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ropbox\S11manager\S11 2025-2026\Spelerslijsten 25-26\"/>
    </mc:Choice>
  </mc:AlternateContent>
  <bookViews>
    <workbookView xWindow="0" yWindow="0" windowWidth="28800" windowHeight="12435" tabRatio="782"/>
  </bookViews>
  <sheets>
    <sheet name="1 - Spelerslijst" sheetId="4" r:id="rId1"/>
    <sheet name="2 - Deelnameformulier" sheetId="2" r:id="rId2"/>
    <sheet name="3 - Statistieken 25-26 1e helft" sheetId="3" r:id="rId3"/>
  </sheets>
  <definedNames>
    <definedName name="_xlnm._FilterDatabase" localSheetId="2" hidden="1">'3 - Statistieken 25-26 1e helft'!$A$1:$E$484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3" i="2"/>
  <c r="E4" i="2"/>
  <c r="E5" i="2"/>
  <c r="E6" i="2"/>
  <c r="E7" i="2"/>
  <c r="E8" i="2"/>
  <c r="E9" i="2"/>
  <c r="E10" i="2"/>
  <c r="E11" i="2"/>
  <c r="E12" i="2"/>
  <c r="E13" i="2"/>
  <c r="E14" i="2"/>
  <c r="E15" i="2"/>
  <c r="E16" i="2"/>
  <c r="E3" i="2"/>
  <c r="D134" i="2" l="1"/>
  <c r="F134" i="2" s="1"/>
  <c r="G134" i="2" s="1"/>
  <c r="E134" i="2" s="1"/>
  <c r="D133" i="2"/>
  <c r="F133" i="2" s="1"/>
  <c r="G133" i="2" s="1"/>
  <c r="E133" i="2" s="1"/>
  <c r="D132" i="2"/>
  <c r="F132" i="2" s="1"/>
  <c r="G132" i="2" s="1"/>
  <c r="E132" i="2" s="1"/>
  <c r="D131" i="2"/>
  <c r="F131" i="2" s="1"/>
  <c r="G131" i="2" s="1"/>
  <c r="E131" i="2" s="1"/>
  <c r="D130" i="2"/>
  <c r="F130" i="2" s="1"/>
  <c r="G130" i="2" s="1"/>
  <c r="E130" i="2" s="1"/>
  <c r="D129" i="2"/>
  <c r="F129" i="2" s="1"/>
  <c r="G129" i="2" s="1"/>
  <c r="E129" i="2" s="1"/>
  <c r="D128" i="2"/>
  <c r="F128" i="2" s="1"/>
  <c r="G128" i="2" s="1"/>
  <c r="E128" i="2" s="1"/>
  <c r="D127" i="2"/>
  <c r="F127" i="2" s="1"/>
  <c r="G127" i="2" s="1"/>
  <c r="E127" i="2" s="1"/>
  <c r="D126" i="2"/>
  <c r="F126" i="2" s="1"/>
  <c r="G126" i="2" s="1"/>
  <c r="E126" i="2" s="1"/>
  <c r="D125" i="2"/>
  <c r="F125" i="2" s="1"/>
  <c r="G125" i="2" s="1"/>
  <c r="E125" i="2" s="1"/>
  <c r="D124" i="2"/>
  <c r="F124" i="2" s="1"/>
  <c r="G124" i="2" s="1"/>
  <c r="E124" i="2" s="1"/>
  <c r="D123" i="2"/>
  <c r="F123" i="2" s="1"/>
  <c r="G123" i="2" s="1"/>
  <c r="E123" i="2" s="1"/>
  <c r="D122" i="2"/>
  <c r="F122" i="2" s="1"/>
  <c r="G122" i="2" s="1"/>
  <c r="E122" i="2" s="1"/>
  <c r="D121" i="2"/>
  <c r="F121" i="2" s="1"/>
  <c r="G121" i="2" s="1"/>
  <c r="E121" i="2" s="1"/>
  <c r="D116" i="2"/>
  <c r="D115" i="2"/>
  <c r="D114" i="2"/>
  <c r="D113" i="2"/>
  <c r="D112" i="2"/>
  <c r="D111" i="2"/>
  <c r="D110" i="2"/>
  <c r="D109" i="2"/>
  <c r="D108" i="2"/>
  <c r="D107" i="2"/>
  <c r="D106" i="2"/>
  <c r="D105" i="2"/>
  <c r="D104" i="2"/>
  <c r="D103" i="2"/>
  <c r="D100" i="2"/>
  <c r="I6" i="2" s="1"/>
  <c r="D99" i="2"/>
  <c r="E37" i="2"/>
  <c r="E36" i="2"/>
  <c r="E35" i="2"/>
  <c r="E34" i="2"/>
  <c r="E33" i="2"/>
  <c r="E32" i="2"/>
  <c r="E31" i="2"/>
  <c r="E30" i="2"/>
  <c r="E29" i="2"/>
  <c r="E28" i="2"/>
  <c r="E27" i="2"/>
  <c r="E26" i="2"/>
  <c r="E25" i="2"/>
  <c r="E24" i="2"/>
  <c r="E23" i="2"/>
  <c r="E22" i="2"/>
  <c r="E21" i="2"/>
  <c r="E20" i="2"/>
  <c r="I5" i="2"/>
  <c r="E114" i="2" l="1"/>
  <c r="E135" i="2"/>
  <c r="E136" i="2" s="1"/>
  <c r="E115" i="2"/>
  <c r="E103" i="2"/>
  <c r="E107" i="2"/>
  <c r="E111" i="2"/>
  <c r="E104" i="2"/>
  <c r="E108" i="2"/>
  <c r="E112" i="2"/>
  <c r="E116" i="2"/>
  <c r="E105" i="2"/>
  <c r="E109" i="2"/>
  <c r="E113" i="2"/>
  <c r="E106" i="2"/>
  <c r="E110" i="2"/>
  <c r="F17" i="2"/>
  <c r="I7" i="2" s="1"/>
  <c r="I9" i="2" l="1"/>
  <c r="E117" i="2"/>
  <c r="E118" i="2" l="1"/>
  <c r="I8" i="2"/>
</calcChain>
</file>

<file path=xl/sharedStrings.xml><?xml version="1.0" encoding="utf-8"?>
<sst xmlns="http://schemas.openxmlformats.org/spreadsheetml/2006/main" count="3291" uniqueCount="1105">
  <si>
    <t>CODE</t>
  </si>
  <si>
    <t>SPELER</t>
  </si>
  <si>
    <t>LINIE</t>
  </si>
  <si>
    <t>Ajax</t>
  </si>
  <si>
    <t>AJA11</t>
  </si>
  <si>
    <t>Keeper AJA</t>
  </si>
  <si>
    <t>KEEP</t>
  </si>
  <si>
    <t>VERD</t>
  </si>
  <si>
    <t>AJA32</t>
  </si>
  <si>
    <t>AJA33</t>
  </si>
  <si>
    <t>Anton Gaaei</t>
  </si>
  <si>
    <t>AJA34</t>
  </si>
  <si>
    <t>Josip Sutalo</t>
  </si>
  <si>
    <t>AJA35</t>
  </si>
  <si>
    <t>Ahmetcan Kaplan</t>
  </si>
  <si>
    <t>AJA36</t>
  </si>
  <si>
    <t>Youri Baas</t>
  </si>
  <si>
    <t>AJA37</t>
  </si>
  <si>
    <t xml:space="preserve">Owen Wijndal </t>
  </si>
  <si>
    <t>AJA38</t>
  </si>
  <si>
    <t>AJA51</t>
  </si>
  <si>
    <t>Kenneth Taylor</t>
  </si>
  <si>
    <t>MIDD</t>
  </si>
  <si>
    <t>AJA52</t>
  </si>
  <si>
    <t>Steven Berghuis</t>
  </si>
  <si>
    <t>AJA53</t>
  </si>
  <si>
    <t>Kristian Hlynsson</t>
  </si>
  <si>
    <t>AJA54</t>
  </si>
  <si>
    <t>Branco van den Boomen</t>
  </si>
  <si>
    <t>AJA55</t>
  </si>
  <si>
    <t>AJA56</t>
  </si>
  <si>
    <t>AJA57</t>
  </si>
  <si>
    <t>Sivert Mannsverk</t>
  </si>
  <si>
    <t xml:space="preserve">Kian Fitz-Jim </t>
  </si>
  <si>
    <t>Brian Brobbey</t>
  </si>
  <si>
    <t>AANV</t>
  </si>
  <si>
    <t>AJA72</t>
  </si>
  <si>
    <t>AJA73</t>
  </si>
  <si>
    <t>Bertrand Traoré</t>
  </si>
  <si>
    <t>AJA75</t>
  </si>
  <si>
    <t>Mika Godts</t>
  </si>
  <si>
    <t>AJA77</t>
  </si>
  <si>
    <t>Amourricho van Axel Dongen</t>
  </si>
  <si>
    <t>Sherel Floranus</t>
  </si>
  <si>
    <t>Vasilios Zagaritis</t>
  </si>
  <si>
    <t>Stije Resink</t>
  </si>
  <si>
    <t>AZ</t>
  </si>
  <si>
    <t>AZA11</t>
  </si>
  <si>
    <t>Keeper AZA</t>
  </si>
  <si>
    <t>AZA32</t>
  </si>
  <si>
    <t>AZA33</t>
  </si>
  <si>
    <t>Alexandre Penetra</t>
  </si>
  <si>
    <t>AZA34</t>
  </si>
  <si>
    <t>Seiya Maikuma</t>
  </si>
  <si>
    <t>AZA35</t>
  </si>
  <si>
    <t>Mees de Wit</t>
  </si>
  <si>
    <t>AZA36</t>
  </si>
  <si>
    <t>Denso Kasius</t>
  </si>
  <si>
    <t>AZA37</t>
  </si>
  <si>
    <t>Wouter Goes</t>
  </si>
  <si>
    <t>AZA38</t>
  </si>
  <si>
    <t>AZA39</t>
  </si>
  <si>
    <t>Maxim Dekker</t>
  </si>
  <si>
    <t>AZA51</t>
  </si>
  <si>
    <t>Sven Mijnans</t>
  </si>
  <si>
    <t>AZA52</t>
  </si>
  <si>
    <t>Jordy Clasie</t>
  </si>
  <si>
    <t>AZA53</t>
  </si>
  <si>
    <t>Kristijan Belic</t>
  </si>
  <si>
    <t>AZA54</t>
  </si>
  <si>
    <t>Peer Koopmeiners</t>
  </si>
  <si>
    <t>AZA55</t>
  </si>
  <si>
    <t>Zico Buurmeester</t>
  </si>
  <si>
    <t>AZA56</t>
  </si>
  <si>
    <t>Kees Smit</t>
  </si>
  <si>
    <t>AZA57</t>
  </si>
  <si>
    <t>Dave Kwakman</t>
  </si>
  <si>
    <t>AZA71</t>
  </si>
  <si>
    <t>Troy Parrott</t>
  </si>
  <si>
    <t>AZA72</t>
  </si>
  <si>
    <t>Ruben van Bommel</t>
  </si>
  <si>
    <t>AZA73</t>
  </si>
  <si>
    <t>Myron van Brederode</t>
  </si>
  <si>
    <t>AZA74</t>
  </si>
  <si>
    <t>Mayckel Lahdo</t>
  </si>
  <si>
    <t>AZA75</t>
  </si>
  <si>
    <t>Lequincio Zeefuik</t>
  </si>
  <si>
    <t>AZA76</t>
  </si>
  <si>
    <t>Ernest Poku</t>
  </si>
  <si>
    <t>AZA77</t>
  </si>
  <si>
    <t>Ibrahim Sadiq</t>
  </si>
  <si>
    <t>AZA78</t>
  </si>
  <si>
    <t>Mexx Meerdink</t>
  </si>
  <si>
    <t>AZA79</t>
  </si>
  <si>
    <t>Feyenoord</t>
  </si>
  <si>
    <t>FEY11</t>
  </si>
  <si>
    <t>Keeper FEY</t>
  </si>
  <si>
    <t>FEY32</t>
  </si>
  <si>
    <t>FEY33</t>
  </si>
  <si>
    <t>FEY34</t>
  </si>
  <si>
    <t>Gijs Smal</t>
  </si>
  <si>
    <t>FEY35</t>
  </si>
  <si>
    <t>Thomas Beelen</t>
  </si>
  <si>
    <t>FEY36</t>
  </si>
  <si>
    <t>Bart Nieuwkoop</t>
  </si>
  <si>
    <t>FEY37</t>
  </si>
  <si>
    <t>Gernot Trauner</t>
  </si>
  <si>
    <t>FEY38</t>
  </si>
  <si>
    <t>Jeyland Mitchell</t>
  </si>
  <si>
    <t>FEY51</t>
  </si>
  <si>
    <t>Calvin Stengs</t>
  </si>
  <si>
    <t>FEY52</t>
  </si>
  <si>
    <t>Quinten Timber</t>
  </si>
  <si>
    <t>FEY53</t>
  </si>
  <si>
    <t>FEY54</t>
  </si>
  <si>
    <t>Ramiz Zerrouki</t>
  </si>
  <si>
    <t>FEY57</t>
  </si>
  <si>
    <t>Gjivai Zechiël</t>
  </si>
  <si>
    <t>FEY58</t>
  </si>
  <si>
    <t>FEY72</t>
  </si>
  <si>
    <t>FEY73</t>
  </si>
  <si>
    <t>Ayase Ueda</t>
  </si>
  <si>
    <t>FEY74</t>
  </si>
  <si>
    <t>FEY75</t>
  </si>
  <si>
    <t>Anis Hadj-Moussa</t>
  </si>
  <si>
    <t>FEY76</t>
  </si>
  <si>
    <t>Leo Sauer</t>
  </si>
  <si>
    <t>FEY77</t>
  </si>
  <si>
    <t>Julián Carranza</t>
  </si>
  <si>
    <t>FEY78</t>
  </si>
  <si>
    <t>Fortuna Sittard</t>
  </si>
  <si>
    <t>FOR11</t>
  </si>
  <si>
    <t>Keeper FOR</t>
  </si>
  <si>
    <t>FOR32</t>
  </si>
  <si>
    <t>FOR34</t>
  </si>
  <si>
    <t>Ivo Pinto</t>
  </si>
  <si>
    <t>FOR36</t>
  </si>
  <si>
    <t>Syb van Ottele</t>
  </si>
  <si>
    <t>FOR51</t>
  </si>
  <si>
    <t>Alen Halilovic</t>
  </si>
  <si>
    <t>FOR52</t>
  </si>
  <si>
    <t>FOR53</t>
  </si>
  <si>
    <t>FOR54</t>
  </si>
  <si>
    <t>Jasper Dahlhaus</t>
  </si>
  <si>
    <t>FOR55</t>
  </si>
  <si>
    <t>Ryan Fosso</t>
  </si>
  <si>
    <t>FOR56</t>
  </si>
  <si>
    <t>Luka Tunjic</t>
  </si>
  <si>
    <t>FOR71</t>
  </si>
  <si>
    <t>Kaj Sierhuis</t>
  </si>
  <si>
    <t>FOR72</t>
  </si>
  <si>
    <t>Kristoffer Peterson</t>
  </si>
  <si>
    <t>FOR73</t>
  </si>
  <si>
    <t>FOR74</t>
  </si>
  <si>
    <t>FOR75</t>
  </si>
  <si>
    <t xml:space="preserve">Úmaro Embaló </t>
  </si>
  <si>
    <t>FOR76</t>
  </si>
  <si>
    <t>Makan Aïko</t>
  </si>
  <si>
    <t>FOR77</t>
  </si>
  <si>
    <t>FOR78</t>
  </si>
  <si>
    <t>Onur Demir</t>
  </si>
  <si>
    <t>Go Ahead Eagles</t>
  </si>
  <si>
    <t>GAE11</t>
  </si>
  <si>
    <t>Keeper GAE</t>
  </si>
  <si>
    <t>GAE31</t>
  </si>
  <si>
    <t>Joris Kramer</t>
  </si>
  <si>
    <t>GAE32</t>
  </si>
  <si>
    <t>Gerrit Nauber</t>
  </si>
  <si>
    <t>GAE33</t>
  </si>
  <si>
    <t>Mats Deijl</t>
  </si>
  <si>
    <t>GAE34</t>
  </si>
  <si>
    <t>GAE35</t>
  </si>
  <si>
    <t>Dean James</t>
  </si>
  <si>
    <t>GAE36</t>
  </si>
  <si>
    <t>Julius Dirksen</t>
  </si>
  <si>
    <t>GAE37</t>
  </si>
  <si>
    <t>Luca Everink</t>
  </si>
  <si>
    <t>GAE51</t>
  </si>
  <si>
    <t>GAE52</t>
  </si>
  <si>
    <t>Evert Linthorst</t>
  </si>
  <si>
    <t>GAE53</t>
  </si>
  <si>
    <t>Mathis Suray</t>
  </si>
  <si>
    <t>GAE54</t>
  </si>
  <si>
    <t>Calvin Twigt</t>
  </si>
  <si>
    <t>Excelsior</t>
  </si>
  <si>
    <t>Oliver Valaker Edvardsen</t>
  </si>
  <si>
    <t>GAE72</t>
  </si>
  <si>
    <t>Victor Edvardsen</t>
  </si>
  <si>
    <t>GAE73</t>
  </si>
  <si>
    <t>Jakob Breum</t>
  </si>
  <si>
    <t>GAE74</t>
  </si>
  <si>
    <t>GAE75</t>
  </si>
  <si>
    <t>Søren Tengstedt</t>
  </si>
  <si>
    <t>GAE76</t>
  </si>
  <si>
    <t>Finn Stokkers</t>
  </si>
  <si>
    <t>GAE77</t>
  </si>
  <si>
    <t>Thibo Baeten</t>
  </si>
  <si>
    <t>GAE78</t>
  </si>
  <si>
    <t>FC Groningen</t>
  </si>
  <si>
    <t>GRO11</t>
  </si>
  <si>
    <t>Keeper GRO</t>
  </si>
  <si>
    <t>GRO31</t>
  </si>
  <si>
    <t>GRO32</t>
  </si>
  <si>
    <t>Marvin Peersman</t>
  </si>
  <si>
    <t>GRO33</t>
  </si>
  <si>
    <t>Marco Rente</t>
  </si>
  <si>
    <t>GRO34</t>
  </si>
  <si>
    <t>Thijmen Blokzijl</t>
  </si>
  <si>
    <t>GRO35</t>
  </si>
  <si>
    <t>Wouter Prins</t>
  </si>
  <si>
    <t>Finn Stam</t>
  </si>
  <si>
    <t>Sven Bouland</t>
  </si>
  <si>
    <t>GRO51</t>
  </si>
  <si>
    <t>GRO52</t>
  </si>
  <si>
    <t>Thijs Oosting</t>
  </si>
  <si>
    <t>GRO53</t>
  </si>
  <si>
    <t>Luciano Valente</t>
  </si>
  <si>
    <t>GRO54</t>
  </si>
  <si>
    <t>GRO55</t>
  </si>
  <si>
    <t>Jorg Schreuders</t>
  </si>
  <si>
    <t>GRO56</t>
  </si>
  <si>
    <t>Tika de Jonge</t>
  </si>
  <si>
    <t>GRO71</t>
  </si>
  <si>
    <t>GRO72</t>
  </si>
  <si>
    <t>Thom van Bergen</t>
  </si>
  <si>
    <t>GRO73</t>
  </si>
  <si>
    <t>Brynjólfur Willumsson</t>
  </si>
  <si>
    <t>GRO75</t>
  </si>
  <si>
    <t>Rui Mendes</t>
  </si>
  <si>
    <t>GRO76</t>
  </si>
  <si>
    <t>Noam Emeran</t>
  </si>
  <si>
    <t>SC Heerenveen</t>
  </si>
  <si>
    <t>HEE11</t>
  </si>
  <si>
    <t>Keeper HEE</t>
  </si>
  <si>
    <t>HEE31</t>
  </si>
  <si>
    <t>Pawel Bochniewicz</t>
  </si>
  <si>
    <t>HEE32</t>
  </si>
  <si>
    <t>HEE33</t>
  </si>
  <si>
    <t>HEE34</t>
  </si>
  <si>
    <t>Oliver Braude</t>
  </si>
  <si>
    <t>HEE35</t>
  </si>
  <si>
    <t>Sam Kersten</t>
  </si>
  <si>
    <t>HEE37</t>
  </si>
  <si>
    <t>HEE51</t>
  </si>
  <si>
    <t>Luuk Brouwers</t>
  </si>
  <si>
    <t>HEE52</t>
  </si>
  <si>
    <t>HEE53</t>
  </si>
  <si>
    <t>HEE54</t>
  </si>
  <si>
    <t>Levi Smans</t>
  </si>
  <si>
    <t>HEE55</t>
  </si>
  <si>
    <t>Espen van Ee</t>
  </si>
  <si>
    <t>HEE72</t>
  </si>
  <si>
    <t>HEE73</t>
  </si>
  <si>
    <t>HEE74</t>
  </si>
  <si>
    <t>HEE75</t>
  </si>
  <si>
    <t>Heracles Almelo</t>
  </si>
  <si>
    <t>HER11</t>
  </si>
  <si>
    <t>Keeper HER</t>
  </si>
  <si>
    <t>HER31</t>
  </si>
  <si>
    <t>HER32</t>
  </si>
  <si>
    <t>Damon Mirani</t>
  </si>
  <si>
    <t>HER33</t>
  </si>
  <si>
    <t>HER34</t>
  </si>
  <si>
    <t>HER35</t>
  </si>
  <si>
    <t>Sava-Arangel Cestic</t>
  </si>
  <si>
    <t>HER36</t>
  </si>
  <si>
    <t>Jannes Wieckhoff</t>
  </si>
  <si>
    <t>Mimeirhel Benita</t>
  </si>
  <si>
    <t>Lorenzo Milani</t>
  </si>
  <si>
    <t>Ivan Mesik</t>
  </si>
  <si>
    <t>HER51</t>
  </si>
  <si>
    <t>Jordy Bruijn</t>
  </si>
  <si>
    <t>HER52</t>
  </si>
  <si>
    <t>HER53</t>
  </si>
  <si>
    <t>Thomas Bruns</t>
  </si>
  <si>
    <t>HER54</t>
  </si>
  <si>
    <t>Jan Zamburek</t>
  </si>
  <si>
    <t>HER55</t>
  </si>
  <si>
    <t>Sem Scheperman</t>
  </si>
  <si>
    <t>HER56</t>
  </si>
  <si>
    <t>Daniël van Kaam</t>
  </si>
  <si>
    <t>Jizz Hornkamp</t>
  </si>
  <si>
    <t>HER72</t>
  </si>
  <si>
    <t>Mario Engels</t>
  </si>
  <si>
    <t>HER73</t>
  </si>
  <si>
    <t>Bryan Limbombe</t>
  </si>
  <si>
    <t>HER74</t>
  </si>
  <si>
    <t>HER75</t>
  </si>
  <si>
    <t>Antonio Satriano</t>
  </si>
  <si>
    <t>HER76</t>
  </si>
  <si>
    <t>HER77</t>
  </si>
  <si>
    <t>Luka Kulenovic</t>
  </si>
  <si>
    <t>Juho Talvitie</t>
  </si>
  <si>
    <t>NAC Breda</t>
  </si>
  <si>
    <t>NAC11</t>
  </si>
  <si>
    <t>Keeper NAC</t>
  </si>
  <si>
    <t>NAC31</t>
  </si>
  <si>
    <t>NAC32</t>
  </si>
  <si>
    <t>Boy Kemper</t>
  </si>
  <si>
    <t>NAC33</t>
  </si>
  <si>
    <t>NAC34</t>
  </si>
  <si>
    <t>NAC35</t>
  </si>
  <si>
    <t>Boyd Lucassen</t>
  </si>
  <si>
    <t>NAC36</t>
  </si>
  <si>
    <t>NAC37</t>
  </si>
  <si>
    <t>Cherrion Valerius</t>
  </si>
  <si>
    <t>Enes Mahmutovic</t>
  </si>
  <si>
    <t>Leo Greiml</t>
  </si>
  <si>
    <t>NAC51</t>
  </si>
  <si>
    <t>NAC52</t>
  </si>
  <si>
    <t>NAC53</t>
  </si>
  <si>
    <t>Clint Leemans</t>
  </si>
  <si>
    <t>NAC54</t>
  </si>
  <si>
    <t>Max Balard</t>
  </si>
  <si>
    <t>NAC55</t>
  </si>
  <si>
    <t>NAC56</t>
  </si>
  <si>
    <t>Fredrik Oldrup Jensen</t>
  </si>
  <si>
    <t>Casper Staring</t>
  </si>
  <si>
    <t>Raul Paula</t>
  </si>
  <si>
    <t>NAC71</t>
  </si>
  <si>
    <t>NAC72</t>
  </si>
  <si>
    <t>NAC73</t>
  </si>
  <si>
    <t>NAC74</t>
  </si>
  <si>
    <t>NAC75</t>
  </si>
  <si>
    <t>NEC Nijmegen</t>
  </si>
  <si>
    <t>NEC11</t>
  </si>
  <si>
    <t>Keeper NEC</t>
  </si>
  <si>
    <t>NEC31</t>
  </si>
  <si>
    <t>Calvin Verdonk</t>
  </si>
  <si>
    <t>NEC32</t>
  </si>
  <si>
    <t>Philippe Sandler</t>
  </si>
  <si>
    <t>NEC33</t>
  </si>
  <si>
    <t>Bram Nuytinck</t>
  </si>
  <si>
    <t>NEC34</t>
  </si>
  <si>
    <t>Bart van Rooij</t>
  </si>
  <si>
    <t>NEC35</t>
  </si>
  <si>
    <t>NEC36</t>
  </si>
  <si>
    <t>NEC51</t>
  </si>
  <si>
    <t>Dirk Proper</t>
  </si>
  <si>
    <t>NEC52</t>
  </si>
  <si>
    <t>Kodai Sano</t>
  </si>
  <si>
    <t>NEC53</t>
  </si>
  <si>
    <t>NEC55</t>
  </si>
  <si>
    <t>Sami Ouaissa</t>
  </si>
  <si>
    <t>NEC56</t>
  </si>
  <si>
    <t>Argyris Darelas</t>
  </si>
  <si>
    <t>NEC71</t>
  </si>
  <si>
    <t>Koki Ogawa</t>
  </si>
  <si>
    <t>NEC72</t>
  </si>
  <si>
    <t>Sontje Hansen</t>
  </si>
  <si>
    <t>NEC73</t>
  </si>
  <si>
    <t>Rober González</t>
  </si>
  <si>
    <t>NEC74</t>
  </si>
  <si>
    <t>Lars Olden Larsen</t>
  </si>
  <si>
    <t>NEC75</t>
  </si>
  <si>
    <t>Başar Önal</t>
  </si>
  <si>
    <t>PSV Eindhoven</t>
  </si>
  <si>
    <t>PSV11</t>
  </si>
  <si>
    <t>Keeper PSV</t>
  </si>
  <si>
    <t>PSV31</t>
  </si>
  <si>
    <t>PSV32</t>
  </si>
  <si>
    <t>PSV33</t>
  </si>
  <si>
    <t>Sergiño Dest</t>
  </si>
  <si>
    <t>PSV34</t>
  </si>
  <si>
    <t>Mauro Júnior</t>
  </si>
  <si>
    <t>PSV35</t>
  </si>
  <si>
    <t>Ryan Flamingo</t>
  </si>
  <si>
    <t>PSV36</t>
  </si>
  <si>
    <t>Armando Obispo</t>
  </si>
  <si>
    <t>PSV37</t>
  </si>
  <si>
    <t>PSV51</t>
  </si>
  <si>
    <t>Guus Til</t>
  </si>
  <si>
    <t>PSV52</t>
  </si>
  <si>
    <t>Joey Veerman</t>
  </si>
  <si>
    <t>PSV53</t>
  </si>
  <si>
    <t>PSV54</t>
  </si>
  <si>
    <t>Ismael Saibari</t>
  </si>
  <si>
    <t>PSV55</t>
  </si>
  <si>
    <t>Jerdy Schouten</t>
  </si>
  <si>
    <t>PSV56</t>
  </si>
  <si>
    <t>Isaac Babadi</t>
  </si>
  <si>
    <t>Tygo Land</t>
  </si>
  <si>
    <t>PSV71</t>
  </si>
  <si>
    <t>PSV72</t>
  </si>
  <si>
    <t>PSV73</t>
  </si>
  <si>
    <t>Ricardo Pepi</t>
  </si>
  <si>
    <t>PSV74</t>
  </si>
  <si>
    <t>PSV75</t>
  </si>
  <si>
    <t>PSV76</t>
  </si>
  <si>
    <t>Couhaib Driouech</t>
  </si>
  <si>
    <t>RKC Waalwijk</t>
  </si>
  <si>
    <t>Richonell Margaret</t>
  </si>
  <si>
    <t>Oskar Zawada</t>
  </si>
  <si>
    <t>Sparta Rotterdam</t>
  </si>
  <si>
    <t>SPA11</t>
  </si>
  <si>
    <t>Keeper SPA</t>
  </si>
  <si>
    <t>SPA31</t>
  </si>
  <si>
    <t>Saïd Bakari</t>
  </si>
  <si>
    <t>SPA33</t>
  </si>
  <si>
    <t>Mike Eerdhuijzen</t>
  </si>
  <si>
    <t>SPA34</t>
  </si>
  <si>
    <t>Rick Meissen</t>
  </si>
  <si>
    <t>SPA36</t>
  </si>
  <si>
    <t>Teo Quintero</t>
  </si>
  <si>
    <t>SPA51</t>
  </si>
  <si>
    <t>Arno Verschueren</t>
  </si>
  <si>
    <t>SPA52</t>
  </si>
  <si>
    <t>Joshua Kitolano</t>
  </si>
  <si>
    <t>SPA53</t>
  </si>
  <si>
    <t>Pelle Clement</t>
  </si>
  <si>
    <t>SPA54</t>
  </si>
  <si>
    <t>SPA55</t>
  </si>
  <si>
    <t>Julian Baas</t>
  </si>
  <si>
    <t>Mohamed Nassoh</t>
  </si>
  <si>
    <t>Rayvien Rosario</t>
  </si>
  <si>
    <t>Mike Kleijn</t>
  </si>
  <si>
    <t>SPA71</t>
  </si>
  <si>
    <t>Tobias Lauritsen</t>
  </si>
  <si>
    <t>SPA72</t>
  </si>
  <si>
    <t>Shunsuke Mito</t>
  </si>
  <si>
    <t>SPA74</t>
  </si>
  <si>
    <t>SPA75</t>
  </si>
  <si>
    <t>FC Twente</t>
  </si>
  <si>
    <t>TWE11</t>
  </si>
  <si>
    <t>Keeper TWE</t>
  </si>
  <si>
    <t>TWE31</t>
  </si>
  <si>
    <t>Bas Kuipers</t>
  </si>
  <si>
    <t>TWE33</t>
  </si>
  <si>
    <t>Mees Hilgers</t>
  </si>
  <si>
    <t>TWE34</t>
  </si>
  <si>
    <t>TWE35</t>
  </si>
  <si>
    <t>Alec van Hoorenbeeck</t>
  </si>
  <si>
    <t>TWE36</t>
  </si>
  <si>
    <t>Anass Salah-Eddine</t>
  </si>
  <si>
    <t>TWE37</t>
  </si>
  <si>
    <t>Max Bruns</t>
  </si>
  <si>
    <t>TWE38</t>
  </si>
  <si>
    <t>TWE51</t>
  </si>
  <si>
    <t>Sem Steijn</t>
  </si>
  <si>
    <t>TWE52</t>
  </si>
  <si>
    <t>Michel Vlap</t>
  </si>
  <si>
    <t>Youri Regeer</t>
  </si>
  <si>
    <t>TWE54</t>
  </si>
  <si>
    <t>TWE55</t>
  </si>
  <si>
    <t>Mathias Kjölö</t>
  </si>
  <si>
    <t>TWE56</t>
  </si>
  <si>
    <t>Younes Taha</t>
  </si>
  <si>
    <t>TWE57</t>
  </si>
  <si>
    <t>Gijs Besselink</t>
  </si>
  <si>
    <t>TWE71</t>
  </si>
  <si>
    <t>Ricky van Wolfswinkel</t>
  </si>
  <si>
    <t>TWE72</t>
  </si>
  <si>
    <t>Daan Rots</t>
  </si>
  <si>
    <t>TWE73</t>
  </si>
  <si>
    <t>Mitchell van Bergen</t>
  </si>
  <si>
    <t>TWE74</t>
  </si>
  <si>
    <t>Sayfallah Ltaief</t>
  </si>
  <si>
    <t>TWE75</t>
  </si>
  <si>
    <t>TWE76</t>
  </si>
  <si>
    <t>Sam Lammers</t>
  </si>
  <si>
    <t>FC Utrecht</t>
  </si>
  <si>
    <t>UTR11</t>
  </si>
  <si>
    <t>Keeper UTR</t>
  </si>
  <si>
    <t>UTR31</t>
  </si>
  <si>
    <t>Nick Viergever</t>
  </si>
  <si>
    <t>UTR32</t>
  </si>
  <si>
    <t>Souffian El Karouani</t>
  </si>
  <si>
    <t>UTR33</t>
  </si>
  <si>
    <t>Mike van der Hoorn</t>
  </si>
  <si>
    <t>UTR34</t>
  </si>
  <si>
    <t>Niklas Vesterlund</t>
  </si>
  <si>
    <t>UTR35</t>
  </si>
  <si>
    <t>Siebe Horemans</t>
  </si>
  <si>
    <t>UTR36</t>
  </si>
  <si>
    <t>Matisse Didden</t>
  </si>
  <si>
    <t>UTR37</t>
  </si>
  <si>
    <t>UTR51</t>
  </si>
  <si>
    <t>Victor Jensen</t>
  </si>
  <si>
    <t>UTR52</t>
  </si>
  <si>
    <t>Jens Toornstra</t>
  </si>
  <si>
    <t>UTR53</t>
  </si>
  <si>
    <t>UTR54</t>
  </si>
  <si>
    <t>Can Bozdogan</t>
  </si>
  <si>
    <t>UTR55</t>
  </si>
  <si>
    <t>Zidane Iqbal</t>
  </si>
  <si>
    <t>UTR56</t>
  </si>
  <si>
    <t>UTR57</t>
  </si>
  <si>
    <t>Alonzo Engwanda</t>
  </si>
  <si>
    <t>UTR71</t>
  </si>
  <si>
    <t>David Min</t>
  </si>
  <si>
    <t>UTR72</t>
  </si>
  <si>
    <t>Noah Ohio</t>
  </si>
  <si>
    <t>UTR73</t>
  </si>
  <si>
    <t>Yoann Cathline</t>
  </si>
  <si>
    <t>UTR74</t>
  </si>
  <si>
    <t>UTR75</t>
  </si>
  <si>
    <t>Taylor Booth</t>
  </si>
  <si>
    <t>UTR76</t>
  </si>
  <si>
    <t>Miguel Rodríguez</t>
  </si>
  <si>
    <t>UTR77</t>
  </si>
  <si>
    <t>UTR78</t>
  </si>
  <si>
    <t>Adrian Blake</t>
  </si>
  <si>
    <t>Ringo Meerveld</t>
  </si>
  <si>
    <t>PEC Zwolle</t>
  </si>
  <si>
    <t>ZWO11</t>
  </si>
  <si>
    <t>Keeper ZWO</t>
  </si>
  <si>
    <t>ZWO31</t>
  </si>
  <si>
    <t>ZWO32</t>
  </si>
  <si>
    <t>Anselmo García MacNulty</t>
  </si>
  <si>
    <t>ZWO33</t>
  </si>
  <si>
    <t>ZWO34</t>
  </si>
  <si>
    <t>Thierry Lutonda</t>
  </si>
  <si>
    <t>ZWO35</t>
  </si>
  <si>
    <t>Damian van der Haar</t>
  </si>
  <si>
    <t>ZWO36</t>
  </si>
  <si>
    <t>ZWO37</t>
  </si>
  <si>
    <t>ZWO51</t>
  </si>
  <si>
    <t>Odysseus Velanas</t>
  </si>
  <si>
    <t>ZWO52</t>
  </si>
  <si>
    <t>Davy van den Berg</t>
  </si>
  <si>
    <t>ZWO53</t>
  </si>
  <si>
    <t>Eliano Reijnders</t>
  </si>
  <si>
    <t>ZWO54</t>
  </si>
  <si>
    <t>ZWO55</t>
  </si>
  <si>
    <t>Nick Fichtinger</t>
  </si>
  <si>
    <t>Samir Lagsir</t>
  </si>
  <si>
    <t>Ryan Thomas</t>
  </si>
  <si>
    <t>ZWO71</t>
  </si>
  <si>
    <t>Thomas Buitink</t>
  </si>
  <si>
    <t>ZWO72</t>
  </si>
  <si>
    <t>ZWO73</t>
  </si>
  <si>
    <t>Kaj de Rooij</t>
  </si>
  <si>
    <t>ZWO74</t>
  </si>
  <si>
    <t>Braydon Manu</t>
  </si>
  <si>
    <t>Dylan Mbayo</t>
  </si>
  <si>
    <t>NAAM</t>
  </si>
  <si>
    <t>Pos.</t>
  </si>
  <si>
    <t>Bedrag</t>
  </si>
  <si>
    <t>Keeper</t>
  </si>
  <si>
    <t>Verdediger 1</t>
  </si>
  <si>
    <t>CONTROLE</t>
  </si>
  <si>
    <t>Verdediger 2</t>
  </si>
  <si>
    <t>Heb je je naam ingevuld in cel D1?</t>
  </si>
  <si>
    <t>Verdediger 3</t>
  </si>
  <si>
    <t>Heb je een code voor 14 spelers ingevuld?</t>
  </si>
  <si>
    <t>Verdediger 4</t>
  </si>
  <si>
    <t>Ben je binnen het budget van 180 miljoen gebleven?</t>
  </si>
  <si>
    <t>Middenvelder 1</t>
  </si>
  <si>
    <t>Heb je 14 spelers (11 basis, 3 reserve) van 14 verschillende clubs gekozen?</t>
  </si>
  <si>
    <t>Middenvelder 2</t>
  </si>
  <si>
    <t>Heb je de spelers in de juiste linie ingevuld?</t>
  </si>
  <si>
    <t>Middenvelder 3</t>
  </si>
  <si>
    <t>Aanvaller 1</t>
  </si>
  <si>
    <t>Aanvaller 2</t>
  </si>
  <si>
    <t>Aanvaller 3</t>
  </si>
  <si>
    <t>Alleen insturen wanneer je 5 keer "OK" ziet staan in de tabel</t>
  </si>
  <si>
    <t>Reserve-verdediger</t>
  </si>
  <si>
    <t>(vul alleen groene cellen in)</t>
  </si>
  <si>
    <t>Reserve-middenvelder</t>
  </si>
  <si>
    <t>Reserve-aanvaller</t>
  </si>
  <si>
    <t>Voorspel de eindstand van de Eredivisie hier:</t>
  </si>
  <si>
    <r>
      <rPr>
        <b/>
        <sz val="11"/>
        <rFont val="Calibri"/>
        <family val="2"/>
        <scheme val="minor"/>
      </rPr>
      <t>Voorspelling eindstand Eredivisie</t>
    </r>
    <r>
      <rPr>
        <sz val="11"/>
        <rFont val="Calibri"/>
        <family val="2"/>
        <scheme val="minor"/>
      </rPr>
      <t xml:space="preserve">
Voorspel de nummers 1 tot en met 18 van de ranglijst, door in het keuzemenu van kolom D (de groene cellen) de club te kiezen.
Voor elke club krijg je strafpunten voor het aantal posities dat jouw voorspelling afwijkt van de daadwerkelijke positie in de ranglijst.
De deelnemer met de minste "strafpunten" wint.
Let goed op dat je alle 18 verschillende clubs één keer selecteert.
Deelname aan dit aparte spel komt dit seizoen in de plaats van het Totospel dat wij in het verleden in de tweede seizoenshelft organiseerden.
Deelname aan dit spel is inbegrepen in het deelnamebedrag voor S11manager.</t>
    </r>
  </si>
  <si>
    <t>Controle alle spelers ingevuld</t>
  </si>
  <si>
    <t>Controle 14 verschillende codes</t>
  </si>
  <si>
    <t>Controle verschillende linies</t>
  </si>
  <si>
    <t>&lt;selecteer&gt;</t>
  </si>
  <si>
    <t>ADO Den Haag</t>
  </si>
  <si>
    <t>Groningen</t>
  </si>
  <si>
    <t>Dit wordt de eerste keer</t>
  </si>
  <si>
    <t>Friesland</t>
  </si>
  <si>
    <t>1 keer eerder</t>
  </si>
  <si>
    <t>Drenthe</t>
  </si>
  <si>
    <t>2 keer eerder</t>
  </si>
  <si>
    <t>Cambuur Leeuwarden</t>
  </si>
  <si>
    <t>Overijssel</t>
  </si>
  <si>
    <t>3 tot 5 keer eerder</t>
  </si>
  <si>
    <t>Flevoland</t>
  </si>
  <si>
    <t>Meer dan 5 keer meegedaan</t>
  </si>
  <si>
    <t>Noord-Holland</t>
  </si>
  <si>
    <t>Zuid-Holland</t>
  </si>
  <si>
    <t>Utrecht</t>
  </si>
  <si>
    <t>Gelderland</t>
  </si>
  <si>
    <t>Limburg</t>
  </si>
  <si>
    <t>NEC</t>
  </si>
  <si>
    <t>Noord-Brabant</t>
  </si>
  <si>
    <t>PSV</t>
  </si>
  <si>
    <t>Zeeland</t>
  </si>
  <si>
    <t>Roda JC</t>
  </si>
  <si>
    <t>Vitesse</t>
  </si>
  <si>
    <t>FC Zwolle</t>
  </si>
  <si>
    <t>Geen voorkeur</t>
  </si>
  <si>
    <t>Kies…</t>
  </si>
  <si>
    <t>Nog niet ingevuld</t>
  </si>
  <si>
    <t>AJA</t>
  </si>
  <si>
    <t>AZA</t>
  </si>
  <si>
    <t>AZ Alkmaar</t>
  </si>
  <si>
    <t>FEY</t>
  </si>
  <si>
    <t>FOR</t>
  </si>
  <si>
    <t>GAE</t>
  </si>
  <si>
    <t>GRO</t>
  </si>
  <si>
    <t>HEE</t>
  </si>
  <si>
    <t>HER</t>
  </si>
  <si>
    <t>NAC</t>
  </si>
  <si>
    <t>SPA</t>
  </si>
  <si>
    <t>TWE</t>
  </si>
  <si>
    <t>UTR</t>
  </si>
  <si>
    <t>ZWO</t>
  </si>
  <si>
    <t>Mats Rots</t>
  </si>
  <si>
    <t>vul in</t>
  </si>
  <si>
    <t>EXC</t>
  </si>
  <si>
    <t>VOL</t>
  </si>
  <si>
    <t>FC Volendam</t>
  </si>
  <si>
    <t>TEL</t>
  </si>
  <si>
    <t>Telstar</t>
  </si>
  <si>
    <t>WAARDE</t>
  </si>
  <si>
    <t>Lucas Rosa</t>
  </si>
  <si>
    <t>Dies Janse</t>
  </si>
  <si>
    <t>Davy Klaassen</t>
  </si>
  <si>
    <t>Jorthy Mokio</t>
  </si>
  <si>
    <t>Wout Weghorst</t>
  </si>
  <si>
    <t>Raúl Moro</t>
  </si>
  <si>
    <t>Mateo Chávez</t>
  </si>
  <si>
    <t>Ro-Zangelo Daal</t>
  </si>
  <si>
    <t>Rodrigo Macedo</t>
  </si>
  <si>
    <t>EXC11</t>
  </si>
  <si>
    <t>Keeper EXC</t>
  </si>
  <si>
    <t>EXC31</t>
  </si>
  <si>
    <t>Ilias Bronkhorst</t>
  </si>
  <si>
    <t>EXC32</t>
  </si>
  <si>
    <t>Casper Widell</t>
  </si>
  <si>
    <t>EXC33</t>
  </si>
  <si>
    <t>Arthur Zagré</t>
  </si>
  <si>
    <t>EXC34</t>
  </si>
  <si>
    <t>Kik Pierie</t>
  </si>
  <si>
    <t>EXC35</t>
  </si>
  <si>
    <t>Lewis Schouten</t>
  </si>
  <si>
    <t>EXC36</t>
  </si>
  <si>
    <t>Django Warmerdam</t>
  </si>
  <si>
    <t>EXC37</t>
  </si>
  <si>
    <t>José de Almeida Reis</t>
  </si>
  <si>
    <t>EXC38</t>
  </si>
  <si>
    <t>Nolan Martens</t>
  </si>
  <si>
    <t>EXC40</t>
  </si>
  <si>
    <t>Serano Seymor</t>
  </si>
  <si>
    <t>EXC51</t>
  </si>
  <si>
    <t>Lance Duijvestijn</t>
  </si>
  <si>
    <t>EXC52</t>
  </si>
  <si>
    <t>Noah Naujoks</t>
  </si>
  <si>
    <t>EXC53</t>
  </si>
  <si>
    <t>Lennard Hartjes</t>
  </si>
  <si>
    <t>EXC54</t>
  </si>
  <si>
    <t>Mathijs Tielemans</t>
  </si>
  <si>
    <t>Adam Carlén</t>
  </si>
  <si>
    <t>EXC71</t>
  </si>
  <si>
    <t>Derensili Sanches Fernandes</t>
  </si>
  <si>
    <t>EXC73</t>
  </si>
  <si>
    <t>Gyan de Regt</t>
  </si>
  <si>
    <t>EXC74</t>
  </si>
  <si>
    <t>Jerolldino Bergraaf</t>
  </si>
  <si>
    <t>EXC75</t>
  </si>
  <si>
    <t>Zach Booth</t>
  </si>
  <si>
    <t>EXC76</t>
  </si>
  <si>
    <t>Do-young Yoon</t>
  </si>
  <si>
    <t>EXC77</t>
  </si>
  <si>
    <t>EXC78</t>
  </si>
  <si>
    <t>Nesto Groen</t>
  </si>
  <si>
    <t>Givairo Read</t>
  </si>
  <si>
    <t>Jordan Lotomba</t>
  </si>
  <si>
    <t>Jakub Moder</t>
  </si>
  <si>
    <t>FEY55</t>
  </si>
  <si>
    <t>In-beom Hwang</t>
  </si>
  <si>
    <t>Oussama Targhalline</t>
  </si>
  <si>
    <t>Gaoussou Diarra</t>
  </si>
  <si>
    <t>Aymen Sliti</t>
  </si>
  <si>
    <t>Stéphano Carrillo</t>
  </si>
  <si>
    <t>FOR33</t>
  </si>
  <si>
    <t>Shawn Adewoye</t>
  </si>
  <si>
    <t>Samuel Bastien</t>
  </si>
  <si>
    <t>Edouard Michut</t>
  </si>
  <si>
    <t>Philip Brittijn</t>
  </si>
  <si>
    <t>FOR57</t>
  </si>
  <si>
    <t>Daley Sinkgraven</t>
  </si>
  <si>
    <t>FOR58</t>
  </si>
  <si>
    <t>Tristan Schenkhuizen</t>
  </si>
  <si>
    <t>Paul Gladon</t>
  </si>
  <si>
    <t>Aske Adelgaard</t>
  </si>
  <si>
    <t>Robbin Weijenberg</t>
  </si>
  <si>
    <t>GAE55</t>
  </si>
  <si>
    <t>Xander Blomme</t>
  </si>
  <si>
    <t>Milan Smit</t>
  </si>
  <si>
    <t>Oscar Pettersson</t>
  </si>
  <si>
    <t>GAE79</t>
  </si>
  <si>
    <t>Oskar Sivertsen</t>
  </si>
  <si>
    <t>Mats Seuntjens</t>
  </si>
  <si>
    <t>Nikolai Hopland</t>
  </si>
  <si>
    <t>Hristiyan Petrov</t>
  </si>
  <si>
    <t>HEE38</t>
  </si>
  <si>
    <t>Maas Willemsen</t>
  </si>
  <si>
    <t>Marcus Linday</t>
  </si>
  <si>
    <t>Joris van Overeem</t>
  </si>
  <si>
    <t>HEE71</t>
  </si>
  <si>
    <t>Dylan Vente</t>
  </si>
  <si>
    <t>Jacob Trenskow</t>
  </si>
  <si>
    <t>Eser Gürbüz</t>
  </si>
  <si>
    <t>Maxence Rivera</t>
  </si>
  <si>
    <t>Jeff Reine-Adélaïde</t>
  </si>
  <si>
    <t>Tristan van Gilst</t>
  </si>
  <si>
    <t>Giandro Sambo</t>
  </si>
  <si>
    <t>Terence Kongolo</t>
  </si>
  <si>
    <t>Rio Hillen</t>
  </si>
  <si>
    <t>Lars Mol</t>
  </si>
  <si>
    <t>Sydney van Hooijdonk</t>
  </si>
  <si>
    <t>Kamal Sowah</t>
  </si>
  <si>
    <t>Moussa Soumano</t>
  </si>
  <si>
    <t>Brahim Ghalidi</t>
  </si>
  <si>
    <t>Thomas Ouwejan</t>
  </si>
  <si>
    <t>Brayann Pereira</t>
  </si>
  <si>
    <t>Jetro Willems</t>
  </si>
  <si>
    <t>Tjaronn Chery</t>
  </si>
  <si>
    <t>Vito van Crooij</t>
  </si>
  <si>
    <t>Bryan Linssen</t>
  </si>
  <si>
    <t>Kento Shiogai</t>
  </si>
  <si>
    <t>NEC76</t>
  </si>
  <si>
    <t>NEC77</t>
  </si>
  <si>
    <t>NEC78</t>
  </si>
  <si>
    <t>Virgil Misidjan</t>
  </si>
  <si>
    <t>NEC79</t>
  </si>
  <si>
    <t>Youssef El Kachati</t>
  </si>
  <si>
    <t>NEC80</t>
  </si>
  <si>
    <t>Adamo Nagalo</t>
  </si>
  <si>
    <t>Yarek Gasiorowski</t>
  </si>
  <si>
    <t>Kiliann Sildillia</t>
  </si>
  <si>
    <t>Ivan Perisic</t>
  </si>
  <si>
    <t>Alassane Pléa</t>
  </si>
  <si>
    <t>Esmir Bajraktarević</t>
  </si>
  <si>
    <t>Marvin Young</t>
  </si>
  <si>
    <t>Patrick van Aanholt</t>
  </si>
  <si>
    <t>SPA35</t>
  </si>
  <si>
    <t>Nökkvi Thórisson</t>
  </si>
  <si>
    <t>Joel Ideho</t>
  </si>
  <si>
    <t>TEL11</t>
  </si>
  <si>
    <t>Keeper TEL</t>
  </si>
  <si>
    <t>TEL31</t>
  </si>
  <si>
    <t>Danny Bakker</t>
  </si>
  <si>
    <t>TEL32</t>
  </si>
  <si>
    <t>Guus Offerhaus</t>
  </si>
  <si>
    <t>TEL33</t>
  </si>
  <si>
    <t>Devon Koswal</t>
  </si>
  <si>
    <t>TEL34</t>
  </si>
  <si>
    <t>Nigel Ogidi Nwankwo</t>
  </si>
  <si>
    <t>TEL35</t>
  </si>
  <si>
    <t>Neville Ogidi Nwankwo</t>
  </si>
  <si>
    <t>TEL51</t>
  </si>
  <si>
    <t>Jeff Hardeveld</t>
  </si>
  <si>
    <t>TEL52</t>
  </si>
  <si>
    <t>Nils Rossen</t>
  </si>
  <si>
    <t>TEL53</t>
  </si>
  <si>
    <t>Tyrone Owusu</t>
  </si>
  <si>
    <t>TEL54</t>
  </si>
  <si>
    <t>Tyrese Noslin</t>
  </si>
  <si>
    <t>TEL71</t>
  </si>
  <si>
    <t>Soufiane Hetli</t>
  </si>
  <si>
    <t>TEL72</t>
  </si>
  <si>
    <t>Patrick Brouwer</t>
  </si>
  <si>
    <t>TEL73</t>
  </si>
  <si>
    <t>Milan Zonneveld</t>
  </si>
  <si>
    <t>TWE32</t>
  </si>
  <si>
    <t>Stav Lemkin</t>
  </si>
  <si>
    <t>Guilherme Peixoto</t>
  </si>
  <si>
    <t>Thomas van den Belt</t>
  </si>
  <si>
    <t>TWE77</t>
  </si>
  <si>
    <t>Naci Ünüvar</t>
  </si>
  <si>
    <t>Derry Murkin</t>
  </si>
  <si>
    <t>UTR38</t>
  </si>
  <si>
    <t>UTR39</t>
  </si>
  <si>
    <t>Kolbeinn Finnsson</t>
  </si>
  <si>
    <t>Dani de Wit</t>
  </si>
  <si>
    <t>Miliano Jonathans</t>
  </si>
  <si>
    <t>Emirhan Demircan</t>
  </si>
  <si>
    <t>Jesse van de Haar</t>
  </si>
  <si>
    <t>VOL11</t>
  </si>
  <si>
    <t>Keeper VOL</t>
  </si>
  <si>
    <t>VOL31</t>
  </si>
  <si>
    <t>Xavier Mbuyamba</t>
  </si>
  <si>
    <t>VOL32</t>
  </si>
  <si>
    <t>Yannick Leliendal</t>
  </si>
  <si>
    <t>VOL33</t>
  </si>
  <si>
    <t>Deron Payne</t>
  </si>
  <si>
    <t>VOL34</t>
  </si>
  <si>
    <t>Mawouna Amevor</t>
  </si>
  <si>
    <t>VOL35</t>
  </si>
  <si>
    <t>Precious Ugwu</t>
  </si>
  <si>
    <t>VOL51</t>
  </si>
  <si>
    <t>Alex Plat</t>
  </si>
  <si>
    <t>VOL52</t>
  </si>
  <si>
    <t>Milan de Haan</t>
  </si>
  <si>
    <t>VOL53</t>
  </si>
  <si>
    <t>Silvinho Esajas</t>
  </si>
  <si>
    <t>VOL54</t>
  </si>
  <si>
    <t>Nordin Bukala</t>
  </si>
  <si>
    <t>VOL55</t>
  </si>
  <si>
    <t>Gibson Yah</t>
  </si>
  <si>
    <t>VOL71</t>
  </si>
  <si>
    <t>Henk Veerman</t>
  </si>
  <si>
    <t>VOL72</t>
  </si>
  <si>
    <t>Robert Mühren</t>
  </si>
  <si>
    <t>VOL73</t>
  </si>
  <si>
    <t>Brandley Kuwas</t>
  </si>
  <si>
    <t>VOL74</t>
  </si>
  <si>
    <t>Aurelio Oehlers</t>
  </si>
  <si>
    <t>VOL75</t>
  </si>
  <si>
    <t>Ozan Kökcü</t>
  </si>
  <si>
    <t>Simon Graves</t>
  </si>
  <si>
    <t>Olivier Aertssen</t>
  </si>
  <si>
    <t>Jamiro Monteiro</t>
  </si>
  <si>
    <t>Isak Jensen</t>
  </si>
  <si>
    <t>Bruno Martins Indi</t>
  </si>
  <si>
    <t>AZA80</t>
  </si>
  <si>
    <t>SPA38</t>
  </si>
  <si>
    <t>Dimitris Limnios</t>
  </si>
  <si>
    <t>Stan Henderikx</t>
  </si>
  <si>
    <t>Robyn Esajas</t>
  </si>
  <si>
    <t>EXC41</t>
  </si>
  <si>
    <t>Koen Kostons</t>
  </si>
  <si>
    <t>David van der Werff</t>
  </si>
  <si>
    <t>Yousri Sbai</t>
  </si>
  <si>
    <t>Tijs Velthuis</t>
  </si>
  <si>
    <t>Jonathan de Guzmán</t>
  </si>
  <si>
    <t>TEL36</t>
  </si>
  <si>
    <t>Adil Lechkar</t>
  </si>
  <si>
    <t>TEL74</t>
  </si>
  <si>
    <t>Sebastiaan Hagedoorn</t>
  </si>
  <si>
    <t>GAE56</t>
  </si>
  <si>
    <t>GRO36</t>
  </si>
  <si>
    <t>Tyrique Mercera</t>
  </si>
  <si>
    <t>NEC37</t>
  </si>
  <si>
    <t>SPA39</t>
  </si>
  <si>
    <t>SPA56</t>
  </si>
  <si>
    <t>ZWO56</t>
  </si>
  <si>
    <t>ZWO75</t>
  </si>
  <si>
    <t>FEY39</t>
  </si>
  <si>
    <t>FEY40</t>
  </si>
  <si>
    <t>Jordan Bos</t>
  </si>
  <si>
    <t>Tsuyoshi Watanabe</t>
  </si>
  <si>
    <t>Nieuw</t>
  </si>
  <si>
    <t>FEY79</t>
  </si>
  <si>
    <t>FEY80</t>
  </si>
  <si>
    <t>Casper Tengstedt</t>
  </si>
  <si>
    <t>Gonçalo Borges</t>
  </si>
  <si>
    <t>GRO37</t>
  </si>
  <si>
    <t>Elvis van der Laan</t>
  </si>
  <si>
    <t>HER37</t>
  </si>
  <si>
    <t>HER38</t>
  </si>
  <si>
    <t>Djevencio van der Kust</t>
  </si>
  <si>
    <t>Mike te Wierik</t>
  </si>
  <si>
    <t>NAC76</t>
  </si>
  <si>
    <t>Charles-Andreas Brym</t>
  </si>
  <si>
    <t>TWE39</t>
  </si>
  <si>
    <t>Robin Pröpper</t>
  </si>
  <si>
    <t>AJA59</t>
  </si>
  <si>
    <t>Oscar Gloukh</t>
  </si>
  <si>
    <t>TWE58</t>
  </si>
  <si>
    <t>FOR38</t>
  </si>
  <si>
    <t>FOR39</t>
  </si>
  <si>
    <t>Justin Hubner</t>
  </si>
  <si>
    <t>Marko Kerkez</t>
  </si>
  <si>
    <t>HEE76</t>
  </si>
  <si>
    <t>Václav Sejk</t>
  </si>
  <si>
    <t>HER57</t>
  </si>
  <si>
    <t>Ajdin Hrustić</t>
  </si>
  <si>
    <t>NAC77</t>
  </si>
  <si>
    <t>FOR40</t>
  </si>
  <si>
    <t>Iván Márquez</t>
  </si>
  <si>
    <t>VOL36</t>
  </si>
  <si>
    <t>Aaron Meijers</t>
  </si>
  <si>
    <t>AJA39</t>
  </si>
  <si>
    <t>Aaron Bouwman</t>
  </si>
  <si>
    <t>EXC42</t>
  </si>
  <si>
    <t>FEY41</t>
  </si>
  <si>
    <t>Anel Ahmedhodzic</t>
  </si>
  <si>
    <t>GAE57</t>
  </si>
  <si>
    <t>Melle Meulensteen</t>
  </si>
  <si>
    <t>EXC55</t>
  </si>
  <si>
    <t>Stijn Middendorp</t>
  </si>
  <si>
    <t>EXC79</t>
  </si>
  <si>
    <t>Mike van Duinen</t>
  </si>
  <si>
    <t>Ko Itakura</t>
  </si>
  <si>
    <t>Gerald Alders</t>
  </si>
  <si>
    <t>Takehiro Tomiyasu</t>
  </si>
  <si>
    <t>Sean Steur</t>
  </si>
  <si>
    <t>Kasper Dolberg</t>
  </si>
  <si>
    <t>Don-Angelo Konadu</t>
  </si>
  <si>
    <t>Pharell Nash</t>
  </si>
  <si>
    <t>Rayane Bounida</t>
  </si>
  <si>
    <t>Elija Dijkstra</t>
  </si>
  <si>
    <t>Matej Sin</t>
  </si>
  <si>
    <t>Kasper Boogaard</t>
  </si>
  <si>
    <t>Weslley Patati</t>
  </si>
  <si>
    <t>Wassim Bouziane</t>
  </si>
  <si>
    <t>Simon Janssen</t>
  </si>
  <si>
    <t>Irakli Yegoian</t>
  </si>
  <si>
    <t>Chris-Kévin Nadje</t>
  </si>
  <si>
    <t>Noa el Hamdaoui</t>
  </si>
  <si>
    <t>Szymon Wlodarczyk</t>
  </si>
  <si>
    <t>Stefan Mitrović</t>
  </si>
  <si>
    <t>Malcolm Jeng</t>
  </si>
  <si>
    <t>Jan Plug</t>
  </si>
  <si>
    <t>Thijs Kraaijeveld</t>
  </si>
  <si>
    <t>Ayoub Ouarghi</t>
  </si>
  <si>
    <t>Jaden Slory</t>
  </si>
  <si>
    <t>Cyle Larin</t>
  </si>
  <si>
    <t>Shaqueel van Persie</t>
  </si>
  <si>
    <t>Houboulang Mendes</t>
  </si>
  <si>
    <t>Justin Lonwijk</t>
  </si>
  <si>
    <t>Mohamed Ihattaren</t>
  </si>
  <si>
    <t>Moussa Gbemou</t>
  </si>
  <si>
    <t>Giovanni van Zwam</t>
  </si>
  <si>
    <t>Yassir Salah Rahmouni</t>
  </si>
  <si>
    <t>Kenzo Goudmijn</t>
  </si>
  <si>
    <t>Mark Hoekstra</t>
  </si>
  <si>
    <t>Nils Eggens</t>
  </si>
  <si>
    <t>Mats Egbring</t>
  </si>
  <si>
    <t>Isaiah Ahmed</t>
  </si>
  <si>
    <t>Jermaine Rijssel</t>
  </si>
  <si>
    <t>Jop Tijink</t>
  </si>
  <si>
    <t>Walid Ould-Chikh</t>
  </si>
  <si>
    <t>Yvandro Borges Sanches</t>
  </si>
  <si>
    <t>Sil Blokhuis</t>
  </si>
  <si>
    <t>Jayden Candelaria</t>
  </si>
  <si>
    <t>Denis Odoi</t>
  </si>
  <si>
    <t>Lewis Holtby</t>
  </si>
  <si>
    <t>Dion Versluis</t>
  </si>
  <si>
    <t>Pepijn Reulen</t>
  </si>
  <si>
    <t>Deveron Fonville</t>
  </si>
  <si>
    <t>Eli Dasa</t>
  </si>
  <si>
    <t>Sam de Laat</t>
  </si>
  <si>
    <t>Noé Lebreton</t>
  </si>
  <si>
    <t>Darko Nejasmic</t>
  </si>
  <si>
    <t>Paul Wanner</t>
  </si>
  <si>
    <t>Joel van den Berg</t>
  </si>
  <si>
    <t>Noah Fernandez</t>
  </si>
  <si>
    <t>Dennis Man</t>
  </si>
  <si>
    <t>Myron Boadu</t>
  </si>
  <si>
    <t>Ayoub Oufkir (Was SPA76)</t>
  </si>
  <si>
    <t>Dies Janse (Was AJA37)</t>
  </si>
  <si>
    <t>Tygo Land (Was PSV56)</t>
  </si>
  <si>
    <t>Alec van Hoorenbeeck (Was TWE33)</t>
  </si>
  <si>
    <t>Ahmetcan Kaplan (Was AJA36)</t>
  </si>
  <si>
    <t>Shurandy Sambo</t>
  </si>
  <si>
    <t>Lushendry Martes</t>
  </si>
  <si>
    <t>Ayoni Santos</t>
  </si>
  <si>
    <t>Younes Jaber el Meftahi</t>
  </si>
  <si>
    <t>Jelani Seedorf</t>
  </si>
  <si>
    <t>Sayfallah Ltaief (Was TWE75)</t>
  </si>
  <si>
    <t>Mitchell van Bergen (Was TWE74)</t>
  </si>
  <si>
    <t>Dion Malone</t>
  </si>
  <si>
    <t>Dylan Mertens</t>
  </si>
  <si>
    <t>Jochem Ritmeester van de Kamp</t>
  </si>
  <si>
    <t>Rojendro Oudsten</t>
  </si>
  <si>
    <t>Kay Tejan</t>
  </si>
  <si>
    <t>Mohamed Hamdaoui</t>
  </si>
  <si>
    <t>Ruud Nijstad</t>
  </si>
  <si>
    <t>Daouda Weidmann</t>
  </si>
  <si>
    <t>Lucas Vennegoor of Hesselink</t>
  </si>
  <si>
    <t>Sondre Ørjasæter</t>
  </si>
  <si>
    <t>Marko Pjaca</t>
  </si>
  <si>
    <t>Jaygo van Ommeren</t>
  </si>
  <si>
    <t>Sébastien Haller</t>
  </si>
  <si>
    <t>Nick Verschuren</t>
  </si>
  <si>
    <t>Robin van Cruijsen</t>
  </si>
  <si>
    <t>Kiano Dyer</t>
  </si>
  <si>
    <t>Anthony Descotte</t>
  </si>
  <si>
    <t>Key-Shawn Wong-A-Soij</t>
  </si>
  <si>
    <t>Joel Ideho (Was SPA75)</t>
  </si>
  <si>
    <t>Tristan Gooijer</t>
  </si>
  <si>
    <t>David Voute</t>
  </si>
  <si>
    <t>Dylan Ruward</t>
  </si>
  <si>
    <t>Gabriël Reiziger</t>
  </si>
  <si>
    <t>Jadiel Pereira da Gama</t>
  </si>
  <si>
    <t>Zico Buurmeester (Was AZA54)</t>
  </si>
  <si>
    <t>Jan Faberski</t>
  </si>
  <si>
    <t>Shola Shoretire</t>
  </si>
  <si>
    <t>SPA77</t>
  </si>
  <si>
    <t>SPA78</t>
  </si>
  <si>
    <t>SPA79</t>
  </si>
  <si>
    <t/>
  </si>
  <si>
    <t>Jizz Hornkamp (Was HER71)</t>
  </si>
  <si>
    <t>André Ayew</t>
  </si>
  <si>
    <t>TOT</t>
  </si>
  <si>
    <t>AJA58</t>
  </si>
  <si>
    <t>AJA71</t>
  </si>
  <si>
    <t>AJA74</t>
  </si>
  <si>
    <t>HER71</t>
  </si>
  <si>
    <t>Daan van Reeuwijk</t>
  </si>
  <si>
    <t>SPA76</t>
  </si>
  <si>
    <t>Ayoub Oufkir</t>
  </si>
  <si>
    <t>AJA40</t>
  </si>
  <si>
    <t>AJA41</t>
  </si>
  <si>
    <t>AJA42</t>
  </si>
  <si>
    <t>AJA60</t>
  </si>
  <si>
    <t>AJA78</t>
  </si>
  <si>
    <t>AJA79</t>
  </si>
  <si>
    <t>AJA80</t>
  </si>
  <si>
    <t>AJA81</t>
  </si>
  <si>
    <t>AZA40</t>
  </si>
  <si>
    <t>AZA58</t>
  </si>
  <si>
    <t>AZA59</t>
  </si>
  <si>
    <t>AZA81</t>
  </si>
  <si>
    <t>AZA82</t>
  </si>
  <si>
    <t>AZA83</t>
  </si>
  <si>
    <t>AZA84</t>
  </si>
  <si>
    <t>EXC43</t>
  </si>
  <si>
    <t>EXC56</t>
  </si>
  <si>
    <t>EXC57</t>
  </si>
  <si>
    <t>EXC58</t>
  </si>
  <si>
    <t>EXC80</t>
  </si>
  <si>
    <t>EXC81</t>
  </si>
  <si>
    <t>FEY42</t>
  </si>
  <si>
    <t>FEY43</t>
  </si>
  <si>
    <t>FEY81</t>
  </si>
  <si>
    <t>FEY82</t>
  </si>
  <si>
    <t>FOR41</t>
  </si>
  <si>
    <t>FOR59</t>
  </si>
  <si>
    <t>FOR60</t>
  </si>
  <si>
    <t>FOR61</t>
  </si>
  <si>
    <t>GAE38</t>
  </si>
  <si>
    <t>GAE58</t>
  </si>
  <si>
    <t>GAE59</t>
  </si>
  <si>
    <t>GAE80</t>
  </si>
  <si>
    <t>GRO38</t>
  </si>
  <si>
    <t>GRO57</t>
  </si>
  <si>
    <t>GRO77</t>
  </si>
  <si>
    <t>GRO78</t>
  </si>
  <si>
    <t>HEE39</t>
  </si>
  <si>
    <t>HEE56</t>
  </si>
  <si>
    <t>HEE57</t>
  </si>
  <si>
    <t>HEE77</t>
  </si>
  <si>
    <t>HER39</t>
  </si>
  <si>
    <t>HER40</t>
  </si>
  <si>
    <t>HER58</t>
  </si>
  <si>
    <t>HER78</t>
  </si>
  <si>
    <t>HER79</t>
  </si>
  <si>
    <t>NAC38</t>
  </si>
  <si>
    <t>NAC39</t>
  </si>
  <si>
    <t>NAC57</t>
  </si>
  <si>
    <t>NAC78</t>
  </si>
  <si>
    <t>NAC79</t>
  </si>
  <si>
    <t>NAC80</t>
  </si>
  <si>
    <t>NEC38</t>
  </si>
  <si>
    <t>NEC39</t>
  </si>
  <si>
    <t>NEC40</t>
  </si>
  <si>
    <t>NEC57</t>
  </si>
  <si>
    <t>NEC58</t>
  </si>
  <si>
    <t>NEC59</t>
  </si>
  <si>
    <t>PSV38</t>
  </si>
  <si>
    <t>PSV57</t>
  </si>
  <si>
    <t>PSV58</t>
  </si>
  <si>
    <t>PSV59</t>
  </si>
  <si>
    <t>PSV77</t>
  </si>
  <si>
    <t>PSV78</t>
  </si>
  <si>
    <t>SPA40</t>
  </si>
  <si>
    <t>SPA41</t>
  </si>
  <si>
    <t>SPA57</t>
  </si>
  <si>
    <t>SPA58</t>
  </si>
  <si>
    <t>TEL37</t>
  </si>
  <si>
    <t>TEL55</t>
  </si>
  <si>
    <t>TEL56</t>
  </si>
  <si>
    <t>TEL57</t>
  </si>
  <si>
    <t>TEL75</t>
  </si>
  <si>
    <t>TEL76</t>
  </si>
  <si>
    <t>TWE40</t>
  </si>
  <si>
    <t>TWE59</t>
  </si>
  <si>
    <t>TWE78</t>
  </si>
  <si>
    <t>TWE79</t>
  </si>
  <si>
    <t>TWE80</t>
  </si>
  <si>
    <t>UTR58</t>
  </si>
  <si>
    <t>UTR79</t>
  </si>
  <si>
    <t>VOL37</t>
  </si>
  <si>
    <t>VOL56</t>
  </si>
  <si>
    <t>VOL57</t>
  </si>
  <si>
    <t>VOL76</t>
  </si>
  <si>
    <t>VOL77</t>
  </si>
  <si>
    <t>VOL78</t>
  </si>
  <si>
    <t>ZWO38</t>
  </si>
  <si>
    <t>ZWO39</t>
  </si>
  <si>
    <t>ZWO40</t>
  </si>
  <si>
    <t>ZWO57</t>
  </si>
  <si>
    <t>ZWO58</t>
  </si>
  <si>
    <t>ZWO59</t>
  </si>
  <si>
    <t>ZWO76</t>
  </si>
  <si>
    <t>ZWO77</t>
  </si>
  <si>
    <t>TEL58</t>
  </si>
  <si>
    <t>Cedric Hatenboer</t>
  </si>
  <si>
    <t>EXC82</t>
  </si>
  <si>
    <t>Emil Hansson</t>
  </si>
  <si>
    <t>HEE78</t>
  </si>
  <si>
    <t>Luca Oyen</t>
  </si>
  <si>
    <t>ZWO60</t>
  </si>
  <si>
    <t>Younes Namli</t>
  </si>
  <si>
    <t>HEE79</t>
  </si>
  <si>
    <t>Lasse Nordas</t>
  </si>
  <si>
    <t>FOR42</t>
  </si>
  <si>
    <t>Neraysho Kasanwirjo</t>
  </si>
  <si>
    <t>Lequincio Zeefuik (Was AZA78)</t>
  </si>
  <si>
    <t>HER80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</si>
</sst>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uot;#,##0_-"/>
  </numFmts>
  <fonts count="27" x14ac:knownFonts="1">
    <font>
      <sz val="10"/>
      <name val="Arial"/>
      <family val="2"/>
    </font>
    <font>
      <sz val="11"/>
      <name val="Calibri"/>
      <family val="2"/>
      <scheme val="minor"/>
    </font>
    <font>
      <b/>
      <sz val="11"/>
      <name val="Calibri"/>
      <family val="2"/>
      <scheme val="minor"/>
    </font>
    <font>
      <strike/>
      <sz val="11"/>
      <name val="Calibri"/>
      <family val="2"/>
      <scheme val="minor"/>
    </font>
    <font>
      <b/>
      <sz val="11"/>
      <color indexed="62"/>
      <name val="Calibri"/>
      <family val="2"/>
      <scheme val="minor"/>
    </font>
    <font>
      <sz val="11"/>
      <color indexed="62"/>
      <name val="Calibri"/>
      <family val="2"/>
      <scheme val="minor"/>
    </font>
    <font>
      <b/>
      <sz val="11"/>
      <color indexed="12"/>
      <name val="Calibri"/>
      <family val="2"/>
      <scheme val="minor"/>
    </font>
    <font>
      <b/>
      <sz val="11"/>
      <color indexed="9"/>
      <name val="Calibri"/>
      <family val="2"/>
      <scheme val="minor"/>
    </font>
    <font>
      <b/>
      <sz val="11"/>
      <color indexed="10"/>
      <name val="Calibri"/>
      <family val="2"/>
      <scheme val="minor"/>
    </font>
    <font>
      <sz val="11"/>
      <color indexed="10"/>
      <name val="Calibri"/>
      <family val="2"/>
      <scheme val="minor"/>
    </font>
    <font>
      <i/>
      <sz val="11"/>
      <name val="Calibri"/>
      <family val="2"/>
      <scheme val="minor"/>
    </font>
    <font>
      <sz val="11"/>
      <color indexed="9"/>
      <name val="Calibri"/>
      <family val="2"/>
      <scheme val="minor"/>
    </font>
    <font>
      <sz val="11"/>
      <color rgb="FFFF0000"/>
      <name val="Calibri"/>
      <family val="2"/>
      <scheme val="minor"/>
    </font>
    <font>
      <sz val="11"/>
      <color rgb="FF00B050"/>
      <name val="Calibri"/>
      <family val="2"/>
      <scheme val="minor"/>
    </font>
    <font>
      <sz val="11"/>
      <color rgb="FF7030A0"/>
      <name val="Calibri"/>
      <family val="2"/>
      <scheme val="minor"/>
    </font>
    <font>
      <sz val="11"/>
      <color rgb="FF00B0F0"/>
      <name val="Calibri"/>
      <family val="2"/>
      <scheme val="minor"/>
    </font>
    <font>
      <sz val="11"/>
      <color rgb="FFFFC000"/>
      <name val="Calibri"/>
      <family val="2"/>
      <scheme val="minor"/>
    </font>
    <font>
      <sz val="10"/>
      <color rgb="FF00B050"/>
      <name val="Arial"/>
      <family val="2"/>
    </font>
    <font>
      <b/>
      <sz val="11"/>
      <color rgb="FF7030A0"/>
      <name val="Calibri"/>
      <family val="2"/>
      <scheme val="minor"/>
    </font>
    <font>
      <sz val="8"/>
      <name val="Arial"/>
      <family val="2"/>
    </font>
    <font>
      <b/>
      <sz val="11"/>
      <name val="Calibri"/>
      <family val="2"/>
    </font>
    <font>
      <sz val="11"/>
      <name val="Calibri"/>
      <family val="2"/>
    </font>
    <font>
      <sz val="11"/>
      <color theme="1"/>
      <name val="Calibri"/>
      <family val="2"/>
    </font>
    <font>
      <b/>
      <sz val="10"/>
      <name val="Arial"/>
      <family val="2"/>
    </font>
    <font>
      <strike/>
      <sz val="11"/>
      <color rgb="FFFF0000"/>
      <name val="Calibri"/>
      <family val="2"/>
    </font>
    <font>
      <strike/>
      <sz val="11"/>
      <color rgb="FFFF0000"/>
      <name val="Calibri"/>
      <family val="2"/>
      <scheme val="minor"/>
    </font>
    <font>
      <sz val="11"/>
      <color rgb="FF00B050"/>
      <name val="Calibri"/>
      <family val="2"/>
    </font>
  </fonts>
  <fills count="12">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indexed="22"/>
        <bgColor indexed="31"/>
      </patternFill>
    </fill>
    <fill>
      <patternFill patternType="solid">
        <fgColor indexed="47"/>
        <bgColor indexed="22"/>
      </patternFill>
    </fill>
    <fill>
      <patternFill patternType="solid">
        <fgColor theme="0"/>
        <bgColor indexed="22"/>
      </patternFill>
    </fill>
    <fill>
      <patternFill patternType="solid">
        <fgColor theme="0" tint="-0.249977111117893"/>
        <bgColor indexed="26"/>
      </patternFill>
    </fill>
    <fill>
      <patternFill patternType="solid">
        <fgColor theme="9" tint="0.59999389629810485"/>
        <bgColor indexed="26"/>
      </patternFill>
    </fill>
    <fill>
      <patternFill patternType="solid">
        <fgColor theme="9" tint="0.59999389629810485"/>
        <bgColor indexed="49"/>
      </patternFill>
    </fill>
    <fill>
      <patternFill patternType="solid">
        <fgColor theme="0" tint="-0.14999847407452621"/>
        <bgColor indexed="64"/>
      </patternFill>
    </fill>
  </fills>
  <borders count="29">
    <border>
      <left/>
      <right/>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1" fillId="0" borderId="0" xfId="0" applyFont="1"/>
    <xf numFmtId="0" fontId="3" fillId="0" borderId="0" xfId="0" applyFont="1"/>
    <xf numFmtId="0" fontId="1" fillId="3" borderId="6" xfId="0" applyFont="1" applyFill="1" applyBorder="1"/>
    <xf numFmtId="0" fontId="1" fillId="3" borderId="7" xfId="0" applyFont="1" applyFill="1" applyBorder="1"/>
    <xf numFmtId="0" fontId="1" fillId="3" borderId="11" xfId="0" applyFont="1" applyFill="1" applyBorder="1"/>
    <xf numFmtId="164" fontId="1" fillId="3" borderId="12" xfId="0" applyNumberFormat="1" applyFont="1" applyFill="1" applyBorder="1"/>
    <xf numFmtId="0" fontId="1" fillId="3" borderId="9" xfId="0" applyFont="1" applyFill="1" applyBorder="1"/>
    <xf numFmtId="0" fontId="1" fillId="3" borderId="10" xfId="0" applyFont="1" applyFill="1" applyBorder="1"/>
    <xf numFmtId="0" fontId="2" fillId="5" borderId="11" xfId="0" applyFont="1" applyFill="1" applyBorder="1" applyAlignment="1">
      <alignment horizontal="left"/>
    </xf>
    <xf numFmtId="0" fontId="1" fillId="3" borderId="0" xfId="0" applyFont="1" applyFill="1"/>
    <xf numFmtId="0" fontId="4" fillId="3" borderId="0" xfId="0" applyFont="1" applyFill="1" applyAlignment="1">
      <alignment horizontal="left"/>
    </xf>
    <xf numFmtId="0" fontId="5" fillId="3" borderId="9" xfId="0" applyFont="1" applyFill="1" applyBorder="1"/>
    <xf numFmtId="0" fontId="5" fillId="3" borderId="10" xfId="0" applyFont="1" applyFill="1" applyBorder="1"/>
    <xf numFmtId="0" fontId="5" fillId="3" borderId="13" xfId="0" applyFont="1" applyFill="1" applyBorder="1"/>
    <xf numFmtId="0" fontId="5" fillId="3" borderId="14" xfId="0" applyFont="1" applyFill="1" applyBorder="1"/>
    <xf numFmtId="0" fontId="2" fillId="3" borderId="0" xfId="0" applyFont="1" applyFill="1" applyAlignment="1">
      <alignment horizontal="center"/>
    </xf>
    <xf numFmtId="0" fontId="1" fillId="3" borderId="0" xfId="0" applyFont="1" applyFill="1" applyProtection="1">
      <protection locked="0"/>
    </xf>
    <xf numFmtId="164" fontId="6" fillId="6" borderId="16" xfId="0" applyNumberFormat="1" applyFont="1" applyFill="1" applyBorder="1" applyAlignment="1">
      <alignment horizontal="right"/>
    </xf>
    <xf numFmtId="164" fontId="6" fillId="7" borderId="0" xfId="0" applyNumberFormat="1" applyFont="1" applyFill="1" applyAlignment="1">
      <alignment horizontal="right"/>
    </xf>
    <xf numFmtId="0" fontId="2" fillId="3" borderId="0" xfId="0" applyFont="1" applyFill="1"/>
    <xf numFmtId="0" fontId="1" fillId="3" borderId="28" xfId="0" applyFont="1" applyFill="1" applyBorder="1"/>
    <xf numFmtId="0" fontId="1" fillId="9" borderId="28" xfId="0" applyFont="1" applyFill="1" applyBorder="1" applyProtection="1">
      <protection locked="0"/>
    </xf>
    <xf numFmtId="0" fontId="1" fillId="8" borderId="28" xfId="0" applyFont="1" applyFill="1" applyBorder="1"/>
    <xf numFmtId="0" fontId="2" fillId="4" borderId="1" xfId="0" applyFont="1" applyFill="1" applyBorder="1" applyAlignment="1">
      <alignment horizontal="right"/>
    </xf>
    <xf numFmtId="0" fontId="6" fillId="10" borderId="2" xfId="0" applyFont="1" applyFill="1" applyBorder="1" applyProtection="1">
      <protection locked="0"/>
    </xf>
    <xf numFmtId="0" fontId="1" fillId="4" borderId="3" xfId="0" applyFont="1" applyFill="1" applyBorder="1"/>
    <xf numFmtId="0" fontId="1" fillId="3" borderId="4" xfId="0" applyFont="1" applyFill="1" applyBorder="1"/>
    <xf numFmtId="0" fontId="2" fillId="4" borderId="2" xfId="0" applyFont="1" applyFill="1" applyBorder="1"/>
    <xf numFmtId="0" fontId="2" fillId="4" borderId="5" xfId="0" applyFont="1" applyFill="1" applyBorder="1" applyAlignment="1">
      <alignment horizontal="left"/>
    </xf>
    <xf numFmtId="0" fontId="7" fillId="3" borderId="0" xfId="0" applyFont="1" applyFill="1" applyAlignment="1">
      <alignment horizontal="center"/>
    </xf>
    <xf numFmtId="0" fontId="1" fillId="3" borderId="0" xfId="0" applyFont="1" applyFill="1" applyAlignment="1">
      <alignment horizontal="center"/>
    </xf>
    <xf numFmtId="0" fontId="6" fillId="10" borderId="8" xfId="0" applyFont="1" applyFill="1" applyBorder="1" applyAlignment="1" applyProtection="1">
      <alignment horizontal="center"/>
      <protection locked="0"/>
    </xf>
    <xf numFmtId="0" fontId="1" fillId="3" borderId="0" xfId="0" applyFont="1" applyFill="1" applyAlignment="1">
      <alignment horizontal="right"/>
    </xf>
    <xf numFmtId="1" fontId="1" fillId="0" borderId="0" xfId="0" applyNumberFormat="1" applyFont="1"/>
    <xf numFmtId="2" fontId="1" fillId="0" borderId="0" xfId="0" applyNumberFormat="1" applyFont="1"/>
    <xf numFmtId="0" fontId="6" fillId="10" borderId="11" xfId="0" applyFont="1" applyFill="1" applyBorder="1" applyAlignment="1" applyProtection="1">
      <alignment horizontal="center"/>
      <protection locked="0"/>
    </xf>
    <xf numFmtId="0" fontId="1" fillId="5" borderId="11" xfId="0" applyFont="1" applyFill="1" applyBorder="1" applyAlignment="1">
      <alignment horizontal="right"/>
    </xf>
    <xf numFmtId="0" fontId="8" fillId="2" borderId="11" xfId="0" applyFont="1" applyFill="1" applyBorder="1" applyAlignment="1">
      <alignment horizontal="center"/>
    </xf>
    <xf numFmtId="0" fontId="8" fillId="3" borderId="0" xfId="0" applyFont="1" applyFill="1" applyAlignment="1">
      <alignment horizontal="center"/>
    </xf>
    <xf numFmtId="0" fontId="5" fillId="3" borderId="4" xfId="0" applyFont="1" applyFill="1" applyBorder="1"/>
    <xf numFmtId="0" fontId="5" fillId="3" borderId="0" xfId="0" applyFont="1" applyFill="1" applyAlignment="1">
      <alignment horizontal="right"/>
    </xf>
    <xf numFmtId="0" fontId="5" fillId="0" borderId="0" xfId="0" applyFont="1"/>
    <xf numFmtId="0" fontId="5" fillId="3" borderId="0" xfId="0" applyFont="1" applyFill="1"/>
    <xf numFmtId="0" fontId="6" fillId="10" borderId="15" xfId="0" applyFont="1" applyFill="1" applyBorder="1" applyAlignment="1" applyProtection="1">
      <alignment horizontal="center"/>
      <protection locked="0"/>
    </xf>
    <xf numFmtId="0" fontId="9" fillId="3" borderId="0" xfId="0" applyFont="1" applyFill="1"/>
    <xf numFmtId="0" fontId="10" fillId="3" borderId="0" xfId="0" applyFont="1" applyFill="1" applyAlignment="1">
      <alignment horizontal="right"/>
    </xf>
    <xf numFmtId="0" fontId="4" fillId="3" borderId="0" xfId="0" applyFont="1" applyFill="1"/>
    <xf numFmtId="0" fontId="1" fillId="3" borderId="17" xfId="0" applyFont="1" applyFill="1" applyBorder="1"/>
    <xf numFmtId="0" fontId="1" fillId="5" borderId="18" xfId="0" applyFont="1" applyFill="1" applyBorder="1"/>
    <xf numFmtId="0" fontId="1" fillId="3" borderId="19" xfId="0" applyFont="1" applyFill="1" applyBorder="1"/>
    <xf numFmtId="0" fontId="1" fillId="3" borderId="20" xfId="0" applyFont="1" applyFill="1" applyBorder="1"/>
    <xf numFmtId="0" fontId="1" fillId="5" borderId="21" xfId="0" applyFont="1" applyFill="1" applyBorder="1"/>
    <xf numFmtId="0" fontId="1" fillId="5" borderId="22" xfId="0" applyFont="1" applyFill="1" applyBorder="1"/>
    <xf numFmtId="0" fontId="1" fillId="3" borderId="5" xfId="0" applyFont="1" applyFill="1" applyBorder="1"/>
    <xf numFmtId="0" fontId="1" fillId="3" borderId="3" xfId="0" applyFont="1" applyFill="1" applyBorder="1"/>
    <xf numFmtId="0" fontId="1" fillId="3" borderId="23" xfId="0" applyFont="1" applyFill="1" applyBorder="1"/>
    <xf numFmtId="0" fontId="1" fillId="3" borderId="24" xfId="0" applyFont="1" applyFill="1" applyBorder="1"/>
    <xf numFmtId="0" fontId="1" fillId="4" borderId="25" xfId="0" applyFont="1" applyFill="1" applyBorder="1" applyAlignment="1">
      <alignment horizontal="center"/>
    </xf>
    <xf numFmtId="0" fontId="1" fillId="3" borderId="26" xfId="0" applyFont="1" applyFill="1" applyBorder="1"/>
    <xf numFmtId="0" fontId="1" fillId="3" borderId="27" xfId="0" applyFont="1" applyFill="1" applyBorder="1"/>
    <xf numFmtId="1" fontId="1" fillId="3" borderId="4" xfId="0" applyNumberFormat="1" applyFont="1" applyFill="1" applyBorder="1"/>
    <xf numFmtId="0" fontId="11" fillId="0" borderId="0" xfId="0" applyFont="1"/>
    <xf numFmtId="49" fontId="11" fillId="0" borderId="0" xfId="0" applyNumberFormat="1" applyFont="1"/>
    <xf numFmtId="0" fontId="2" fillId="4" borderId="1" xfId="0" applyFont="1" applyFill="1" applyBorder="1" applyAlignment="1">
      <alignment horizontal="center"/>
    </xf>
    <xf numFmtId="0" fontId="2" fillId="0" borderId="0" xfId="0" applyFont="1"/>
    <xf numFmtId="0" fontId="2" fillId="11" borderId="0" xfId="0" applyFont="1" applyFill="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 fillId="11" borderId="0" xfId="0" applyFont="1" applyFill="1" applyAlignment="1">
      <alignment horizontal="left"/>
    </xf>
    <xf numFmtId="0" fontId="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7" fillId="0" borderId="0" xfId="0" applyFont="1" applyAlignment="1">
      <alignment horizontal="left"/>
    </xf>
    <xf numFmtId="0" fontId="2" fillId="0" borderId="0" xfId="0" applyFont="1" applyAlignment="1">
      <alignment horizontal="center"/>
    </xf>
    <xf numFmtId="0" fontId="20" fillId="11" borderId="0" xfId="0" applyFont="1" applyFill="1"/>
    <xf numFmtId="0" fontId="21" fillId="0" borderId="0" xfId="0" applyFont="1"/>
    <xf numFmtId="0" fontId="20" fillId="0" borderId="0" xfId="0" applyFont="1"/>
    <xf numFmtId="49" fontId="21" fillId="0" borderId="0" xfId="0" applyNumberFormat="1" applyFont="1"/>
    <xf numFmtId="0" fontId="21" fillId="0" borderId="0" xfId="0" applyFont="1" applyAlignment="1">
      <alignment wrapText="1"/>
    </xf>
    <xf numFmtId="0" fontId="13" fillId="0" borderId="0" xfId="0" applyFont="1" applyFill="1" applyAlignment="1">
      <alignment horizontal="left"/>
    </xf>
    <xf numFmtId="0" fontId="13" fillId="0" borderId="0" xfId="0" applyFont="1" applyFill="1"/>
    <xf numFmtId="0" fontId="20" fillId="0" borderId="0" xfId="0" applyFont="1" applyFill="1"/>
    <xf numFmtId="0" fontId="21" fillId="0" borderId="0" xfId="0" applyFont="1" applyFill="1"/>
    <xf numFmtId="0" fontId="12" fillId="0" borderId="0" xfId="0" applyFont="1" applyFill="1"/>
    <xf numFmtId="0" fontId="1" fillId="0" borderId="0" xfId="0" applyFont="1" applyFill="1" applyAlignment="1">
      <alignment horizontal="left"/>
    </xf>
    <xf numFmtId="0" fontId="1" fillId="0" borderId="0" xfId="0" applyFont="1" applyFill="1"/>
    <xf numFmtId="3" fontId="21" fillId="0" borderId="0" xfId="0" applyNumberFormat="1" applyFont="1" applyFill="1" applyAlignment="1">
      <alignment horizontal="right"/>
    </xf>
    <xf numFmtId="49" fontId="21" fillId="0" borderId="0" xfId="0" applyNumberFormat="1" applyFont="1" applyFill="1"/>
    <xf numFmtId="49" fontId="24" fillId="0" borderId="0" xfId="0" applyNumberFormat="1" applyFont="1"/>
    <xf numFmtId="0" fontId="25" fillId="0" borderId="0" xfId="0" applyFont="1" applyAlignment="1">
      <alignment horizontal="left"/>
    </xf>
    <xf numFmtId="0" fontId="25" fillId="0" borderId="0" xfId="0" applyFont="1"/>
    <xf numFmtId="0" fontId="24" fillId="0" borderId="0" xfId="0" applyFont="1"/>
    <xf numFmtId="0" fontId="26" fillId="0" borderId="0" xfId="0" applyFont="1"/>
    <xf numFmtId="49" fontId="26" fillId="0" borderId="0" xfId="0" applyNumberFormat="1" applyFont="1" applyFill="1"/>
    <xf numFmtId="49" fontId="26" fillId="0" borderId="0" xfId="0" applyNumberFormat="1" applyFont="1"/>
    <xf numFmtId="0" fontId="26" fillId="0" borderId="0" xfId="0" applyFont="1" applyFill="1"/>
    <xf numFmtId="3" fontId="26" fillId="0" borderId="0" xfId="0" applyNumberFormat="1" applyFont="1" applyFill="1" applyAlignment="1">
      <alignment horizontal="right"/>
    </xf>
    <xf numFmtId="0" fontId="20" fillId="11" borderId="0" xfId="0" applyFont="1" applyFill="1" applyAlignment="1">
      <alignment horizontal="right"/>
    </xf>
    <xf numFmtId="0" fontId="21" fillId="0" borderId="0" xfId="0" applyFont="1" applyAlignment="1">
      <alignment horizontal="right"/>
    </xf>
    <xf numFmtId="3" fontId="21" fillId="0" borderId="0" xfId="0" applyNumberFormat="1" applyFont="1" applyAlignment="1">
      <alignment horizontal="right"/>
    </xf>
    <xf numFmtId="3" fontId="24" fillId="0" borderId="0" xfId="0" applyNumberFormat="1" applyFont="1" applyAlignment="1">
      <alignment horizontal="right"/>
    </xf>
    <xf numFmtId="3" fontId="26" fillId="0" borderId="0" xfId="0" applyNumberFormat="1" applyFont="1" applyAlignment="1">
      <alignment horizontal="right"/>
    </xf>
    <xf numFmtId="0" fontId="22" fillId="0" borderId="0" xfId="0" applyFont="1" applyAlignment="1">
      <alignment horizontal="right"/>
    </xf>
    <xf numFmtId="0" fontId="1" fillId="0" borderId="0" xfId="0" applyFont="1" applyBorder="1"/>
    <xf numFmtId="0" fontId="2" fillId="0" borderId="0" xfId="0" applyFont="1" applyBorder="1" applyAlignment="1">
      <alignment horizontal="left"/>
    </xf>
    <xf numFmtId="0" fontId="23" fillId="11" borderId="0" xfId="0" applyFont="1" applyFill="1" applyBorder="1"/>
    <xf numFmtId="0" fontId="2" fillId="11" borderId="0" xfId="0" applyFont="1" applyFill="1" applyBorder="1" applyAlignment="1">
      <alignment horizontal="right"/>
    </xf>
    <xf numFmtId="0" fontId="23" fillId="11" borderId="0" xfId="0" applyFont="1" applyFill="1" applyBorder="1" applyAlignment="1">
      <alignment horizontal="left"/>
    </xf>
    <xf numFmtId="0" fontId="0" fillId="0" borderId="0" xfId="0" applyFont="1" applyBorder="1"/>
    <xf numFmtId="0" fontId="2" fillId="0" borderId="0" xfId="0" applyFont="1" applyAlignment="1">
      <alignment horizontal="center"/>
    </xf>
    <xf numFmtId="0" fontId="1" fillId="3" borderId="0" xfId="0" applyFont="1" applyFill="1" applyAlignment="1">
      <alignment horizontal="center" vertical="top" wrapText="1"/>
    </xf>
    <xf numFmtId="0" fontId="1" fillId="3" borderId="0" xfId="0" applyFont="1" applyFill="1" applyAlignment="1">
      <alignment horizontal="center" vertical="top"/>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990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660"/>
  <sheetViews>
    <sheetView tabSelected="1" workbookViewId="0">
      <selection activeCell="E4" sqref="E4"/>
    </sheetView>
  </sheetViews>
  <sheetFormatPr defaultColWidth="8.7109375" defaultRowHeight="15" x14ac:dyDescent="0.25"/>
  <cols>
    <col min="1" max="1" width="9.140625" style="85"/>
    <col min="2" max="2" width="32.28515625" style="85" customWidth="1"/>
    <col min="3" max="3" width="10.85546875" style="85"/>
    <col min="4" max="4" width="14.42578125" style="112" customWidth="1"/>
    <col min="5" max="5" width="8.7109375" style="75"/>
    <col min="6" max="6" width="9" style="1" bestFit="1" customWidth="1"/>
    <col min="7" max="16384" width="8.7109375" style="1"/>
  </cols>
  <sheetData>
    <row r="1" spans="1:245" s="66" customFormat="1" x14ac:dyDescent="0.25">
      <c r="A1" s="84" t="s">
        <v>0</v>
      </c>
      <c r="B1" s="84" t="s">
        <v>1</v>
      </c>
      <c r="C1" s="84" t="s">
        <v>2</v>
      </c>
      <c r="D1" s="107" t="s">
        <v>614</v>
      </c>
      <c r="E1" s="74"/>
    </row>
    <row r="2" spans="1:245" x14ac:dyDescent="0.25">
      <c r="B2" s="86" t="s">
        <v>3</v>
      </c>
      <c r="D2" s="108"/>
    </row>
    <row r="3" spans="1:245" x14ac:dyDescent="0.25">
      <c r="A3" s="85" t="s">
        <v>4</v>
      </c>
      <c r="B3" s="85" t="s">
        <v>5</v>
      </c>
      <c r="C3" s="85" t="s">
        <v>6</v>
      </c>
      <c r="D3" s="109">
        <v>20000000</v>
      </c>
    </row>
    <row r="4" spans="1:245" x14ac:dyDescent="0.25">
      <c r="D4" s="109" t="s">
        <v>985</v>
      </c>
    </row>
    <row r="5" spans="1:245" x14ac:dyDescent="0.25">
      <c r="A5" s="85" t="s">
        <v>8</v>
      </c>
      <c r="B5" s="85" t="s">
        <v>16</v>
      </c>
      <c r="C5" s="85" t="s">
        <v>7</v>
      </c>
      <c r="D5" s="109">
        <v>16000000</v>
      </c>
    </row>
    <row r="6" spans="1:245" s="67" customFormat="1" x14ac:dyDescent="0.25">
      <c r="A6" s="85" t="s">
        <v>9</v>
      </c>
      <c r="B6" s="85" t="s">
        <v>12</v>
      </c>
      <c r="C6" s="85" t="s">
        <v>7</v>
      </c>
      <c r="D6" s="109">
        <v>16000000</v>
      </c>
      <c r="E6" s="75"/>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pans="1:245" x14ac:dyDescent="0.25">
      <c r="A7" s="85" t="s">
        <v>11</v>
      </c>
      <c r="B7" s="85" t="s">
        <v>10</v>
      </c>
      <c r="C7" s="85" t="s">
        <v>7</v>
      </c>
      <c r="D7" s="109">
        <v>15000000</v>
      </c>
    </row>
    <row r="8" spans="1:245" x14ac:dyDescent="0.25">
      <c r="A8" s="85" t="s">
        <v>13</v>
      </c>
      <c r="B8" s="85" t="s">
        <v>615</v>
      </c>
      <c r="C8" s="85" t="s">
        <v>7</v>
      </c>
      <c r="D8" s="109">
        <v>13000000</v>
      </c>
      <c r="E8" s="76"/>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row>
    <row r="9" spans="1:245" s="100" customFormat="1" x14ac:dyDescent="0.25">
      <c r="A9" s="101" t="s">
        <v>15</v>
      </c>
      <c r="B9" s="101" t="s">
        <v>14</v>
      </c>
      <c r="C9" s="101" t="s">
        <v>7</v>
      </c>
      <c r="D9" s="110">
        <v>12000000</v>
      </c>
      <c r="E9" s="99"/>
      <c r="F9" s="2"/>
    </row>
    <row r="10" spans="1:245" s="100" customFormat="1" x14ac:dyDescent="0.25">
      <c r="A10" s="101" t="s">
        <v>17</v>
      </c>
      <c r="B10" s="101" t="s">
        <v>616</v>
      </c>
      <c r="C10" s="101" t="s">
        <v>7</v>
      </c>
      <c r="D10" s="110">
        <v>12000000</v>
      </c>
      <c r="E10" s="99"/>
      <c r="F10" s="2"/>
    </row>
    <row r="11" spans="1:245" x14ac:dyDescent="0.25">
      <c r="A11" s="85" t="s">
        <v>19</v>
      </c>
      <c r="B11" s="85" t="s">
        <v>18</v>
      </c>
      <c r="C11" s="85" t="s">
        <v>7</v>
      </c>
      <c r="D11" s="109">
        <v>11000000</v>
      </c>
    </row>
    <row r="12" spans="1:245" s="68" customFormat="1" x14ac:dyDescent="0.25">
      <c r="A12" s="85" t="s">
        <v>875</v>
      </c>
      <c r="B12" s="85" t="s">
        <v>876</v>
      </c>
      <c r="C12" s="85" t="s">
        <v>7</v>
      </c>
      <c r="D12" s="109">
        <v>10000000</v>
      </c>
      <c r="E12" s="75"/>
      <c r="F12" s="1"/>
    </row>
    <row r="13" spans="1:245" s="68" customFormat="1" x14ac:dyDescent="0.25">
      <c r="A13" s="102" t="s">
        <v>996</v>
      </c>
      <c r="B13" s="102" t="s">
        <v>886</v>
      </c>
      <c r="C13" s="102" t="s">
        <v>7</v>
      </c>
      <c r="D13" s="111">
        <v>14000000</v>
      </c>
      <c r="E13" s="77" t="s">
        <v>844</v>
      </c>
      <c r="F13" s="1"/>
    </row>
    <row r="14" spans="1:245" s="68" customFormat="1" x14ac:dyDescent="0.25">
      <c r="A14" s="102" t="s">
        <v>997</v>
      </c>
      <c r="B14" s="102" t="s">
        <v>888</v>
      </c>
      <c r="C14" s="102" t="s">
        <v>7</v>
      </c>
      <c r="D14" s="111">
        <v>12000000</v>
      </c>
      <c r="E14" s="77" t="s">
        <v>844</v>
      </c>
      <c r="F14" s="1"/>
    </row>
    <row r="15" spans="1:245" s="68" customFormat="1" x14ac:dyDescent="0.25">
      <c r="A15" s="102" t="s">
        <v>998</v>
      </c>
      <c r="B15" s="102" t="s">
        <v>887</v>
      </c>
      <c r="C15" s="102" t="s">
        <v>7</v>
      </c>
      <c r="D15" s="111">
        <v>9000000</v>
      </c>
      <c r="E15" s="77" t="s">
        <v>844</v>
      </c>
      <c r="F15" s="1"/>
    </row>
    <row r="16" spans="1:245" s="67" customFormat="1" x14ac:dyDescent="0.25">
      <c r="A16" s="85"/>
      <c r="B16" s="85"/>
      <c r="C16" s="85"/>
      <c r="D16" s="109" t="s">
        <v>985</v>
      </c>
      <c r="E16" s="75"/>
      <c r="F16" s="1"/>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row>
    <row r="17" spans="1:245" s="68" customFormat="1" x14ac:dyDescent="0.25">
      <c r="A17" s="85" t="s">
        <v>20</v>
      </c>
      <c r="B17" s="85" t="s">
        <v>21</v>
      </c>
      <c r="C17" s="85" t="s">
        <v>22</v>
      </c>
      <c r="D17" s="109">
        <v>19000000</v>
      </c>
      <c r="E17" s="75"/>
      <c r="F17" s="1"/>
    </row>
    <row r="18" spans="1:245" x14ac:dyDescent="0.25">
      <c r="A18" s="85" t="s">
        <v>23</v>
      </c>
      <c r="B18" s="85" t="s">
        <v>617</v>
      </c>
      <c r="C18" s="85" t="s">
        <v>22</v>
      </c>
      <c r="D18" s="109">
        <v>18000000</v>
      </c>
    </row>
    <row r="19" spans="1:245" x14ac:dyDescent="0.25">
      <c r="A19" s="85" t="s">
        <v>25</v>
      </c>
      <c r="B19" s="85" t="s">
        <v>24</v>
      </c>
      <c r="C19" s="85" t="s">
        <v>22</v>
      </c>
      <c r="D19" s="109">
        <v>15000000</v>
      </c>
    </row>
    <row r="20" spans="1:245" s="67" customFormat="1" x14ac:dyDescent="0.25">
      <c r="A20" s="85" t="s">
        <v>27</v>
      </c>
      <c r="B20" s="85" t="s">
        <v>33</v>
      </c>
      <c r="C20" s="85" t="s">
        <v>22</v>
      </c>
      <c r="D20" s="109">
        <v>13000000</v>
      </c>
      <c r="E20" s="75"/>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row>
    <row r="21" spans="1:245" x14ac:dyDescent="0.25">
      <c r="A21" s="85" t="s">
        <v>29</v>
      </c>
      <c r="B21" s="85" t="s">
        <v>441</v>
      </c>
      <c r="C21" s="85" t="s">
        <v>22</v>
      </c>
      <c r="D21" s="109">
        <v>12000000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row>
    <row r="22" spans="1:245" s="69" customFormat="1" x14ac:dyDescent="0.25">
      <c r="A22" s="85" t="s">
        <v>30</v>
      </c>
      <c r="B22" s="85" t="s">
        <v>618</v>
      </c>
      <c r="C22" s="85" t="s">
        <v>22</v>
      </c>
      <c r="D22" s="109">
        <v>11000000</v>
      </c>
      <c r="E22" s="75"/>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row>
    <row r="23" spans="1:245" x14ac:dyDescent="0.25">
      <c r="A23" s="85" t="s">
        <v>31</v>
      </c>
      <c r="B23" s="85" t="s">
        <v>28</v>
      </c>
      <c r="C23" s="85" t="s">
        <v>22</v>
      </c>
      <c r="D23" s="109">
        <v>10000000</v>
      </c>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row>
    <row r="24" spans="1:245" s="68" customFormat="1" x14ac:dyDescent="0.25">
      <c r="A24" s="85" t="s">
        <v>859</v>
      </c>
      <c r="B24" s="85" t="s">
        <v>860</v>
      </c>
      <c r="C24" s="85" t="s">
        <v>22</v>
      </c>
      <c r="D24" s="109">
        <v>16000000</v>
      </c>
      <c r="E24" s="75"/>
      <c r="F24" s="1"/>
    </row>
    <row r="25" spans="1:245" s="68" customFormat="1" x14ac:dyDescent="0.25">
      <c r="A25" s="102" t="s">
        <v>999</v>
      </c>
      <c r="B25" s="102" t="s">
        <v>889</v>
      </c>
      <c r="C25" s="102" t="s">
        <v>22</v>
      </c>
      <c r="D25" s="111">
        <v>10000000</v>
      </c>
      <c r="E25" s="77" t="s">
        <v>844</v>
      </c>
      <c r="F25" s="1"/>
    </row>
    <row r="26" spans="1:245" s="68" customFormat="1" x14ac:dyDescent="0.25">
      <c r="A26" s="85"/>
      <c r="B26" s="85"/>
      <c r="C26" s="85"/>
      <c r="D26" s="109" t="s">
        <v>985</v>
      </c>
      <c r="E26" s="75"/>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row>
    <row r="27" spans="1:245" x14ac:dyDescent="0.25">
      <c r="A27" s="85" t="s">
        <v>36</v>
      </c>
      <c r="B27" s="85" t="s">
        <v>185</v>
      </c>
      <c r="C27" s="85" t="s">
        <v>35</v>
      </c>
      <c r="D27" s="109">
        <v>17000000</v>
      </c>
      <c r="E27" s="77"/>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row>
    <row r="28" spans="1:245" x14ac:dyDescent="0.25">
      <c r="A28" s="85" t="s">
        <v>37</v>
      </c>
      <c r="B28" s="85" t="s">
        <v>619</v>
      </c>
      <c r="C28" s="85" t="s">
        <v>35</v>
      </c>
      <c r="D28" s="109">
        <v>16000000</v>
      </c>
    </row>
    <row r="29" spans="1:245" s="67" customFormat="1" x14ac:dyDescent="0.25">
      <c r="A29" s="85" t="s">
        <v>39</v>
      </c>
      <c r="B29" s="85" t="s">
        <v>40</v>
      </c>
      <c r="C29" s="85" t="s">
        <v>35</v>
      </c>
      <c r="D29" s="109">
        <v>15000000</v>
      </c>
      <c r="E29" s="77"/>
      <c r="F29" s="1"/>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row>
    <row r="30" spans="1:245" x14ac:dyDescent="0.25">
      <c r="A30" s="85" t="s">
        <v>41</v>
      </c>
      <c r="B30" s="85" t="s">
        <v>620</v>
      </c>
      <c r="C30" s="85" t="s">
        <v>35</v>
      </c>
      <c r="D30" s="109">
        <v>13000000</v>
      </c>
      <c r="E30" s="76"/>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row>
    <row r="31" spans="1:245" s="68" customFormat="1" x14ac:dyDescent="0.25">
      <c r="A31" s="102" t="s">
        <v>1000</v>
      </c>
      <c r="B31" s="102" t="s">
        <v>890</v>
      </c>
      <c r="C31" s="102" t="s">
        <v>35</v>
      </c>
      <c r="D31" s="111">
        <v>16000000</v>
      </c>
      <c r="E31" s="77" t="s">
        <v>844</v>
      </c>
      <c r="F31" s="1"/>
    </row>
    <row r="32" spans="1:245" s="68" customFormat="1" x14ac:dyDescent="0.25">
      <c r="A32" s="102" t="s">
        <v>1001</v>
      </c>
      <c r="B32" s="102" t="s">
        <v>893</v>
      </c>
      <c r="C32" s="102" t="s">
        <v>35</v>
      </c>
      <c r="D32" s="111">
        <v>12000000</v>
      </c>
      <c r="E32" s="77" t="s">
        <v>844</v>
      </c>
      <c r="F32" s="1"/>
    </row>
    <row r="33" spans="1:245" s="68" customFormat="1" x14ac:dyDescent="0.25">
      <c r="A33" s="102" t="s">
        <v>1002</v>
      </c>
      <c r="B33" s="102" t="s">
        <v>891</v>
      </c>
      <c r="C33" s="102" t="s">
        <v>35</v>
      </c>
      <c r="D33" s="111">
        <v>9000000</v>
      </c>
      <c r="E33" s="77" t="s">
        <v>844</v>
      </c>
      <c r="F33" s="1"/>
    </row>
    <row r="34" spans="1:245" s="68" customFormat="1" x14ac:dyDescent="0.25">
      <c r="A34" s="102" t="s">
        <v>1003</v>
      </c>
      <c r="B34" s="102" t="s">
        <v>892</v>
      </c>
      <c r="C34" s="102" t="s">
        <v>35</v>
      </c>
      <c r="D34" s="111">
        <v>8000000</v>
      </c>
      <c r="E34" s="77" t="s">
        <v>844</v>
      </c>
      <c r="F34" s="1"/>
    </row>
    <row r="35" spans="1:245" s="67" customFormat="1" x14ac:dyDescent="0.25">
      <c r="A35" s="85"/>
      <c r="B35" s="85"/>
      <c r="C35" s="85"/>
      <c r="D35" s="109" t="s">
        <v>985</v>
      </c>
      <c r="E35" s="77"/>
      <c r="F35" s="1"/>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row>
    <row r="36" spans="1:245" x14ac:dyDescent="0.25">
      <c r="D36" s="109" t="s">
        <v>985</v>
      </c>
      <c r="E36" s="76"/>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row>
    <row r="37" spans="1:245" s="93" customFormat="1" x14ac:dyDescent="0.25">
      <c r="A37" s="92"/>
      <c r="B37" s="91" t="s">
        <v>595</v>
      </c>
      <c r="C37" s="92"/>
      <c r="D37" s="96" t="s">
        <v>985</v>
      </c>
      <c r="E37" s="89"/>
      <c r="F37" s="1"/>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row>
    <row r="38" spans="1:245" s="68" customFormat="1" x14ac:dyDescent="0.25">
      <c r="A38" s="85" t="s">
        <v>47</v>
      </c>
      <c r="B38" s="85" t="s">
        <v>48</v>
      </c>
      <c r="C38" s="85" t="s">
        <v>6</v>
      </c>
      <c r="D38" s="109">
        <v>16000000</v>
      </c>
      <c r="E38" s="75"/>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row>
    <row r="39" spans="1:245" s="68" customFormat="1" x14ac:dyDescent="0.25">
      <c r="A39" s="85"/>
      <c r="B39" s="85"/>
      <c r="C39" s="85"/>
      <c r="D39" s="109" t="s">
        <v>985</v>
      </c>
      <c r="E39" s="76"/>
      <c r="F39" s="1"/>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c r="HA39" s="67"/>
      <c r="HB39" s="67"/>
      <c r="HC39" s="67"/>
      <c r="HD39" s="67"/>
      <c r="HE39" s="67"/>
      <c r="HF39" s="67"/>
      <c r="HG39" s="67"/>
      <c r="HH39" s="67"/>
      <c r="HI39" s="67"/>
      <c r="HJ39" s="67"/>
      <c r="HK39" s="67"/>
      <c r="HL39" s="67"/>
      <c r="HM39" s="67"/>
      <c r="HN39" s="67"/>
      <c r="HO39" s="67"/>
      <c r="HP39" s="67"/>
      <c r="HQ39" s="67"/>
      <c r="HR39" s="67"/>
      <c r="HS39" s="67"/>
      <c r="HT39" s="67"/>
      <c r="HU39" s="67"/>
      <c r="HV39" s="67"/>
      <c r="HW39" s="67"/>
      <c r="HX39" s="67"/>
      <c r="HY39" s="67"/>
      <c r="HZ39" s="67"/>
      <c r="IA39" s="67"/>
      <c r="IB39" s="67"/>
      <c r="IC39" s="67"/>
      <c r="ID39" s="67"/>
      <c r="IE39" s="67"/>
      <c r="IF39" s="67"/>
      <c r="IG39" s="67"/>
      <c r="IH39" s="67"/>
      <c r="II39" s="67"/>
      <c r="IJ39" s="67"/>
      <c r="IK39" s="67"/>
    </row>
    <row r="40" spans="1:245" x14ac:dyDescent="0.25">
      <c r="A40" s="85" t="s">
        <v>49</v>
      </c>
      <c r="B40" s="85" t="s">
        <v>57</v>
      </c>
      <c r="C40" s="85" t="s">
        <v>7</v>
      </c>
      <c r="D40" s="109">
        <v>15000000</v>
      </c>
    </row>
    <row r="41" spans="1:245" x14ac:dyDescent="0.25">
      <c r="A41" s="85" t="s">
        <v>50</v>
      </c>
      <c r="B41" s="85" t="s">
        <v>53</v>
      </c>
      <c r="C41" s="85" t="s">
        <v>7</v>
      </c>
      <c r="D41" s="109">
        <v>14000000</v>
      </c>
    </row>
    <row r="42" spans="1:245" x14ac:dyDescent="0.25">
      <c r="A42" s="85" t="s">
        <v>52</v>
      </c>
      <c r="B42" s="85" t="s">
        <v>59</v>
      </c>
      <c r="C42" s="85" t="s">
        <v>7</v>
      </c>
      <c r="D42" s="109">
        <v>14000000</v>
      </c>
    </row>
    <row r="43" spans="1:245" x14ac:dyDescent="0.25">
      <c r="A43" s="85" t="s">
        <v>54</v>
      </c>
      <c r="B43" s="85" t="s">
        <v>51</v>
      </c>
      <c r="C43" s="85" t="s">
        <v>7</v>
      </c>
      <c r="D43" s="109">
        <v>13000000</v>
      </c>
    </row>
    <row r="44" spans="1:245" x14ac:dyDescent="0.25">
      <c r="A44" s="85" t="s">
        <v>56</v>
      </c>
      <c r="B44" s="85" t="s">
        <v>55</v>
      </c>
      <c r="C44" s="85" t="s">
        <v>7</v>
      </c>
      <c r="D44" s="109">
        <v>12000000</v>
      </c>
    </row>
    <row r="45" spans="1:245" s="67" customFormat="1" x14ac:dyDescent="0.25">
      <c r="A45" s="85" t="s">
        <v>58</v>
      </c>
      <c r="B45" s="85" t="s">
        <v>621</v>
      </c>
      <c r="C45" s="85" t="s">
        <v>7</v>
      </c>
      <c r="D45" s="109">
        <v>11000000</v>
      </c>
      <c r="E45" s="75"/>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row>
    <row r="46" spans="1:245" x14ac:dyDescent="0.25">
      <c r="A46" s="85" t="s">
        <v>60</v>
      </c>
      <c r="B46" s="85" t="s">
        <v>62</v>
      </c>
      <c r="C46" s="85" t="s">
        <v>7</v>
      </c>
      <c r="D46" s="109">
        <v>10000000</v>
      </c>
    </row>
    <row r="47" spans="1:245" s="100" customFormat="1" x14ac:dyDescent="0.25">
      <c r="A47" s="101" t="s">
        <v>61</v>
      </c>
      <c r="B47" s="101" t="s">
        <v>210</v>
      </c>
      <c r="C47" s="101" t="s">
        <v>7</v>
      </c>
      <c r="D47" s="110">
        <v>9000000</v>
      </c>
      <c r="E47" s="99"/>
      <c r="F47" s="2"/>
    </row>
    <row r="48" spans="1:245" s="68" customFormat="1" x14ac:dyDescent="0.25">
      <c r="A48" s="102" t="s">
        <v>1004</v>
      </c>
      <c r="B48" s="102" t="s">
        <v>894</v>
      </c>
      <c r="C48" s="102" t="s">
        <v>7</v>
      </c>
      <c r="D48" s="111">
        <v>9000000</v>
      </c>
      <c r="E48" s="77" t="s">
        <v>844</v>
      </c>
      <c r="F48" s="1"/>
    </row>
    <row r="49" spans="1:245" x14ac:dyDescent="0.25">
      <c r="D49" s="109" t="s">
        <v>985</v>
      </c>
    </row>
    <row r="50" spans="1:245" x14ac:dyDescent="0.25">
      <c r="A50" s="85" t="s">
        <v>63</v>
      </c>
      <c r="B50" s="85" t="s">
        <v>64</v>
      </c>
      <c r="C50" s="85" t="s">
        <v>22</v>
      </c>
      <c r="D50" s="109">
        <v>15000000</v>
      </c>
      <c r="E50" s="77"/>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8"/>
      <c r="GJ50" s="68"/>
      <c r="GK50" s="68"/>
      <c r="GL50" s="68"/>
      <c r="GM50" s="68"/>
      <c r="GN50" s="68"/>
      <c r="GO50" s="68"/>
      <c r="GP50" s="68"/>
      <c r="GQ50" s="68"/>
      <c r="GR50" s="68"/>
      <c r="GS50" s="68"/>
      <c r="GT50" s="68"/>
      <c r="GU50" s="68"/>
      <c r="GV50" s="68"/>
      <c r="GW50" s="68"/>
      <c r="GX50" s="68"/>
      <c r="GY50" s="68"/>
      <c r="GZ50" s="68"/>
      <c r="HA50" s="68"/>
      <c r="HB50" s="68"/>
      <c r="HC50" s="68"/>
      <c r="HD50" s="68"/>
      <c r="HE50" s="68"/>
      <c r="HF50" s="68"/>
      <c r="HG50" s="68"/>
      <c r="HH50" s="68"/>
      <c r="HI50" s="68"/>
      <c r="HJ50" s="68"/>
      <c r="HK50" s="68"/>
      <c r="HL50" s="68"/>
      <c r="HM50" s="68"/>
      <c r="HN50" s="68"/>
      <c r="HO50" s="68"/>
      <c r="HP50" s="68"/>
      <c r="HQ50" s="68"/>
      <c r="HR50" s="68"/>
      <c r="HS50" s="68"/>
      <c r="HT50" s="68"/>
      <c r="HU50" s="68"/>
      <c r="HV50" s="68"/>
      <c r="HW50" s="68"/>
      <c r="HX50" s="68"/>
      <c r="HY50" s="68"/>
      <c r="HZ50" s="68"/>
      <c r="IA50" s="68"/>
      <c r="IB50" s="68"/>
      <c r="IC50" s="68"/>
      <c r="ID50" s="68"/>
      <c r="IE50" s="68"/>
      <c r="IF50" s="68"/>
      <c r="IG50" s="68"/>
      <c r="IH50" s="68"/>
      <c r="II50" s="68"/>
      <c r="IJ50" s="68"/>
      <c r="IK50" s="68"/>
    </row>
    <row r="51" spans="1:245" x14ac:dyDescent="0.25">
      <c r="A51" s="85" t="s">
        <v>65</v>
      </c>
      <c r="B51" s="85" t="s">
        <v>70</v>
      </c>
      <c r="C51" s="85" t="s">
        <v>22</v>
      </c>
      <c r="D51" s="109">
        <v>14000000</v>
      </c>
      <c r="E51" s="80"/>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row>
    <row r="52" spans="1:245" x14ac:dyDescent="0.25">
      <c r="A52" s="92" t="s">
        <v>67</v>
      </c>
      <c r="B52" s="92" t="s">
        <v>74</v>
      </c>
      <c r="C52" s="92" t="s">
        <v>22</v>
      </c>
      <c r="D52" s="96">
        <v>13000000</v>
      </c>
      <c r="E52" s="94"/>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row>
    <row r="53" spans="1:245" s="67" customFormat="1" x14ac:dyDescent="0.25">
      <c r="A53" s="85" t="s">
        <v>69</v>
      </c>
      <c r="B53" s="85" t="s">
        <v>72</v>
      </c>
      <c r="C53" s="85" t="s">
        <v>22</v>
      </c>
      <c r="D53" s="109">
        <v>12000000</v>
      </c>
      <c r="E53" s="77"/>
      <c r="F53" s="1"/>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row>
    <row r="54" spans="1:245" s="68" customFormat="1" x14ac:dyDescent="0.25">
      <c r="A54" s="85" t="s">
        <v>71</v>
      </c>
      <c r="B54" s="85" t="s">
        <v>66</v>
      </c>
      <c r="C54" s="85" t="s">
        <v>22</v>
      </c>
      <c r="D54" s="109">
        <v>11000000</v>
      </c>
      <c r="E54" s="76"/>
      <c r="F54" s="1"/>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c r="GH54" s="67"/>
      <c r="GI54" s="67"/>
      <c r="GJ54" s="67"/>
      <c r="GK54" s="67"/>
      <c r="GL54" s="67"/>
      <c r="GM54" s="67"/>
      <c r="GN54" s="67"/>
      <c r="GO54" s="67"/>
      <c r="GP54" s="67"/>
      <c r="GQ54" s="67"/>
      <c r="GR54" s="67"/>
      <c r="GS54" s="67"/>
      <c r="GT54" s="67"/>
      <c r="GU54" s="67"/>
      <c r="GV54" s="67"/>
      <c r="GW54" s="67"/>
      <c r="GX54" s="67"/>
      <c r="GY54" s="67"/>
      <c r="GZ54" s="67"/>
      <c r="HA54" s="67"/>
      <c r="HB54" s="67"/>
      <c r="HC54" s="67"/>
      <c r="HD54" s="67"/>
      <c r="HE54" s="67"/>
      <c r="HF54" s="67"/>
      <c r="HG54" s="67"/>
      <c r="HH54" s="67"/>
      <c r="HI54" s="67"/>
      <c r="HJ54" s="67"/>
      <c r="HK54" s="67"/>
      <c r="HL54" s="67"/>
      <c r="HM54" s="67"/>
      <c r="HN54" s="67"/>
      <c r="HO54" s="67"/>
      <c r="HP54" s="67"/>
      <c r="HQ54" s="67"/>
      <c r="HR54" s="67"/>
      <c r="HS54" s="67"/>
      <c r="HT54" s="67"/>
      <c r="HU54" s="67"/>
      <c r="HV54" s="67"/>
      <c r="HW54" s="67"/>
      <c r="HX54" s="67"/>
      <c r="HY54" s="67"/>
      <c r="HZ54" s="67"/>
      <c r="IA54" s="67"/>
      <c r="IB54" s="67"/>
      <c r="IC54" s="67"/>
      <c r="ID54" s="67"/>
      <c r="IE54" s="67"/>
      <c r="IF54" s="67"/>
      <c r="IG54" s="67"/>
      <c r="IH54" s="67"/>
      <c r="II54" s="67"/>
      <c r="IJ54" s="67"/>
      <c r="IK54" s="67"/>
    </row>
    <row r="55" spans="1:245" s="95" customFormat="1" x14ac:dyDescent="0.25">
      <c r="A55" s="85" t="s">
        <v>73</v>
      </c>
      <c r="B55" s="85" t="s">
        <v>76</v>
      </c>
      <c r="C55" s="85" t="s">
        <v>22</v>
      </c>
      <c r="D55" s="109">
        <v>10000000</v>
      </c>
      <c r="E55" s="75"/>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row>
    <row r="56" spans="1:245" s="100" customFormat="1" x14ac:dyDescent="0.25">
      <c r="A56" s="101" t="s">
        <v>75</v>
      </c>
      <c r="B56" s="101" t="s">
        <v>68</v>
      </c>
      <c r="C56" s="101" t="s">
        <v>22</v>
      </c>
      <c r="D56" s="110">
        <v>9000000</v>
      </c>
      <c r="E56" s="99"/>
      <c r="F56" s="2"/>
    </row>
    <row r="57" spans="1:245" s="68" customFormat="1" x14ac:dyDescent="0.25">
      <c r="A57" s="102" t="s">
        <v>1005</v>
      </c>
      <c r="B57" s="102" t="s">
        <v>895</v>
      </c>
      <c r="C57" s="102" t="s">
        <v>22</v>
      </c>
      <c r="D57" s="111">
        <v>9000000</v>
      </c>
      <c r="E57" s="77" t="s">
        <v>844</v>
      </c>
      <c r="F57" s="1"/>
    </row>
    <row r="58" spans="1:245" s="68" customFormat="1" x14ac:dyDescent="0.25">
      <c r="A58" s="102" t="s">
        <v>1006</v>
      </c>
      <c r="B58" s="102" t="s">
        <v>896</v>
      </c>
      <c r="C58" s="102" t="s">
        <v>22</v>
      </c>
      <c r="D58" s="111">
        <v>8000000</v>
      </c>
      <c r="E58" s="77" t="s">
        <v>844</v>
      </c>
      <c r="F58" s="1"/>
    </row>
    <row r="59" spans="1:245" x14ac:dyDescent="0.25">
      <c r="D59" s="109" t="s">
        <v>985</v>
      </c>
      <c r="E59" s="76"/>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c r="HV59" s="67"/>
      <c r="HW59" s="67"/>
      <c r="HX59" s="67"/>
      <c r="HY59" s="67"/>
      <c r="HZ59" s="67"/>
      <c r="IA59" s="67"/>
      <c r="IB59" s="67"/>
      <c r="IC59" s="67"/>
      <c r="ID59" s="67"/>
      <c r="IE59" s="67"/>
      <c r="IF59" s="67"/>
      <c r="IG59" s="67"/>
      <c r="IH59" s="67"/>
      <c r="II59" s="67"/>
      <c r="IJ59" s="67"/>
      <c r="IK59" s="67"/>
    </row>
    <row r="60" spans="1:245" x14ac:dyDescent="0.25">
      <c r="A60" s="85" t="s">
        <v>77</v>
      </c>
      <c r="B60" s="85" t="s">
        <v>78</v>
      </c>
      <c r="C60" s="85" t="s">
        <v>35</v>
      </c>
      <c r="D60" s="109">
        <v>17000000</v>
      </c>
      <c r="E60" s="76"/>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67"/>
      <c r="EX60" s="67"/>
      <c r="EY60" s="67"/>
      <c r="EZ60" s="67"/>
      <c r="FA60" s="67"/>
      <c r="FB60" s="67"/>
      <c r="FC60" s="67"/>
      <c r="FD60" s="67"/>
      <c r="FE60" s="67"/>
      <c r="FF60" s="67"/>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M60" s="67"/>
      <c r="GN60" s="67"/>
      <c r="GO60" s="67"/>
      <c r="GP60" s="67"/>
      <c r="GQ60" s="67"/>
      <c r="GR60" s="67"/>
      <c r="GS60" s="67"/>
      <c r="GT60" s="67"/>
      <c r="GU60" s="67"/>
      <c r="GV60" s="67"/>
      <c r="GW60" s="67"/>
      <c r="GX60" s="67"/>
      <c r="GY60" s="67"/>
      <c r="GZ60" s="67"/>
      <c r="HA60" s="67"/>
      <c r="HB60" s="67"/>
      <c r="HC60" s="67"/>
      <c r="HD60" s="67"/>
      <c r="HE60" s="67"/>
      <c r="HF60" s="67"/>
      <c r="HG60" s="67"/>
      <c r="HH60" s="67"/>
      <c r="HI60" s="67"/>
      <c r="HJ60" s="67"/>
      <c r="HK60" s="67"/>
      <c r="HL60" s="67"/>
      <c r="HM60" s="67"/>
      <c r="HN60" s="67"/>
      <c r="HO60" s="67"/>
      <c r="HP60" s="67"/>
      <c r="HQ60" s="67"/>
      <c r="HR60" s="67"/>
      <c r="HS60" s="67"/>
      <c r="HT60" s="67"/>
      <c r="HU60" s="67"/>
      <c r="HV60" s="67"/>
      <c r="HW60" s="67"/>
      <c r="HX60" s="67"/>
      <c r="HY60" s="67"/>
      <c r="HZ60" s="67"/>
      <c r="IA60" s="67"/>
      <c r="IB60" s="67"/>
      <c r="IC60" s="67"/>
      <c r="ID60" s="67"/>
      <c r="IE60" s="67"/>
      <c r="IF60" s="67"/>
      <c r="IG60" s="67"/>
      <c r="IH60" s="67"/>
      <c r="II60" s="67"/>
      <c r="IJ60" s="67"/>
      <c r="IK60" s="67"/>
    </row>
    <row r="61" spans="1:245" x14ac:dyDescent="0.25">
      <c r="A61" s="85" t="s">
        <v>79</v>
      </c>
      <c r="B61" s="85" t="s">
        <v>92</v>
      </c>
      <c r="C61" s="85" t="s">
        <v>35</v>
      </c>
      <c r="D61" s="109">
        <v>15000000</v>
      </c>
    </row>
    <row r="62" spans="1:245" x14ac:dyDescent="0.25">
      <c r="A62" s="85" t="s">
        <v>81</v>
      </c>
      <c r="B62" s="85" t="s">
        <v>90</v>
      </c>
      <c r="C62" s="85" t="s">
        <v>35</v>
      </c>
      <c r="D62" s="109">
        <v>13000000</v>
      </c>
      <c r="E62" s="77"/>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row>
    <row r="63" spans="1:245" s="100" customFormat="1" x14ac:dyDescent="0.25">
      <c r="A63" s="101" t="s">
        <v>83</v>
      </c>
      <c r="B63" s="101" t="s">
        <v>88</v>
      </c>
      <c r="C63" s="101" t="s">
        <v>35</v>
      </c>
      <c r="D63" s="110">
        <v>11000000</v>
      </c>
      <c r="E63" s="99"/>
      <c r="F63" s="2"/>
    </row>
    <row r="64" spans="1:245" s="95" customFormat="1" x14ac:dyDescent="0.25">
      <c r="A64" s="92" t="s">
        <v>85</v>
      </c>
      <c r="B64" s="92" t="s">
        <v>815</v>
      </c>
      <c r="C64" s="92" t="s">
        <v>35</v>
      </c>
      <c r="D64" s="96">
        <v>11000000</v>
      </c>
      <c r="E64" s="94"/>
      <c r="F64" s="1"/>
    </row>
    <row r="65" spans="1:245" s="100" customFormat="1" x14ac:dyDescent="0.25">
      <c r="A65" s="101" t="s">
        <v>87</v>
      </c>
      <c r="B65" s="101" t="s">
        <v>84</v>
      </c>
      <c r="C65" s="101" t="s">
        <v>35</v>
      </c>
      <c r="D65" s="110">
        <v>10000000</v>
      </c>
      <c r="E65" s="99"/>
      <c r="F65" s="2"/>
    </row>
    <row r="66" spans="1:245" s="100" customFormat="1" x14ac:dyDescent="0.25">
      <c r="A66" s="101" t="s">
        <v>89</v>
      </c>
      <c r="B66" s="101" t="s">
        <v>82</v>
      </c>
      <c r="C66" s="101" t="s">
        <v>35</v>
      </c>
      <c r="D66" s="110">
        <v>10000000</v>
      </c>
      <c r="E66" s="99"/>
      <c r="F66" s="2"/>
    </row>
    <row r="67" spans="1:245" x14ac:dyDescent="0.25">
      <c r="A67" s="85" t="s">
        <v>93</v>
      </c>
      <c r="B67" s="85" t="s">
        <v>622</v>
      </c>
      <c r="C67" s="85" t="s">
        <v>35</v>
      </c>
      <c r="D67" s="109">
        <v>9000000</v>
      </c>
    </row>
    <row r="68" spans="1:245" x14ac:dyDescent="0.25">
      <c r="A68" s="85" t="s">
        <v>817</v>
      </c>
      <c r="B68" s="85" t="s">
        <v>623</v>
      </c>
      <c r="C68" s="85" t="s">
        <v>35</v>
      </c>
      <c r="D68" s="109">
        <v>8000000</v>
      </c>
    </row>
    <row r="69" spans="1:245" s="68" customFormat="1" x14ac:dyDescent="0.25">
      <c r="A69" s="102" t="s">
        <v>1007</v>
      </c>
      <c r="B69" s="102" t="s">
        <v>986</v>
      </c>
      <c r="C69" s="102" t="s">
        <v>35</v>
      </c>
      <c r="D69" s="111">
        <v>13000000</v>
      </c>
      <c r="E69" s="77" t="s">
        <v>844</v>
      </c>
    </row>
    <row r="70" spans="1:245" s="68" customFormat="1" x14ac:dyDescent="0.25">
      <c r="A70" s="102" t="s">
        <v>1008</v>
      </c>
      <c r="B70" s="102" t="s">
        <v>897</v>
      </c>
      <c r="C70" s="102" t="s">
        <v>35</v>
      </c>
      <c r="D70" s="111">
        <v>12000000</v>
      </c>
      <c r="E70" s="77" t="s">
        <v>844</v>
      </c>
      <c r="F70" s="1"/>
    </row>
    <row r="71" spans="1:245" s="68" customFormat="1" x14ac:dyDescent="0.25">
      <c r="A71" s="102" t="s">
        <v>1009</v>
      </c>
      <c r="B71" s="102" t="s">
        <v>943</v>
      </c>
      <c r="C71" s="102" t="s">
        <v>35</v>
      </c>
      <c r="D71" s="111">
        <v>8000000</v>
      </c>
      <c r="E71" s="77" t="s">
        <v>844</v>
      </c>
      <c r="F71" s="1"/>
    </row>
    <row r="72" spans="1:245" s="68" customFormat="1" x14ac:dyDescent="0.25">
      <c r="A72" s="102" t="s">
        <v>1010</v>
      </c>
      <c r="B72" s="102" t="s">
        <v>898</v>
      </c>
      <c r="C72" s="102" t="s">
        <v>35</v>
      </c>
      <c r="D72" s="111">
        <v>8000000</v>
      </c>
      <c r="E72" s="77" t="s">
        <v>844</v>
      </c>
      <c r="F72" s="1"/>
    </row>
    <row r="73" spans="1:245" x14ac:dyDescent="0.25">
      <c r="D73" s="109" t="s">
        <v>985</v>
      </c>
    </row>
    <row r="74" spans="1:245" x14ac:dyDescent="0.25">
      <c r="D74" s="109" t="s">
        <v>985</v>
      </c>
    </row>
    <row r="75" spans="1:245" x14ac:dyDescent="0.25">
      <c r="B75" s="91" t="s">
        <v>184</v>
      </c>
      <c r="D75" s="109" t="s">
        <v>985</v>
      </c>
      <c r="E75" s="77"/>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c r="EO75" s="68"/>
      <c r="EP75" s="68"/>
      <c r="EQ75" s="68"/>
      <c r="ER75" s="68"/>
      <c r="ES75" s="68"/>
      <c r="ET75" s="68"/>
      <c r="EU75" s="68"/>
      <c r="EV75" s="68"/>
      <c r="EW75" s="68"/>
      <c r="EX75" s="68"/>
      <c r="EY75" s="68"/>
      <c r="EZ75" s="68"/>
      <c r="FA75" s="68"/>
      <c r="FB75" s="68"/>
      <c r="FC75" s="68"/>
      <c r="FD75" s="68"/>
      <c r="FE75" s="68"/>
      <c r="FF75" s="68"/>
      <c r="FG75" s="68"/>
      <c r="FH75" s="68"/>
      <c r="FI75" s="68"/>
      <c r="FJ75" s="68"/>
      <c r="FK75" s="68"/>
      <c r="FL75" s="68"/>
      <c r="FM75" s="68"/>
      <c r="FN75" s="68"/>
      <c r="FO75" s="68"/>
      <c r="FP75" s="68"/>
      <c r="FQ75" s="68"/>
      <c r="FR75" s="68"/>
      <c r="FS75" s="68"/>
      <c r="FT75" s="68"/>
      <c r="FU75" s="68"/>
      <c r="FV75" s="68"/>
      <c r="FW75" s="68"/>
      <c r="FX75" s="68"/>
      <c r="FY75" s="68"/>
      <c r="FZ75" s="68"/>
      <c r="GA75" s="68"/>
      <c r="GB75" s="68"/>
      <c r="GC75" s="68"/>
      <c r="GD75" s="68"/>
      <c r="GE75" s="68"/>
      <c r="GF75" s="68"/>
      <c r="GG75" s="68"/>
      <c r="GH75" s="68"/>
      <c r="GI75" s="68"/>
      <c r="GJ75" s="68"/>
      <c r="GK75" s="68"/>
      <c r="GL75" s="68"/>
      <c r="GM75" s="68"/>
      <c r="GN75" s="68"/>
      <c r="GO75" s="68"/>
      <c r="GP75" s="68"/>
      <c r="GQ75" s="68"/>
      <c r="GR75" s="68"/>
      <c r="GS75" s="68"/>
      <c r="GT75" s="68"/>
      <c r="GU75" s="68"/>
      <c r="GV75" s="68"/>
      <c r="GW75" s="68"/>
      <c r="GX75" s="68"/>
      <c r="GY75" s="68"/>
      <c r="GZ75" s="68"/>
      <c r="HA75" s="68"/>
      <c r="HB75" s="68"/>
      <c r="HC75" s="68"/>
      <c r="HD75" s="68"/>
      <c r="HE75" s="68"/>
      <c r="HF75" s="68"/>
      <c r="HG75" s="68"/>
      <c r="HH75" s="68"/>
      <c r="HI75" s="68"/>
      <c r="HJ75" s="68"/>
      <c r="HK75" s="68"/>
      <c r="HL75" s="68"/>
      <c r="HM75" s="68"/>
      <c r="HN75" s="68"/>
      <c r="HO75" s="68"/>
      <c r="HP75" s="68"/>
      <c r="HQ75" s="68"/>
      <c r="HR75" s="68"/>
      <c r="HS75" s="68"/>
      <c r="HT75" s="68"/>
      <c r="HU75" s="68"/>
      <c r="HV75" s="68"/>
      <c r="HW75" s="68"/>
      <c r="HX75" s="68"/>
      <c r="HY75" s="68"/>
      <c r="HZ75" s="68"/>
      <c r="IA75" s="68"/>
      <c r="IB75" s="68"/>
      <c r="IC75" s="68"/>
      <c r="ID75" s="68"/>
      <c r="IE75" s="68"/>
      <c r="IF75" s="68"/>
      <c r="IG75" s="68"/>
      <c r="IH75" s="68"/>
      <c r="II75" s="68"/>
      <c r="IJ75" s="68"/>
      <c r="IK75" s="68"/>
    </row>
    <row r="76" spans="1:245" x14ac:dyDescent="0.25">
      <c r="A76" s="87" t="s">
        <v>624</v>
      </c>
      <c r="B76" s="87" t="s">
        <v>625</v>
      </c>
      <c r="C76" s="87" t="s">
        <v>6</v>
      </c>
      <c r="D76" s="109">
        <v>5000000</v>
      </c>
    </row>
    <row r="77" spans="1:245" s="69" customFormat="1" x14ac:dyDescent="0.25">
      <c r="A77" s="87"/>
      <c r="B77" s="87"/>
      <c r="C77" s="87"/>
      <c r="D77" s="109" t="s">
        <v>985</v>
      </c>
      <c r="E77" s="75"/>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row>
    <row r="78" spans="1:245" x14ac:dyDescent="0.25">
      <c r="A78" s="87" t="s">
        <v>626</v>
      </c>
      <c r="B78" s="87" t="s">
        <v>627</v>
      </c>
      <c r="C78" s="87" t="s">
        <v>7</v>
      </c>
      <c r="D78" s="109">
        <v>6000000</v>
      </c>
      <c r="E78" s="76"/>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c r="ES78" s="67"/>
      <c r="ET78" s="67"/>
      <c r="EU78" s="67"/>
      <c r="EV78" s="67"/>
      <c r="EW78" s="67"/>
      <c r="EX78" s="67"/>
      <c r="EY78" s="67"/>
      <c r="EZ78" s="67"/>
      <c r="FA78" s="67"/>
      <c r="FB78" s="67"/>
      <c r="FC78" s="67"/>
      <c r="FD78" s="67"/>
      <c r="FE78" s="67"/>
      <c r="FF78" s="67"/>
      <c r="FG78" s="67"/>
      <c r="FH78" s="67"/>
      <c r="FI78" s="67"/>
      <c r="FJ78" s="67"/>
      <c r="FK78" s="67"/>
      <c r="FL78" s="67"/>
      <c r="FM78" s="67"/>
      <c r="FN78" s="67"/>
      <c r="FO78" s="67"/>
      <c r="FP78" s="67"/>
      <c r="FQ78" s="67"/>
      <c r="FR78" s="67"/>
      <c r="FS78" s="67"/>
      <c r="FT78" s="67"/>
      <c r="FU78" s="67"/>
      <c r="FV78" s="67"/>
      <c r="FW78" s="67"/>
      <c r="FX78" s="67"/>
      <c r="FY78" s="67"/>
      <c r="FZ78" s="67"/>
      <c r="GA78" s="67"/>
      <c r="GB78" s="67"/>
      <c r="GC78" s="67"/>
      <c r="GD78" s="67"/>
      <c r="GE78" s="67"/>
      <c r="GF78" s="67"/>
      <c r="GG78" s="67"/>
      <c r="GH78" s="67"/>
      <c r="GI78" s="67"/>
      <c r="GJ78" s="67"/>
      <c r="GK78" s="67"/>
      <c r="GL78" s="67"/>
      <c r="GM78" s="67"/>
      <c r="GN78" s="67"/>
      <c r="GO78" s="67"/>
      <c r="GP78" s="67"/>
      <c r="GQ78" s="67"/>
      <c r="GR78" s="67"/>
      <c r="GS78" s="67"/>
      <c r="GT78" s="67"/>
      <c r="GU78" s="67"/>
      <c r="GV78" s="67"/>
      <c r="GW78" s="67"/>
      <c r="GX78" s="67"/>
      <c r="GY78" s="67"/>
      <c r="GZ78" s="67"/>
      <c r="HA78" s="67"/>
      <c r="HB78" s="67"/>
      <c r="HC78" s="67"/>
      <c r="HD78" s="67"/>
      <c r="HE78" s="67"/>
      <c r="HF78" s="67"/>
      <c r="HG78" s="67"/>
      <c r="HH78" s="67"/>
      <c r="HI78" s="67"/>
      <c r="HJ78" s="67"/>
      <c r="HK78" s="67"/>
      <c r="HL78" s="67"/>
      <c r="HM78" s="67"/>
      <c r="HN78" s="67"/>
      <c r="HO78" s="67"/>
      <c r="HP78" s="67"/>
      <c r="HQ78" s="67"/>
      <c r="HR78" s="67"/>
      <c r="HS78" s="67"/>
      <c r="HT78" s="67"/>
      <c r="HU78" s="67"/>
      <c r="HV78" s="67"/>
      <c r="HW78" s="67"/>
      <c r="HX78" s="67"/>
      <c r="HY78" s="67"/>
      <c r="HZ78" s="67"/>
      <c r="IA78" s="67"/>
      <c r="IB78" s="67"/>
      <c r="IC78" s="67"/>
      <c r="ID78" s="67"/>
      <c r="IE78" s="67"/>
      <c r="IF78" s="67"/>
      <c r="IG78" s="67"/>
      <c r="IH78" s="67"/>
      <c r="II78" s="67"/>
      <c r="IJ78" s="67"/>
      <c r="IK78" s="67"/>
    </row>
    <row r="79" spans="1:245" x14ac:dyDescent="0.25">
      <c r="A79" s="87" t="s">
        <v>628</v>
      </c>
      <c r="B79" s="87" t="s">
        <v>629</v>
      </c>
      <c r="C79" s="87" t="s">
        <v>7</v>
      </c>
      <c r="D79" s="109">
        <v>6000000</v>
      </c>
    </row>
    <row r="80" spans="1:245" x14ac:dyDescent="0.25">
      <c r="A80" s="87" t="s">
        <v>630</v>
      </c>
      <c r="B80" s="87" t="s">
        <v>631</v>
      </c>
      <c r="C80" s="87" t="s">
        <v>7</v>
      </c>
      <c r="D80" s="109">
        <v>6000000</v>
      </c>
    </row>
    <row r="81" spans="1:245" s="100" customFormat="1" x14ac:dyDescent="0.25">
      <c r="A81" s="98" t="s">
        <v>632</v>
      </c>
      <c r="B81" s="98" t="s">
        <v>633</v>
      </c>
      <c r="C81" s="98" t="s">
        <v>7</v>
      </c>
      <c r="D81" s="110">
        <v>6000000</v>
      </c>
      <c r="E81" s="99"/>
      <c r="F81" s="2"/>
    </row>
    <row r="82" spans="1:245" x14ac:dyDescent="0.25">
      <c r="A82" s="87" t="s">
        <v>634</v>
      </c>
      <c r="B82" s="85" t="s">
        <v>635</v>
      </c>
      <c r="C82" s="85" t="s">
        <v>7</v>
      </c>
      <c r="D82" s="109">
        <v>5000000</v>
      </c>
    </row>
    <row r="83" spans="1:245" s="100" customFormat="1" x14ac:dyDescent="0.25">
      <c r="A83" s="98" t="s">
        <v>636</v>
      </c>
      <c r="B83" s="98" t="s">
        <v>637</v>
      </c>
      <c r="C83" s="98" t="s">
        <v>7</v>
      </c>
      <c r="D83" s="110">
        <v>5000000</v>
      </c>
      <c r="E83" s="99"/>
      <c r="F83" s="2"/>
    </row>
    <row r="84" spans="1:245" s="68" customFormat="1" x14ac:dyDescent="0.25">
      <c r="A84" s="87" t="s">
        <v>638</v>
      </c>
      <c r="B84" s="87" t="s">
        <v>639</v>
      </c>
      <c r="C84" s="87" t="s">
        <v>7</v>
      </c>
      <c r="D84" s="109">
        <v>5000000</v>
      </c>
      <c r="E84" s="80"/>
      <c r="F84" s="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c r="GH84" s="71"/>
      <c r="GI84" s="71"/>
      <c r="GJ84" s="71"/>
      <c r="GK84" s="71"/>
      <c r="GL84" s="71"/>
      <c r="GM84" s="71"/>
      <c r="GN84" s="71"/>
      <c r="GO84" s="71"/>
      <c r="GP84" s="71"/>
      <c r="GQ84" s="71"/>
      <c r="GR84" s="71"/>
      <c r="GS84" s="71"/>
      <c r="GT84" s="71"/>
      <c r="GU84" s="71"/>
      <c r="GV84" s="71"/>
      <c r="GW84" s="71"/>
      <c r="GX84" s="71"/>
      <c r="GY84" s="71"/>
      <c r="GZ84" s="71"/>
      <c r="HA84" s="71"/>
      <c r="HB84" s="71"/>
      <c r="HC84" s="71"/>
      <c r="HD84" s="71"/>
      <c r="HE84" s="71"/>
      <c r="HF84" s="71"/>
      <c r="HG84" s="71"/>
      <c r="HH84" s="71"/>
      <c r="HI84" s="71"/>
      <c r="HJ84" s="71"/>
      <c r="HK84" s="71"/>
      <c r="HL84" s="71"/>
      <c r="HM84" s="71"/>
      <c r="HN84" s="71"/>
      <c r="HO84" s="71"/>
      <c r="HP84" s="71"/>
      <c r="HQ84" s="71"/>
      <c r="HR84" s="71"/>
      <c r="HS84" s="71"/>
      <c r="HT84" s="71"/>
      <c r="HU84" s="71"/>
      <c r="HV84" s="71"/>
      <c r="HW84" s="71"/>
      <c r="HX84" s="71"/>
      <c r="HY84" s="71"/>
      <c r="HZ84" s="71"/>
      <c r="IA84" s="71"/>
      <c r="IB84" s="71"/>
      <c r="IC84" s="71"/>
      <c r="ID84" s="71"/>
      <c r="IE84" s="71"/>
      <c r="IF84" s="71"/>
      <c r="IG84" s="71"/>
      <c r="IH84" s="71"/>
      <c r="II84" s="71"/>
      <c r="IJ84" s="71"/>
      <c r="IK84" s="71"/>
    </row>
    <row r="85" spans="1:245" x14ac:dyDescent="0.25">
      <c r="A85" s="87" t="s">
        <v>640</v>
      </c>
      <c r="B85" s="87" t="s">
        <v>641</v>
      </c>
      <c r="C85" s="87" t="s">
        <v>7</v>
      </c>
      <c r="D85" s="109">
        <v>5000000</v>
      </c>
    </row>
    <row r="86" spans="1:245" x14ac:dyDescent="0.25">
      <c r="A86" s="87" t="s">
        <v>642</v>
      </c>
      <c r="B86" s="87" t="s">
        <v>643</v>
      </c>
      <c r="C86" s="87" t="s">
        <v>7</v>
      </c>
      <c r="D86" s="109">
        <v>5000000</v>
      </c>
    </row>
    <row r="87" spans="1:245" s="95" customFormat="1" x14ac:dyDescent="0.25">
      <c r="A87" s="97" t="s">
        <v>822</v>
      </c>
      <c r="B87" s="97" t="s">
        <v>820</v>
      </c>
      <c r="C87" s="97" t="s">
        <v>7</v>
      </c>
      <c r="D87" s="96">
        <v>5000000</v>
      </c>
      <c r="E87" s="94"/>
      <c r="F87" s="1"/>
    </row>
    <row r="88" spans="1:245" x14ac:dyDescent="0.25">
      <c r="A88" s="97" t="s">
        <v>877</v>
      </c>
      <c r="B88" s="85" t="s">
        <v>401</v>
      </c>
      <c r="C88" s="85" t="s">
        <v>7</v>
      </c>
      <c r="D88" s="109">
        <v>6000000</v>
      </c>
    </row>
    <row r="89" spans="1:245" s="68" customFormat="1" x14ac:dyDescent="0.25">
      <c r="A89" s="103" t="s">
        <v>1011</v>
      </c>
      <c r="B89" s="102" t="s">
        <v>899</v>
      </c>
      <c r="C89" s="102" t="s">
        <v>7</v>
      </c>
      <c r="D89" s="111">
        <v>5000000</v>
      </c>
      <c r="E89" s="77" t="s">
        <v>844</v>
      </c>
      <c r="F89" s="1"/>
    </row>
    <row r="90" spans="1:245" x14ac:dyDescent="0.25">
      <c r="A90" s="87"/>
      <c r="B90" s="87"/>
      <c r="C90" s="87"/>
      <c r="D90" s="109" t="s">
        <v>985</v>
      </c>
    </row>
    <row r="91" spans="1:245" s="68" customFormat="1" x14ac:dyDescent="0.25">
      <c r="A91" s="87" t="s">
        <v>644</v>
      </c>
      <c r="B91" s="87" t="s">
        <v>647</v>
      </c>
      <c r="C91" s="87" t="s">
        <v>22</v>
      </c>
      <c r="D91" s="109">
        <v>6000000</v>
      </c>
      <c r="E91" s="75"/>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row>
    <row r="92" spans="1:245" x14ac:dyDescent="0.25">
      <c r="A92" s="87" t="s">
        <v>646</v>
      </c>
      <c r="B92" s="87" t="s">
        <v>649</v>
      </c>
      <c r="C92" s="87" t="s">
        <v>22</v>
      </c>
      <c r="D92" s="109">
        <v>6000000</v>
      </c>
      <c r="E92" s="77"/>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c r="FJ92" s="68"/>
      <c r="FK92" s="68"/>
      <c r="FL92" s="68"/>
      <c r="FM92" s="68"/>
      <c r="FN92" s="68"/>
      <c r="FO92" s="68"/>
      <c r="FP92" s="68"/>
      <c r="FQ92" s="68"/>
      <c r="FR92" s="68"/>
      <c r="FS92" s="68"/>
      <c r="FT92" s="68"/>
      <c r="FU92" s="68"/>
      <c r="FV92" s="68"/>
      <c r="FW92" s="68"/>
      <c r="FX92" s="68"/>
      <c r="FY92" s="68"/>
      <c r="FZ92" s="68"/>
      <c r="GA92" s="68"/>
      <c r="GB92" s="68"/>
      <c r="GC92" s="68"/>
      <c r="GD92" s="68"/>
      <c r="GE92" s="68"/>
      <c r="GF92" s="68"/>
      <c r="GG92" s="68"/>
      <c r="GH92" s="68"/>
      <c r="GI92" s="68"/>
      <c r="GJ92" s="68"/>
      <c r="GK92" s="68"/>
      <c r="GL92" s="68"/>
      <c r="GM92" s="68"/>
      <c r="GN92" s="68"/>
      <c r="GO92" s="68"/>
      <c r="GP92" s="68"/>
      <c r="GQ92" s="68"/>
      <c r="GR92" s="68"/>
      <c r="GS92" s="68"/>
      <c r="GT92" s="68"/>
      <c r="GU92" s="68"/>
      <c r="GV92" s="68"/>
      <c r="GW92" s="68"/>
      <c r="GX92" s="68"/>
      <c r="GY92" s="68"/>
      <c r="GZ92" s="68"/>
      <c r="HA92" s="68"/>
      <c r="HB92" s="68"/>
      <c r="HC92" s="68"/>
      <c r="HD92" s="68"/>
      <c r="HE92" s="68"/>
      <c r="HF92" s="68"/>
      <c r="HG92" s="68"/>
      <c r="HH92" s="68"/>
      <c r="HI92" s="68"/>
      <c r="HJ92" s="68"/>
      <c r="HK92" s="68"/>
      <c r="HL92" s="68"/>
      <c r="HM92" s="68"/>
      <c r="HN92" s="68"/>
      <c r="HO92" s="68"/>
      <c r="HP92" s="68"/>
      <c r="HQ92" s="68"/>
      <c r="HR92" s="68"/>
      <c r="HS92" s="68"/>
      <c r="HT92" s="68"/>
      <c r="HU92" s="68"/>
      <c r="HV92" s="68"/>
      <c r="HW92" s="68"/>
      <c r="HX92" s="68"/>
      <c r="HY92" s="68"/>
      <c r="HZ92" s="68"/>
      <c r="IA92" s="68"/>
      <c r="IB92" s="68"/>
      <c r="IC92" s="68"/>
      <c r="ID92" s="68"/>
      <c r="IE92" s="68"/>
      <c r="IF92" s="68"/>
      <c r="IG92" s="68"/>
      <c r="IH92" s="68"/>
      <c r="II92" s="68"/>
      <c r="IJ92" s="68"/>
      <c r="IK92" s="68"/>
    </row>
    <row r="93" spans="1:245" x14ac:dyDescent="0.25">
      <c r="A93" s="87" t="s">
        <v>648</v>
      </c>
      <c r="B93" s="87" t="s">
        <v>651</v>
      </c>
      <c r="C93" s="87" t="s">
        <v>22</v>
      </c>
      <c r="D93" s="109">
        <v>5000000</v>
      </c>
    </row>
    <row r="94" spans="1:245" s="68" customFormat="1" x14ac:dyDescent="0.25">
      <c r="A94" s="87" t="s">
        <v>650</v>
      </c>
      <c r="B94" s="87" t="s">
        <v>652</v>
      </c>
      <c r="C94" s="87" t="s">
        <v>22</v>
      </c>
      <c r="D94" s="109">
        <v>5000000</v>
      </c>
      <c r="E94" s="78"/>
      <c r="F94" s="1"/>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c r="EO94" s="70"/>
      <c r="EP94" s="70"/>
      <c r="EQ94" s="70"/>
      <c r="ER94" s="70"/>
      <c r="ES94" s="70"/>
      <c r="ET94" s="70"/>
      <c r="EU94" s="70"/>
      <c r="EV94" s="70"/>
      <c r="EW94" s="70"/>
      <c r="EX94" s="70"/>
      <c r="EY94" s="70"/>
      <c r="EZ94" s="70"/>
      <c r="FA94" s="70"/>
      <c r="FB94" s="70"/>
      <c r="FC94" s="70"/>
      <c r="FD94" s="70"/>
      <c r="FE94" s="70"/>
      <c r="FF94" s="70"/>
      <c r="FG94" s="70"/>
      <c r="FH94" s="70"/>
      <c r="FI94" s="70"/>
      <c r="FJ94" s="70"/>
      <c r="FK94" s="70"/>
      <c r="FL94" s="70"/>
      <c r="FM94" s="70"/>
      <c r="FN94" s="70"/>
      <c r="FO94" s="70"/>
      <c r="FP94" s="70"/>
      <c r="FQ94" s="70"/>
      <c r="FR94" s="70"/>
      <c r="FS94" s="70"/>
      <c r="FT94" s="70"/>
      <c r="FU94" s="70"/>
      <c r="FV94" s="70"/>
      <c r="FW94" s="70"/>
      <c r="FX94" s="70"/>
      <c r="FY94" s="70"/>
      <c r="FZ94" s="70"/>
      <c r="GA94" s="70"/>
      <c r="GB94" s="70"/>
      <c r="GC94" s="70"/>
      <c r="GD94" s="70"/>
      <c r="GE94" s="70"/>
      <c r="GF94" s="70"/>
      <c r="GG94" s="70"/>
      <c r="GH94" s="70"/>
      <c r="GI94" s="70"/>
      <c r="GJ94" s="70"/>
      <c r="GK94" s="70"/>
      <c r="GL94" s="70"/>
      <c r="GM94" s="70"/>
      <c r="GN94" s="70"/>
      <c r="GO94" s="70"/>
      <c r="GP94" s="70"/>
      <c r="GQ94" s="70"/>
      <c r="GR94" s="70"/>
      <c r="GS94" s="70"/>
      <c r="GT94" s="70"/>
      <c r="GU94" s="70"/>
      <c r="GV94" s="70"/>
      <c r="GW94" s="70"/>
      <c r="GX94" s="70"/>
      <c r="GY94" s="70"/>
      <c r="GZ94" s="70"/>
      <c r="HA94" s="70"/>
      <c r="HB94" s="70"/>
      <c r="HC94" s="70"/>
      <c r="HD94" s="70"/>
      <c r="HE94" s="70"/>
      <c r="HF94" s="70"/>
      <c r="HG94" s="70"/>
      <c r="HH94" s="70"/>
      <c r="HI94" s="70"/>
      <c r="HJ94" s="70"/>
      <c r="HK94" s="70"/>
      <c r="HL94" s="70"/>
      <c r="HM94" s="70"/>
      <c r="HN94" s="70"/>
      <c r="HO94" s="70"/>
      <c r="HP94" s="70"/>
      <c r="HQ94" s="70"/>
      <c r="HR94" s="70"/>
      <c r="HS94" s="70"/>
      <c r="HT94" s="70"/>
      <c r="HU94" s="70"/>
      <c r="HV94" s="70"/>
      <c r="HW94" s="70"/>
      <c r="HX94" s="70"/>
      <c r="HY94" s="70"/>
      <c r="HZ94" s="70"/>
      <c r="IA94" s="70"/>
      <c r="IB94" s="70"/>
      <c r="IC94" s="70"/>
      <c r="ID94" s="70"/>
      <c r="IE94" s="70"/>
      <c r="IF94" s="70"/>
      <c r="IG94" s="70"/>
      <c r="IH94" s="70"/>
      <c r="II94" s="70"/>
      <c r="IJ94" s="70"/>
      <c r="IK94" s="70"/>
    </row>
    <row r="95" spans="1:245" x14ac:dyDescent="0.25">
      <c r="A95" s="87" t="s">
        <v>882</v>
      </c>
      <c r="B95" s="87" t="s">
        <v>883</v>
      </c>
      <c r="C95" s="87" t="s">
        <v>22</v>
      </c>
      <c r="D95" s="109">
        <v>5000000</v>
      </c>
    </row>
    <row r="96" spans="1:245" s="68" customFormat="1" x14ac:dyDescent="0.25">
      <c r="A96" s="104" t="s">
        <v>1012</v>
      </c>
      <c r="B96" s="104" t="s">
        <v>900</v>
      </c>
      <c r="C96" s="104" t="s">
        <v>22</v>
      </c>
      <c r="D96" s="111">
        <v>6000000</v>
      </c>
      <c r="E96" s="77" t="s">
        <v>844</v>
      </c>
      <c r="F96" s="1"/>
    </row>
    <row r="97" spans="1:245" s="68" customFormat="1" x14ac:dyDescent="0.25">
      <c r="A97" s="104" t="s">
        <v>1013</v>
      </c>
      <c r="B97" s="104" t="s">
        <v>901</v>
      </c>
      <c r="C97" s="104" t="s">
        <v>22</v>
      </c>
      <c r="D97" s="111">
        <v>5000000</v>
      </c>
      <c r="E97" s="77" t="s">
        <v>844</v>
      </c>
      <c r="F97" s="1"/>
    </row>
    <row r="98" spans="1:245" s="68" customFormat="1" x14ac:dyDescent="0.25">
      <c r="A98" s="104" t="s">
        <v>1014</v>
      </c>
      <c r="B98" s="104" t="s">
        <v>902</v>
      </c>
      <c r="C98" s="104" t="s">
        <v>22</v>
      </c>
      <c r="D98" s="111">
        <v>5000000</v>
      </c>
      <c r="E98" s="77" t="s">
        <v>844</v>
      </c>
      <c r="F98" s="1"/>
    </row>
    <row r="99" spans="1:245" x14ac:dyDescent="0.25">
      <c r="A99" s="87"/>
      <c r="B99" s="87"/>
      <c r="C99" s="87"/>
      <c r="D99" s="109" t="s">
        <v>985</v>
      </c>
    </row>
    <row r="100" spans="1:245" s="67" customFormat="1" x14ac:dyDescent="0.25">
      <c r="A100" s="87" t="s">
        <v>653</v>
      </c>
      <c r="B100" s="87" t="s">
        <v>654</v>
      </c>
      <c r="C100" s="87" t="s">
        <v>35</v>
      </c>
      <c r="D100" s="109">
        <v>7000000</v>
      </c>
      <c r="E100" s="77"/>
      <c r="F100" s="1"/>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c r="FZ100" s="68"/>
      <c r="GA100" s="68"/>
      <c r="GB100" s="68"/>
      <c r="GC100" s="68"/>
      <c r="GD100" s="68"/>
      <c r="GE100" s="68"/>
      <c r="GF100" s="68"/>
      <c r="GG100" s="68"/>
      <c r="GH100" s="68"/>
      <c r="GI100" s="68"/>
      <c r="GJ100" s="68"/>
      <c r="GK100" s="68"/>
      <c r="GL100" s="68"/>
      <c r="GM100" s="68"/>
      <c r="GN100" s="68"/>
      <c r="GO100" s="68"/>
      <c r="GP100" s="68"/>
      <c r="GQ100" s="68"/>
      <c r="GR100" s="68"/>
      <c r="GS100" s="68"/>
      <c r="GT100" s="68"/>
      <c r="GU100" s="68"/>
      <c r="GV100" s="68"/>
      <c r="GW100" s="68"/>
      <c r="GX100" s="68"/>
      <c r="GY100" s="68"/>
      <c r="GZ100" s="68"/>
      <c r="HA100" s="68"/>
      <c r="HB100" s="68"/>
      <c r="HC100" s="68"/>
      <c r="HD100" s="68"/>
      <c r="HE100" s="68"/>
      <c r="HF100" s="68"/>
      <c r="HG100" s="68"/>
      <c r="HH100" s="68"/>
      <c r="HI100" s="68"/>
      <c r="HJ100" s="68"/>
      <c r="HK100" s="68"/>
      <c r="HL100" s="68"/>
      <c r="HM100" s="68"/>
      <c r="HN100" s="68"/>
      <c r="HO100" s="68"/>
      <c r="HP100" s="68"/>
      <c r="HQ100" s="68"/>
      <c r="HR100" s="68"/>
      <c r="HS100" s="68"/>
      <c r="HT100" s="68"/>
      <c r="HU100" s="68"/>
      <c r="HV100" s="68"/>
      <c r="HW100" s="68"/>
      <c r="HX100" s="68"/>
      <c r="HY100" s="68"/>
      <c r="HZ100" s="68"/>
      <c r="IA100" s="68"/>
      <c r="IB100" s="68"/>
      <c r="IC100" s="68"/>
      <c r="ID100" s="68"/>
      <c r="IE100" s="68"/>
      <c r="IF100" s="68"/>
      <c r="IG100" s="68"/>
      <c r="IH100" s="68"/>
      <c r="II100" s="68"/>
      <c r="IJ100" s="68"/>
      <c r="IK100" s="68"/>
    </row>
    <row r="101" spans="1:245" x14ac:dyDescent="0.25">
      <c r="A101" s="87" t="s">
        <v>655</v>
      </c>
      <c r="B101" s="87" t="s">
        <v>656</v>
      </c>
      <c r="C101" s="87" t="s">
        <v>35</v>
      </c>
      <c r="D101" s="109">
        <v>6000000</v>
      </c>
      <c r="E101" s="76"/>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c r="EO101" s="67"/>
      <c r="EP101" s="67"/>
      <c r="EQ101" s="67"/>
      <c r="ER101" s="67"/>
      <c r="ES101" s="67"/>
      <c r="ET101" s="67"/>
      <c r="EU101" s="67"/>
      <c r="EV101" s="67"/>
      <c r="EW101" s="67"/>
      <c r="EX101" s="67"/>
      <c r="EY101" s="67"/>
      <c r="EZ101" s="67"/>
      <c r="FA101" s="67"/>
      <c r="FB101" s="67"/>
      <c r="FC101" s="67"/>
      <c r="FD101" s="67"/>
      <c r="FE101" s="67"/>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c r="GF101" s="67"/>
      <c r="GG101" s="67"/>
      <c r="GH101" s="67"/>
      <c r="GI101" s="67"/>
      <c r="GJ101" s="67"/>
      <c r="GK101" s="67"/>
      <c r="GL101" s="67"/>
      <c r="GM101" s="67"/>
      <c r="GN101" s="67"/>
      <c r="GO101" s="67"/>
      <c r="GP101" s="67"/>
      <c r="GQ101" s="67"/>
      <c r="GR101" s="67"/>
      <c r="GS101" s="67"/>
      <c r="GT101" s="67"/>
      <c r="GU101" s="67"/>
      <c r="GV101" s="67"/>
      <c r="GW101" s="67"/>
      <c r="GX101" s="67"/>
      <c r="GY101" s="67"/>
      <c r="GZ101" s="67"/>
      <c r="HA101" s="67"/>
      <c r="HB101" s="67"/>
      <c r="HC101" s="67"/>
      <c r="HD101" s="67"/>
      <c r="HE101" s="67"/>
      <c r="HF101" s="67"/>
      <c r="HG101" s="67"/>
      <c r="HH101" s="67"/>
      <c r="HI101" s="67"/>
      <c r="HJ101" s="67"/>
      <c r="HK101" s="67"/>
      <c r="HL101" s="67"/>
      <c r="HM101" s="67"/>
      <c r="HN101" s="67"/>
      <c r="HO101" s="67"/>
      <c r="HP101" s="67"/>
      <c r="HQ101" s="67"/>
      <c r="HR101" s="67"/>
      <c r="HS101" s="67"/>
      <c r="HT101" s="67"/>
      <c r="HU101" s="67"/>
      <c r="HV101" s="67"/>
      <c r="HW101" s="67"/>
      <c r="HX101" s="67"/>
      <c r="HY101" s="67"/>
      <c r="HZ101" s="67"/>
      <c r="IA101" s="67"/>
      <c r="IB101" s="67"/>
      <c r="IC101" s="67"/>
      <c r="ID101" s="67"/>
      <c r="IE101" s="67"/>
      <c r="IF101" s="67"/>
      <c r="IG101" s="67"/>
      <c r="IH101" s="67"/>
      <c r="II101" s="67"/>
      <c r="IJ101" s="67"/>
      <c r="IK101" s="67"/>
    </row>
    <row r="102" spans="1:245" s="67" customFormat="1" x14ac:dyDescent="0.25">
      <c r="A102" s="87" t="s">
        <v>657</v>
      </c>
      <c r="B102" s="87" t="s">
        <v>658</v>
      </c>
      <c r="C102" s="87" t="s">
        <v>35</v>
      </c>
      <c r="D102" s="109">
        <v>6000000</v>
      </c>
      <c r="E102" s="76"/>
      <c r="F102" s="1"/>
    </row>
    <row r="103" spans="1:245" s="100" customFormat="1" x14ac:dyDescent="0.25">
      <c r="A103" s="98" t="s">
        <v>659</v>
      </c>
      <c r="B103" s="98" t="s">
        <v>660</v>
      </c>
      <c r="C103" s="98" t="s">
        <v>35</v>
      </c>
      <c r="D103" s="110">
        <v>5000000</v>
      </c>
      <c r="E103" s="99"/>
    </row>
    <row r="104" spans="1:245" x14ac:dyDescent="0.25">
      <c r="A104" s="87" t="s">
        <v>661</v>
      </c>
      <c r="B104" s="87" t="s">
        <v>662</v>
      </c>
      <c r="C104" s="87" t="s">
        <v>35</v>
      </c>
      <c r="D104" s="109">
        <v>5000000</v>
      </c>
    </row>
    <row r="105" spans="1:245" s="100" customFormat="1" x14ac:dyDescent="0.25">
      <c r="A105" s="98" t="s">
        <v>663</v>
      </c>
      <c r="B105" s="98" t="s">
        <v>414</v>
      </c>
      <c r="C105" s="98" t="s">
        <v>35</v>
      </c>
      <c r="D105" s="110">
        <v>5000000</v>
      </c>
      <c r="E105" s="99"/>
      <c r="F105" s="2"/>
    </row>
    <row r="106" spans="1:245" s="68" customFormat="1" x14ac:dyDescent="0.25">
      <c r="A106" s="87" t="s">
        <v>664</v>
      </c>
      <c r="B106" s="87" t="s">
        <v>665</v>
      </c>
      <c r="C106" s="87" t="s">
        <v>35</v>
      </c>
      <c r="D106" s="109">
        <v>5000000</v>
      </c>
      <c r="E106" s="77"/>
      <c r="F106" s="1"/>
    </row>
    <row r="107" spans="1:245" x14ac:dyDescent="0.25">
      <c r="A107" s="87" t="s">
        <v>884</v>
      </c>
      <c r="B107" s="87" t="s">
        <v>885</v>
      </c>
      <c r="C107" s="87" t="s">
        <v>35</v>
      </c>
      <c r="D107" s="109">
        <v>7000000</v>
      </c>
    </row>
    <row r="108" spans="1:245" s="68" customFormat="1" x14ac:dyDescent="0.25">
      <c r="A108" s="104" t="s">
        <v>1015</v>
      </c>
      <c r="B108" s="104" t="s">
        <v>903</v>
      </c>
      <c r="C108" s="104" t="s">
        <v>35</v>
      </c>
      <c r="D108" s="111">
        <v>7000000</v>
      </c>
      <c r="E108" s="77" t="s">
        <v>844</v>
      </c>
      <c r="F108" s="1"/>
    </row>
    <row r="109" spans="1:245" s="68" customFormat="1" x14ac:dyDescent="0.25">
      <c r="A109" s="104" t="s">
        <v>1016</v>
      </c>
      <c r="B109" s="104" t="s">
        <v>904</v>
      </c>
      <c r="C109" s="104" t="s">
        <v>35</v>
      </c>
      <c r="D109" s="111">
        <v>6000000</v>
      </c>
      <c r="E109" s="77" t="s">
        <v>844</v>
      </c>
      <c r="F109" s="1"/>
    </row>
    <row r="110" spans="1:245" s="68" customFormat="1" x14ac:dyDescent="0.25">
      <c r="A110" s="104" t="s">
        <v>1093</v>
      </c>
      <c r="B110" s="104" t="s">
        <v>1094</v>
      </c>
      <c r="C110" s="104" t="s">
        <v>35</v>
      </c>
      <c r="D110" s="111">
        <v>8000000</v>
      </c>
      <c r="E110" s="77" t="s">
        <v>844</v>
      </c>
      <c r="F110" s="1"/>
    </row>
    <row r="111" spans="1:245" x14ac:dyDescent="0.25">
      <c r="A111" s="87"/>
      <c r="B111" s="87"/>
      <c r="C111" s="87"/>
      <c r="D111" s="109" t="s">
        <v>985</v>
      </c>
    </row>
    <row r="112" spans="1:245" x14ac:dyDescent="0.25">
      <c r="A112" s="87"/>
      <c r="B112" s="87"/>
      <c r="C112" s="87"/>
      <c r="D112" s="109" t="s">
        <v>985</v>
      </c>
    </row>
    <row r="113" spans="1:245" x14ac:dyDescent="0.25">
      <c r="B113" s="91" t="s">
        <v>94</v>
      </c>
      <c r="D113" s="109" t="s">
        <v>985</v>
      </c>
    </row>
    <row r="114" spans="1:245" x14ac:dyDescent="0.25">
      <c r="A114" s="85" t="s">
        <v>95</v>
      </c>
      <c r="B114" s="85" t="s">
        <v>96</v>
      </c>
      <c r="C114" s="85" t="s">
        <v>6</v>
      </c>
      <c r="D114" s="109">
        <v>16000000</v>
      </c>
    </row>
    <row r="115" spans="1:245" x14ac:dyDescent="0.25">
      <c r="D115" s="109" t="s">
        <v>985</v>
      </c>
    </row>
    <row r="116" spans="1:245" x14ac:dyDescent="0.25">
      <c r="A116" s="85" t="s">
        <v>97</v>
      </c>
      <c r="B116" s="85" t="s">
        <v>666</v>
      </c>
      <c r="C116" s="85" t="s">
        <v>7</v>
      </c>
      <c r="D116" s="109">
        <v>17000000</v>
      </c>
    </row>
    <row r="117" spans="1:245" s="67" customFormat="1" x14ac:dyDescent="0.25">
      <c r="A117" s="85" t="s">
        <v>98</v>
      </c>
      <c r="B117" s="85" t="s">
        <v>102</v>
      </c>
      <c r="C117" s="85" t="s">
        <v>7</v>
      </c>
      <c r="D117" s="109">
        <v>14000000</v>
      </c>
      <c r="E117" s="79"/>
      <c r="F117" s="1"/>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c r="EO117" s="69"/>
      <c r="EP117" s="69"/>
      <c r="EQ117" s="69"/>
      <c r="ER117" s="69"/>
      <c r="ES117" s="69"/>
      <c r="ET117" s="69"/>
      <c r="EU117" s="69"/>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c r="HL117" s="69"/>
      <c r="HM117" s="69"/>
      <c r="HN117" s="69"/>
      <c r="HO117" s="69"/>
      <c r="HP117" s="69"/>
      <c r="HQ117" s="69"/>
      <c r="HR117" s="69"/>
      <c r="HS117" s="69"/>
      <c r="HT117" s="69"/>
      <c r="HU117" s="69"/>
      <c r="HV117" s="69"/>
      <c r="HW117" s="69"/>
      <c r="HX117" s="69"/>
      <c r="HY117" s="69"/>
      <c r="HZ117" s="69"/>
      <c r="IA117" s="69"/>
      <c r="IB117" s="69"/>
      <c r="IC117" s="69"/>
      <c r="ID117" s="69"/>
      <c r="IE117" s="69"/>
      <c r="IF117" s="69"/>
      <c r="IG117" s="69"/>
      <c r="IH117" s="69"/>
      <c r="II117" s="69"/>
      <c r="IJ117" s="69"/>
      <c r="IK117" s="69"/>
    </row>
    <row r="118" spans="1:245" x14ac:dyDescent="0.25">
      <c r="A118" s="85" t="s">
        <v>99</v>
      </c>
      <c r="B118" s="85" t="s">
        <v>100</v>
      </c>
      <c r="C118" s="85" t="s">
        <v>7</v>
      </c>
      <c r="D118" s="109">
        <v>14000000</v>
      </c>
    </row>
    <row r="119" spans="1:245" x14ac:dyDescent="0.25">
      <c r="A119" s="85" t="s">
        <v>101</v>
      </c>
      <c r="B119" s="85" t="s">
        <v>106</v>
      </c>
      <c r="C119" s="85" t="s">
        <v>7</v>
      </c>
      <c r="D119" s="109">
        <v>13000000</v>
      </c>
      <c r="E119" s="76"/>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c r="EO119" s="67"/>
      <c r="EP119" s="67"/>
      <c r="EQ119" s="67"/>
      <c r="ER119" s="67"/>
      <c r="ES119" s="67"/>
      <c r="ET119" s="67"/>
      <c r="EU119" s="67"/>
      <c r="EV119" s="67"/>
      <c r="EW119" s="67"/>
      <c r="EX119" s="67"/>
      <c r="EY119" s="67"/>
      <c r="EZ119" s="67"/>
      <c r="FA119" s="67"/>
      <c r="FB119" s="67"/>
      <c r="FC119" s="67"/>
      <c r="FD119" s="67"/>
      <c r="FE119" s="67"/>
      <c r="FF119" s="67"/>
      <c r="FG119" s="67"/>
      <c r="FH119" s="67"/>
      <c r="FI119" s="67"/>
      <c r="FJ119" s="67"/>
      <c r="FK119" s="67"/>
      <c r="FL119" s="67"/>
      <c r="FM119" s="67"/>
      <c r="FN119" s="67"/>
      <c r="FO119" s="67"/>
      <c r="FP119" s="67"/>
      <c r="FQ119" s="67"/>
      <c r="FR119" s="67"/>
      <c r="FS119" s="67"/>
      <c r="FT119" s="67"/>
      <c r="FU119" s="67"/>
      <c r="FV119" s="67"/>
      <c r="FW119" s="67"/>
      <c r="FX119" s="67"/>
      <c r="FY119" s="67"/>
      <c r="FZ119" s="67"/>
      <c r="GA119" s="67"/>
      <c r="GB119" s="67"/>
      <c r="GC119" s="67"/>
      <c r="GD119" s="67"/>
      <c r="GE119" s="67"/>
      <c r="GF119" s="67"/>
      <c r="GG119" s="67"/>
      <c r="GH119" s="67"/>
      <c r="GI119" s="67"/>
      <c r="GJ119" s="67"/>
      <c r="GK119" s="67"/>
      <c r="GL119" s="67"/>
      <c r="GM119" s="67"/>
      <c r="GN119" s="67"/>
      <c r="GO119" s="67"/>
      <c r="GP119" s="67"/>
      <c r="GQ119" s="67"/>
      <c r="GR119" s="67"/>
      <c r="GS119" s="67"/>
      <c r="GT119" s="67"/>
      <c r="GU119" s="67"/>
      <c r="GV119" s="67"/>
      <c r="GW119" s="67"/>
      <c r="GX119" s="67"/>
      <c r="GY119" s="67"/>
      <c r="GZ119" s="67"/>
      <c r="HA119" s="67"/>
      <c r="HB119" s="67"/>
      <c r="HC119" s="67"/>
      <c r="HD119" s="67"/>
      <c r="HE119" s="67"/>
      <c r="HF119" s="67"/>
      <c r="HG119" s="67"/>
      <c r="HH119" s="67"/>
      <c r="HI119" s="67"/>
      <c r="HJ119" s="67"/>
      <c r="HK119" s="67"/>
      <c r="HL119" s="67"/>
      <c r="HM119" s="67"/>
      <c r="HN119" s="67"/>
      <c r="HO119" s="67"/>
      <c r="HP119" s="67"/>
      <c r="HQ119" s="67"/>
      <c r="HR119" s="67"/>
      <c r="HS119" s="67"/>
      <c r="HT119" s="67"/>
      <c r="HU119" s="67"/>
      <c r="HV119" s="67"/>
      <c r="HW119" s="67"/>
      <c r="HX119" s="67"/>
      <c r="HY119" s="67"/>
      <c r="HZ119" s="67"/>
      <c r="IA119" s="67"/>
      <c r="IB119" s="67"/>
      <c r="IC119" s="67"/>
      <c r="ID119" s="67"/>
      <c r="IE119" s="67"/>
      <c r="IF119" s="67"/>
      <c r="IG119" s="67"/>
      <c r="IH119" s="67"/>
      <c r="II119" s="67"/>
      <c r="IJ119" s="67"/>
      <c r="IK119" s="67"/>
    </row>
    <row r="120" spans="1:245" s="69" customFormat="1" x14ac:dyDescent="0.25">
      <c r="A120" s="85" t="s">
        <v>103</v>
      </c>
      <c r="B120" s="85" t="s">
        <v>667</v>
      </c>
      <c r="C120" s="85" t="s">
        <v>7</v>
      </c>
      <c r="D120" s="109">
        <v>12000000</v>
      </c>
      <c r="E120" s="75"/>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row>
    <row r="121" spans="1:245" s="69" customFormat="1" x14ac:dyDescent="0.25">
      <c r="A121" s="85" t="s">
        <v>105</v>
      </c>
      <c r="B121" s="85" t="s">
        <v>104</v>
      </c>
      <c r="C121" s="85" t="s">
        <v>7</v>
      </c>
      <c r="D121" s="109">
        <v>12000000</v>
      </c>
      <c r="E121" s="75"/>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row>
    <row r="122" spans="1:245" s="100" customFormat="1" x14ac:dyDescent="0.25">
      <c r="A122" s="101" t="s">
        <v>107</v>
      </c>
      <c r="B122" s="101" t="s">
        <v>108</v>
      </c>
      <c r="C122" s="101" t="s">
        <v>7</v>
      </c>
      <c r="D122" s="110">
        <v>10000000</v>
      </c>
      <c r="E122" s="99"/>
      <c r="F122" s="2"/>
    </row>
    <row r="123" spans="1:245" x14ac:dyDescent="0.25">
      <c r="A123" s="85" t="s">
        <v>840</v>
      </c>
      <c r="B123" s="85" t="s">
        <v>843</v>
      </c>
      <c r="C123" s="85" t="s">
        <v>7</v>
      </c>
      <c r="D123" s="109">
        <v>15000000</v>
      </c>
    </row>
    <row r="124" spans="1:245" x14ac:dyDescent="0.25">
      <c r="A124" s="85" t="s">
        <v>841</v>
      </c>
      <c r="B124" s="85" t="s">
        <v>842</v>
      </c>
      <c r="C124" s="85" t="s">
        <v>7</v>
      </c>
      <c r="D124" s="109">
        <v>13000000</v>
      </c>
    </row>
    <row r="125" spans="1:245" x14ac:dyDescent="0.25">
      <c r="A125" s="85" t="s">
        <v>878</v>
      </c>
      <c r="B125" s="85" t="s">
        <v>879</v>
      </c>
      <c r="C125" s="85" t="s">
        <v>7</v>
      </c>
      <c r="D125" s="109">
        <v>13000000</v>
      </c>
    </row>
    <row r="126" spans="1:245" s="68" customFormat="1" x14ac:dyDescent="0.25">
      <c r="A126" s="102" t="s">
        <v>1017</v>
      </c>
      <c r="B126" s="102" t="s">
        <v>906</v>
      </c>
      <c r="C126" s="102" t="s">
        <v>7</v>
      </c>
      <c r="D126" s="111">
        <v>9000000</v>
      </c>
      <c r="E126" s="77" t="s">
        <v>844</v>
      </c>
      <c r="F126" s="1"/>
    </row>
    <row r="127" spans="1:245" s="68" customFormat="1" x14ac:dyDescent="0.25">
      <c r="A127" s="102" t="s">
        <v>1018</v>
      </c>
      <c r="B127" s="102" t="s">
        <v>905</v>
      </c>
      <c r="C127" s="102" t="s">
        <v>7</v>
      </c>
      <c r="D127" s="111">
        <v>8000000</v>
      </c>
      <c r="E127" s="77" t="s">
        <v>844</v>
      </c>
      <c r="F127" s="1"/>
    </row>
    <row r="128" spans="1:245" x14ac:dyDescent="0.25">
      <c r="D128" s="109" t="s">
        <v>985</v>
      </c>
      <c r="E128" s="7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c r="EO128" s="69"/>
      <c r="EP128" s="69"/>
      <c r="EQ128" s="69"/>
      <c r="ER128" s="69"/>
      <c r="ES128" s="69"/>
      <c r="ET128" s="69"/>
      <c r="EU128" s="69"/>
      <c r="EV128" s="69"/>
      <c r="EW128" s="69"/>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c r="HL128" s="69"/>
      <c r="HM128" s="69"/>
      <c r="HN128" s="69"/>
      <c r="HO128" s="69"/>
      <c r="HP128" s="69"/>
      <c r="HQ128" s="69"/>
      <c r="HR128" s="69"/>
      <c r="HS128" s="69"/>
      <c r="HT128" s="69"/>
      <c r="HU128" s="69"/>
      <c r="HV128" s="69"/>
      <c r="HW128" s="69"/>
      <c r="HX128" s="69"/>
      <c r="HY128" s="69"/>
      <c r="HZ128" s="69"/>
      <c r="IA128" s="69"/>
      <c r="IB128" s="69"/>
      <c r="IC128" s="69"/>
      <c r="ID128" s="69"/>
      <c r="IE128" s="69"/>
      <c r="IF128" s="69"/>
      <c r="IG128" s="69"/>
      <c r="IH128" s="69"/>
      <c r="II128" s="69"/>
      <c r="IJ128" s="69"/>
      <c r="IK128" s="69"/>
    </row>
    <row r="129" spans="1:245" x14ac:dyDescent="0.25">
      <c r="A129" s="85" t="s">
        <v>109</v>
      </c>
      <c r="B129" s="85" t="s">
        <v>438</v>
      </c>
      <c r="C129" s="85" t="s">
        <v>22</v>
      </c>
      <c r="D129" s="109">
        <v>23000000</v>
      </c>
    </row>
    <row r="130" spans="1:245" s="68" customFormat="1" x14ac:dyDescent="0.25">
      <c r="A130" s="85" t="s">
        <v>111</v>
      </c>
      <c r="B130" s="85" t="s">
        <v>112</v>
      </c>
      <c r="C130" s="85" t="s">
        <v>22</v>
      </c>
      <c r="D130" s="109">
        <v>16000000</v>
      </c>
      <c r="E130" s="77"/>
      <c r="F130" s="1"/>
    </row>
    <row r="131" spans="1:245" x14ac:dyDescent="0.25">
      <c r="A131" s="85" t="s">
        <v>113</v>
      </c>
      <c r="B131" s="85" t="s">
        <v>668</v>
      </c>
      <c r="C131" s="85" t="s">
        <v>22</v>
      </c>
      <c r="D131" s="109">
        <v>15000000</v>
      </c>
    </row>
    <row r="132" spans="1:245" x14ac:dyDescent="0.25">
      <c r="A132" s="85" t="s">
        <v>669</v>
      </c>
      <c r="B132" s="85" t="s">
        <v>670</v>
      </c>
      <c r="C132" s="85" t="s">
        <v>22</v>
      </c>
      <c r="D132" s="109">
        <v>13000000</v>
      </c>
      <c r="E132" s="76"/>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67"/>
      <c r="CN132" s="67"/>
      <c r="CO132" s="67"/>
      <c r="CP132" s="67"/>
      <c r="CQ132" s="67"/>
      <c r="CR132" s="67"/>
      <c r="CS132" s="67"/>
      <c r="CT132" s="67"/>
      <c r="CU132" s="67"/>
      <c r="CV132" s="67"/>
      <c r="CW132" s="67"/>
      <c r="CX132" s="67"/>
      <c r="CY132" s="67"/>
      <c r="CZ132" s="67"/>
      <c r="DA132" s="67"/>
      <c r="DB132" s="67"/>
      <c r="DC132" s="67"/>
      <c r="DD132" s="67"/>
      <c r="DE132" s="67"/>
      <c r="DF132" s="67"/>
      <c r="DG132" s="67"/>
      <c r="DH132" s="67"/>
      <c r="DI132" s="67"/>
      <c r="DJ132" s="67"/>
      <c r="DK132" s="67"/>
      <c r="DL132" s="67"/>
      <c r="DM132" s="67"/>
      <c r="DN132" s="67"/>
      <c r="DO132" s="67"/>
      <c r="DP132" s="67"/>
      <c r="DQ132" s="67"/>
      <c r="DR132" s="67"/>
      <c r="DS132" s="67"/>
      <c r="DT132" s="67"/>
      <c r="DU132" s="67"/>
      <c r="DV132" s="67"/>
      <c r="DW132" s="67"/>
      <c r="DX132" s="67"/>
      <c r="DY132" s="67"/>
      <c r="DZ132" s="67"/>
      <c r="EA132" s="67"/>
      <c r="EB132" s="67"/>
      <c r="EC132" s="67"/>
      <c r="ED132" s="67"/>
      <c r="EE132" s="67"/>
      <c r="EF132" s="67"/>
      <c r="EG132" s="67"/>
      <c r="EH132" s="67"/>
      <c r="EI132" s="67"/>
      <c r="EJ132" s="67"/>
      <c r="EK132" s="67"/>
      <c r="EL132" s="67"/>
      <c r="EM132" s="67"/>
      <c r="EN132" s="67"/>
      <c r="EO132" s="67"/>
      <c r="EP132" s="67"/>
      <c r="EQ132" s="67"/>
      <c r="ER132" s="67"/>
      <c r="ES132" s="67"/>
      <c r="ET132" s="67"/>
      <c r="EU132" s="67"/>
      <c r="EV132" s="67"/>
      <c r="EW132" s="67"/>
      <c r="EX132" s="67"/>
      <c r="EY132" s="67"/>
      <c r="EZ132" s="67"/>
      <c r="FA132" s="67"/>
      <c r="FB132" s="67"/>
      <c r="FC132" s="67"/>
      <c r="FD132" s="67"/>
      <c r="FE132" s="67"/>
      <c r="FF132" s="67"/>
      <c r="FG132" s="67"/>
      <c r="FH132" s="67"/>
      <c r="FI132" s="67"/>
      <c r="FJ132" s="67"/>
      <c r="FK132" s="67"/>
      <c r="FL132" s="67"/>
      <c r="FM132" s="67"/>
      <c r="FN132" s="67"/>
      <c r="FO132" s="67"/>
      <c r="FP132" s="67"/>
      <c r="FQ132" s="67"/>
      <c r="FR132" s="67"/>
      <c r="FS132" s="67"/>
      <c r="FT132" s="67"/>
      <c r="FU132" s="67"/>
      <c r="FV132" s="67"/>
      <c r="FW132" s="67"/>
      <c r="FX132" s="67"/>
      <c r="FY132" s="67"/>
      <c r="FZ132" s="67"/>
      <c r="GA132" s="67"/>
      <c r="GB132" s="67"/>
      <c r="GC132" s="67"/>
      <c r="GD132" s="67"/>
      <c r="GE132" s="67"/>
      <c r="GF132" s="67"/>
      <c r="GG132" s="67"/>
      <c r="GH132" s="67"/>
      <c r="GI132" s="67"/>
      <c r="GJ132" s="67"/>
      <c r="GK132" s="67"/>
      <c r="GL132" s="67"/>
      <c r="GM132" s="67"/>
      <c r="GN132" s="67"/>
      <c r="GO132" s="67"/>
      <c r="GP132" s="67"/>
      <c r="GQ132" s="67"/>
      <c r="GR132" s="67"/>
      <c r="GS132" s="67"/>
      <c r="GT132" s="67"/>
      <c r="GU132" s="67"/>
      <c r="GV132" s="67"/>
      <c r="GW132" s="67"/>
      <c r="GX132" s="67"/>
      <c r="GY132" s="67"/>
      <c r="GZ132" s="67"/>
      <c r="HA132" s="67"/>
      <c r="HB132" s="67"/>
      <c r="HC132" s="67"/>
      <c r="HD132" s="67"/>
      <c r="HE132" s="67"/>
      <c r="HF132" s="67"/>
      <c r="HG132" s="67"/>
      <c r="HH132" s="67"/>
      <c r="HI132" s="67"/>
      <c r="HJ132" s="67"/>
      <c r="HK132" s="67"/>
      <c r="HL132" s="67"/>
      <c r="HM132" s="67"/>
      <c r="HN132" s="67"/>
      <c r="HO132" s="67"/>
      <c r="HP132" s="67"/>
      <c r="HQ132" s="67"/>
      <c r="HR132" s="67"/>
      <c r="HS132" s="67"/>
      <c r="HT132" s="67"/>
      <c r="HU132" s="67"/>
      <c r="HV132" s="67"/>
      <c r="HW132" s="67"/>
      <c r="HX132" s="67"/>
      <c r="HY132" s="67"/>
      <c r="HZ132" s="67"/>
      <c r="IA132" s="67"/>
      <c r="IB132" s="67"/>
      <c r="IC132" s="67"/>
      <c r="ID132" s="67"/>
      <c r="IE132" s="67"/>
      <c r="IF132" s="67"/>
      <c r="IG132" s="67"/>
      <c r="IH132" s="67"/>
      <c r="II132" s="67"/>
      <c r="IJ132" s="67"/>
      <c r="IK132" s="67"/>
    </row>
    <row r="133" spans="1:245" s="67" customFormat="1" x14ac:dyDescent="0.25">
      <c r="A133" s="85" t="s">
        <v>116</v>
      </c>
      <c r="B133" s="85" t="s">
        <v>216</v>
      </c>
      <c r="C133" s="85" t="s">
        <v>22</v>
      </c>
      <c r="D133" s="109">
        <v>12000000</v>
      </c>
      <c r="E133" s="76"/>
      <c r="F133" s="1"/>
    </row>
    <row r="134" spans="1:245" x14ac:dyDescent="0.25">
      <c r="A134" s="85" t="s">
        <v>118</v>
      </c>
      <c r="B134" s="85" t="s">
        <v>671</v>
      </c>
      <c r="C134" s="85" t="s">
        <v>22</v>
      </c>
      <c r="D134" s="109">
        <v>10000000</v>
      </c>
    </row>
    <row r="135" spans="1:245" s="68" customFormat="1" x14ac:dyDescent="0.25">
      <c r="A135" s="102" t="s">
        <v>596</v>
      </c>
      <c r="B135" s="102" t="s">
        <v>907</v>
      </c>
      <c r="C135" s="102" t="s">
        <v>22</v>
      </c>
      <c r="D135" s="111">
        <v>8000000</v>
      </c>
      <c r="E135" s="77" t="s">
        <v>844</v>
      </c>
      <c r="F135" s="1"/>
    </row>
    <row r="136" spans="1:245" s="68" customFormat="1" x14ac:dyDescent="0.25">
      <c r="A136" s="102" t="s">
        <v>596</v>
      </c>
      <c r="B136" s="102" t="s">
        <v>908</v>
      </c>
      <c r="C136" s="102" t="s">
        <v>22</v>
      </c>
      <c r="D136" s="111">
        <v>8000000</v>
      </c>
      <c r="E136" s="77" t="s">
        <v>844</v>
      </c>
      <c r="F136" s="1"/>
    </row>
    <row r="137" spans="1:245" s="68" customFormat="1" x14ac:dyDescent="0.25">
      <c r="A137" s="85"/>
      <c r="B137" s="85"/>
      <c r="C137" s="85"/>
      <c r="D137" s="109" t="s">
        <v>985</v>
      </c>
      <c r="E137" s="75"/>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row>
    <row r="138" spans="1:245" s="68" customFormat="1" x14ac:dyDescent="0.25">
      <c r="A138" s="85" t="s">
        <v>119</v>
      </c>
      <c r="B138" s="85" t="s">
        <v>124</v>
      </c>
      <c r="C138" s="85" t="s">
        <v>35</v>
      </c>
      <c r="D138" s="109">
        <v>16000000</v>
      </c>
      <c r="E138" s="77"/>
      <c r="F138" s="1"/>
    </row>
    <row r="139" spans="1:245" x14ac:dyDescent="0.25">
      <c r="A139" s="85" t="s">
        <v>120</v>
      </c>
      <c r="B139" s="85" t="s">
        <v>121</v>
      </c>
      <c r="C139" s="85" t="s">
        <v>35</v>
      </c>
      <c r="D139" s="109">
        <v>14000000</v>
      </c>
    </row>
    <row r="140" spans="1:245" s="67" customFormat="1" x14ac:dyDescent="0.25">
      <c r="A140" s="85" t="s">
        <v>122</v>
      </c>
      <c r="B140" s="85" t="s">
        <v>126</v>
      </c>
      <c r="C140" s="85" t="s">
        <v>35</v>
      </c>
      <c r="D140" s="109">
        <v>13000000</v>
      </c>
      <c r="E140" s="75"/>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row>
    <row r="141" spans="1:245" s="100" customFormat="1" x14ac:dyDescent="0.25">
      <c r="A141" s="101" t="s">
        <v>123</v>
      </c>
      <c r="B141" s="101" t="s">
        <v>128</v>
      </c>
      <c r="C141" s="101" t="s">
        <v>35</v>
      </c>
      <c r="D141" s="110">
        <v>12000000</v>
      </c>
      <c r="E141" s="99"/>
      <c r="F141" s="2"/>
    </row>
    <row r="142" spans="1:245" x14ac:dyDescent="0.25">
      <c r="A142" s="85" t="s">
        <v>125</v>
      </c>
      <c r="B142" s="85" t="s">
        <v>672</v>
      </c>
      <c r="C142" s="85" t="s">
        <v>35</v>
      </c>
      <c r="D142" s="109">
        <v>12000000</v>
      </c>
    </row>
    <row r="143" spans="1:245" s="69" customFormat="1" x14ac:dyDescent="0.25">
      <c r="A143" s="85" t="s">
        <v>127</v>
      </c>
      <c r="B143" s="85" t="s">
        <v>673</v>
      </c>
      <c r="C143" s="85" t="s">
        <v>35</v>
      </c>
      <c r="D143" s="109">
        <v>11000000</v>
      </c>
      <c r="E143" s="79"/>
      <c r="F143" s="1"/>
    </row>
    <row r="144" spans="1:245" x14ac:dyDescent="0.25">
      <c r="A144" s="85" t="s">
        <v>845</v>
      </c>
      <c r="B144" s="85" t="s">
        <v>847</v>
      </c>
      <c r="C144" s="85" t="s">
        <v>35</v>
      </c>
      <c r="D144" s="109">
        <v>14000000</v>
      </c>
    </row>
    <row r="145" spans="1:245" x14ac:dyDescent="0.25">
      <c r="A145" s="85" t="s">
        <v>846</v>
      </c>
      <c r="B145" s="85" t="s">
        <v>848</v>
      </c>
      <c r="C145" s="85" t="s">
        <v>35</v>
      </c>
      <c r="D145" s="109">
        <v>12000000</v>
      </c>
    </row>
    <row r="146" spans="1:245" s="68" customFormat="1" x14ac:dyDescent="0.25">
      <c r="A146" s="102" t="s">
        <v>1019</v>
      </c>
      <c r="B146" s="102" t="s">
        <v>910</v>
      </c>
      <c r="C146" s="102" t="s">
        <v>35</v>
      </c>
      <c r="D146" s="111">
        <v>9000000</v>
      </c>
      <c r="E146" s="77" t="s">
        <v>844</v>
      </c>
      <c r="F146" s="1"/>
    </row>
    <row r="147" spans="1:245" s="68" customFormat="1" x14ac:dyDescent="0.25">
      <c r="A147" s="102" t="s">
        <v>1020</v>
      </c>
      <c r="B147" s="102" t="s">
        <v>911</v>
      </c>
      <c r="C147" s="102" t="s">
        <v>35</v>
      </c>
      <c r="D147" s="111">
        <v>8000000</v>
      </c>
      <c r="E147" s="77" t="s">
        <v>844</v>
      </c>
      <c r="F147" s="1"/>
    </row>
    <row r="148" spans="1:245" x14ac:dyDescent="0.25">
      <c r="D148" s="109" t="s">
        <v>985</v>
      </c>
    </row>
    <row r="149" spans="1:245" x14ac:dyDescent="0.25">
      <c r="D149" s="109" t="s">
        <v>985</v>
      </c>
    </row>
    <row r="150" spans="1:245" x14ac:dyDescent="0.25">
      <c r="B150" s="86" t="s">
        <v>130</v>
      </c>
      <c r="D150" s="109" t="s">
        <v>985</v>
      </c>
    </row>
    <row r="151" spans="1:245" x14ac:dyDescent="0.25">
      <c r="A151" s="85" t="s">
        <v>131</v>
      </c>
      <c r="B151" s="85" t="s">
        <v>132</v>
      </c>
      <c r="C151" s="85" t="s">
        <v>6</v>
      </c>
      <c r="D151" s="109">
        <v>11000000</v>
      </c>
    </row>
    <row r="152" spans="1:245" x14ac:dyDescent="0.25">
      <c r="D152" s="109" t="s">
        <v>985</v>
      </c>
    </row>
    <row r="153" spans="1:245" x14ac:dyDescent="0.25">
      <c r="A153" s="85" t="s">
        <v>133</v>
      </c>
      <c r="B153" s="85" t="s">
        <v>143</v>
      </c>
      <c r="C153" s="85" t="s">
        <v>7</v>
      </c>
      <c r="D153" s="109">
        <v>11000000</v>
      </c>
    </row>
    <row r="154" spans="1:245" s="67" customFormat="1" x14ac:dyDescent="0.25">
      <c r="A154" s="85" t="s">
        <v>675</v>
      </c>
      <c r="B154" s="85" t="s">
        <v>137</v>
      </c>
      <c r="C154" s="85" t="s">
        <v>7</v>
      </c>
      <c r="D154" s="109">
        <v>10000000</v>
      </c>
      <c r="E154" s="75"/>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row>
    <row r="155" spans="1:245" x14ac:dyDescent="0.25">
      <c r="A155" s="85" t="s">
        <v>134</v>
      </c>
      <c r="B155" s="85" t="s">
        <v>135</v>
      </c>
      <c r="C155" s="85" t="s">
        <v>7</v>
      </c>
      <c r="D155" s="109">
        <v>10000000</v>
      </c>
      <c r="E155" s="77"/>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H155" s="68"/>
      <c r="FI155" s="68"/>
      <c r="FJ155" s="68"/>
      <c r="FK155" s="68"/>
      <c r="FL155" s="68"/>
      <c r="FM155" s="68"/>
      <c r="FN155" s="68"/>
      <c r="FO155" s="68"/>
      <c r="FP155" s="68"/>
      <c r="FQ155" s="68"/>
      <c r="FR155" s="68"/>
      <c r="FS155" s="68"/>
      <c r="FT155" s="68"/>
      <c r="FU155" s="68"/>
      <c r="FV155" s="68"/>
      <c r="FW155" s="68"/>
      <c r="FX155" s="68"/>
      <c r="FY155" s="68"/>
      <c r="FZ155" s="68"/>
      <c r="GA155" s="68"/>
      <c r="GB155" s="68"/>
      <c r="GC155" s="68"/>
      <c r="GD155" s="68"/>
      <c r="GE155" s="68"/>
      <c r="GF155" s="68"/>
      <c r="GG155" s="68"/>
      <c r="GH155" s="68"/>
      <c r="GI155" s="68"/>
      <c r="GJ155" s="68"/>
      <c r="GK155" s="68"/>
      <c r="GL155" s="68"/>
      <c r="GM155" s="68"/>
      <c r="GN155" s="68"/>
      <c r="GO155" s="68"/>
      <c r="GP155" s="68"/>
      <c r="GQ155" s="68"/>
      <c r="GR155" s="68"/>
      <c r="GS155" s="68"/>
      <c r="GT155" s="68"/>
      <c r="GU155" s="68"/>
      <c r="GV155" s="68"/>
      <c r="GW155" s="68"/>
      <c r="GX155" s="68"/>
      <c r="GY155" s="68"/>
      <c r="GZ155" s="68"/>
      <c r="HA155" s="68"/>
      <c r="HB155" s="68"/>
      <c r="HC155" s="68"/>
      <c r="HD155" s="68"/>
      <c r="HE155" s="68"/>
      <c r="HF155" s="68"/>
      <c r="HG155" s="68"/>
      <c r="HH155" s="68"/>
      <c r="HI155" s="68"/>
      <c r="HJ155" s="68"/>
      <c r="HK155" s="68"/>
      <c r="HL155" s="68"/>
      <c r="HM155" s="68"/>
      <c r="HN155" s="68"/>
      <c r="HO155" s="68"/>
      <c r="HP155" s="68"/>
      <c r="HQ155" s="68"/>
      <c r="HR155" s="68"/>
      <c r="HS155" s="68"/>
      <c r="HT155" s="68"/>
      <c r="HU155" s="68"/>
      <c r="HV155" s="68"/>
      <c r="HW155" s="68"/>
      <c r="HX155" s="68"/>
      <c r="HY155" s="68"/>
      <c r="HZ155" s="68"/>
      <c r="IA155" s="68"/>
      <c r="IB155" s="68"/>
      <c r="IC155" s="68"/>
      <c r="ID155" s="68"/>
      <c r="IE155" s="68"/>
      <c r="IF155" s="68"/>
      <c r="IG155" s="68"/>
      <c r="IH155" s="68"/>
      <c r="II155" s="68"/>
      <c r="IJ155" s="68"/>
      <c r="IK155" s="68"/>
    </row>
    <row r="156" spans="1:245" x14ac:dyDescent="0.25">
      <c r="A156" s="85" t="s">
        <v>136</v>
      </c>
      <c r="B156" s="85" t="s">
        <v>676</v>
      </c>
      <c r="C156" s="85" t="s">
        <v>7</v>
      </c>
      <c r="D156" s="109">
        <v>8000000</v>
      </c>
    </row>
    <row r="157" spans="1:245" x14ac:dyDescent="0.25">
      <c r="A157" s="85" t="s">
        <v>862</v>
      </c>
      <c r="B157" s="85" t="s">
        <v>864</v>
      </c>
      <c r="C157" s="85" t="s">
        <v>7</v>
      </c>
      <c r="D157" s="109">
        <v>8000000</v>
      </c>
    </row>
    <row r="158" spans="1:245" s="100" customFormat="1" x14ac:dyDescent="0.25">
      <c r="A158" s="101" t="s">
        <v>863</v>
      </c>
      <c r="B158" s="101" t="s">
        <v>865</v>
      </c>
      <c r="C158" s="101" t="s">
        <v>7</v>
      </c>
      <c r="D158" s="110">
        <v>7000000</v>
      </c>
      <c r="E158" s="99"/>
    </row>
    <row r="159" spans="1:245" x14ac:dyDescent="0.25">
      <c r="A159" s="85" t="s">
        <v>871</v>
      </c>
      <c r="B159" s="85" t="s">
        <v>872</v>
      </c>
      <c r="C159" s="85" t="s">
        <v>7</v>
      </c>
      <c r="D159" s="109">
        <v>11000000</v>
      </c>
    </row>
    <row r="160" spans="1:245" s="68" customFormat="1" x14ac:dyDescent="0.25">
      <c r="A160" s="102" t="s">
        <v>1021</v>
      </c>
      <c r="B160" s="102" t="s">
        <v>912</v>
      </c>
      <c r="C160" s="102" t="s">
        <v>7</v>
      </c>
      <c r="D160" s="111">
        <v>7000000</v>
      </c>
      <c r="E160" s="77" t="s">
        <v>844</v>
      </c>
      <c r="F160" s="1"/>
    </row>
    <row r="161" spans="1:245" s="68" customFormat="1" x14ac:dyDescent="0.25">
      <c r="A161" s="102" t="s">
        <v>1101</v>
      </c>
      <c r="B161" s="102" t="s">
        <v>1102</v>
      </c>
      <c r="C161" s="102" t="s">
        <v>7</v>
      </c>
      <c r="D161" s="111">
        <v>9000000</v>
      </c>
      <c r="E161" s="77" t="s">
        <v>844</v>
      </c>
      <c r="F161" s="1"/>
    </row>
    <row r="162" spans="1:245" s="67" customFormat="1" x14ac:dyDescent="0.25">
      <c r="A162" s="85"/>
      <c r="B162" s="85"/>
      <c r="C162" s="85"/>
      <c r="D162" s="109" t="s">
        <v>985</v>
      </c>
      <c r="E162" s="75"/>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row>
    <row r="163" spans="1:245" s="71" customFormat="1" x14ac:dyDescent="0.25">
      <c r="A163" s="85" t="s">
        <v>138</v>
      </c>
      <c r="B163" s="85" t="s">
        <v>139</v>
      </c>
      <c r="C163" s="85" t="s">
        <v>22</v>
      </c>
      <c r="D163" s="109">
        <v>11000000</v>
      </c>
      <c r="E163" s="76"/>
      <c r="F163" s="1"/>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7"/>
      <c r="BE163" s="67"/>
      <c r="BF163" s="67"/>
      <c r="BG163" s="67"/>
      <c r="BH163" s="67"/>
      <c r="BI163" s="67"/>
      <c r="BJ163" s="67"/>
      <c r="BK163" s="67"/>
      <c r="BL163" s="67"/>
      <c r="BM163" s="67"/>
      <c r="BN163" s="67"/>
      <c r="BO163" s="67"/>
      <c r="BP163" s="67"/>
      <c r="BQ163" s="67"/>
      <c r="BR163" s="67"/>
      <c r="BS163" s="67"/>
      <c r="BT163" s="67"/>
      <c r="BU163" s="67"/>
      <c r="BV163" s="67"/>
      <c r="BW163" s="67"/>
      <c r="BX163" s="67"/>
      <c r="BY163" s="67"/>
      <c r="BZ163" s="67"/>
      <c r="CA163" s="67"/>
      <c r="CB163" s="67"/>
      <c r="CC163" s="67"/>
      <c r="CD163" s="67"/>
      <c r="CE163" s="67"/>
      <c r="CF163" s="67"/>
      <c r="CG163" s="67"/>
      <c r="CH163" s="67"/>
      <c r="CI163" s="67"/>
      <c r="CJ163" s="67"/>
      <c r="CK163" s="67"/>
      <c r="CL163" s="67"/>
      <c r="CM163" s="67"/>
      <c r="CN163" s="67"/>
      <c r="CO163" s="67"/>
      <c r="CP163" s="67"/>
      <c r="CQ163" s="67"/>
      <c r="CR163" s="67"/>
      <c r="CS163" s="67"/>
      <c r="CT163" s="67"/>
      <c r="CU163" s="67"/>
      <c r="CV163" s="67"/>
      <c r="CW163" s="67"/>
      <c r="CX163" s="67"/>
      <c r="CY163" s="67"/>
      <c r="CZ163" s="67"/>
      <c r="DA163" s="67"/>
      <c r="DB163" s="67"/>
      <c r="DC163" s="67"/>
      <c r="DD163" s="67"/>
      <c r="DE163" s="67"/>
      <c r="DF163" s="67"/>
      <c r="DG163" s="67"/>
      <c r="DH163" s="67"/>
      <c r="DI163" s="67"/>
      <c r="DJ163" s="67"/>
      <c r="DK163" s="67"/>
      <c r="DL163" s="67"/>
      <c r="DM163" s="67"/>
      <c r="DN163" s="67"/>
      <c r="DO163" s="67"/>
      <c r="DP163" s="67"/>
      <c r="DQ163" s="67"/>
      <c r="DR163" s="67"/>
      <c r="DS163" s="67"/>
      <c r="DT163" s="67"/>
      <c r="DU163" s="67"/>
      <c r="DV163" s="67"/>
      <c r="DW163" s="67"/>
      <c r="DX163" s="67"/>
      <c r="DY163" s="67"/>
      <c r="DZ163" s="67"/>
      <c r="EA163" s="67"/>
      <c r="EB163" s="67"/>
      <c r="EC163" s="67"/>
      <c r="ED163" s="67"/>
      <c r="EE163" s="67"/>
      <c r="EF163" s="67"/>
      <c r="EG163" s="67"/>
      <c r="EH163" s="67"/>
      <c r="EI163" s="67"/>
      <c r="EJ163" s="67"/>
      <c r="EK163" s="67"/>
      <c r="EL163" s="67"/>
      <c r="EM163" s="67"/>
      <c r="EN163" s="67"/>
      <c r="EO163" s="67"/>
      <c r="EP163" s="67"/>
      <c r="EQ163" s="67"/>
      <c r="ER163" s="67"/>
      <c r="ES163" s="67"/>
      <c r="ET163" s="67"/>
      <c r="EU163" s="67"/>
      <c r="EV163" s="67"/>
      <c r="EW163" s="67"/>
      <c r="EX163" s="67"/>
      <c r="EY163" s="67"/>
      <c r="EZ163" s="67"/>
      <c r="FA163" s="67"/>
      <c r="FB163" s="67"/>
      <c r="FC163" s="67"/>
      <c r="FD163" s="67"/>
      <c r="FE163" s="67"/>
      <c r="FF163" s="67"/>
      <c r="FG163" s="67"/>
      <c r="FH163" s="67"/>
      <c r="FI163" s="67"/>
      <c r="FJ163" s="67"/>
      <c r="FK163" s="67"/>
      <c r="FL163" s="67"/>
      <c r="FM163" s="67"/>
      <c r="FN163" s="67"/>
      <c r="FO163" s="67"/>
      <c r="FP163" s="67"/>
      <c r="FQ163" s="67"/>
      <c r="FR163" s="67"/>
      <c r="FS163" s="67"/>
      <c r="FT163" s="67"/>
      <c r="FU163" s="67"/>
      <c r="FV163" s="67"/>
      <c r="FW163" s="67"/>
      <c r="FX163" s="67"/>
      <c r="FY163" s="67"/>
      <c r="FZ163" s="67"/>
      <c r="GA163" s="67"/>
      <c r="GB163" s="67"/>
      <c r="GC163" s="67"/>
      <c r="GD163" s="67"/>
      <c r="GE163" s="67"/>
      <c r="GF163" s="67"/>
      <c r="GG163" s="67"/>
      <c r="GH163" s="67"/>
      <c r="GI163" s="67"/>
      <c r="GJ163" s="67"/>
      <c r="GK163" s="67"/>
      <c r="GL163" s="67"/>
      <c r="GM163" s="67"/>
      <c r="GN163" s="67"/>
      <c r="GO163" s="67"/>
      <c r="GP163" s="67"/>
      <c r="GQ163" s="67"/>
      <c r="GR163" s="67"/>
      <c r="GS163" s="67"/>
      <c r="GT163" s="67"/>
      <c r="GU163" s="67"/>
      <c r="GV163" s="67"/>
      <c r="GW163" s="67"/>
      <c r="GX163" s="67"/>
      <c r="GY163" s="67"/>
      <c r="GZ163" s="67"/>
      <c r="HA163" s="67"/>
      <c r="HB163" s="67"/>
      <c r="HC163" s="67"/>
      <c r="HD163" s="67"/>
      <c r="HE163" s="67"/>
      <c r="HF163" s="67"/>
      <c r="HG163" s="67"/>
      <c r="HH163" s="67"/>
      <c r="HI163" s="67"/>
      <c r="HJ163" s="67"/>
      <c r="HK163" s="67"/>
      <c r="HL163" s="67"/>
      <c r="HM163" s="67"/>
      <c r="HN163" s="67"/>
      <c r="HO163" s="67"/>
      <c r="HP163" s="67"/>
      <c r="HQ163" s="67"/>
      <c r="HR163" s="67"/>
      <c r="HS163" s="67"/>
      <c r="HT163" s="67"/>
      <c r="HU163" s="67"/>
      <c r="HV163" s="67"/>
      <c r="HW163" s="67"/>
      <c r="HX163" s="67"/>
      <c r="HY163" s="67"/>
      <c r="HZ163" s="67"/>
      <c r="IA163" s="67"/>
      <c r="IB163" s="67"/>
      <c r="IC163" s="67"/>
      <c r="ID163" s="67"/>
      <c r="IE163" s="67"/>
      <c r="IF163" s="67"/>
      <c r="IG163" s="67"/>
      <c r="IH163" s="67"/>
      <c r="II163" s="67"/>
      <c r="IJ163" s="67"/>
      <c r="IK163" s="67"/>
    </row>
    <row r="164" spans="1:245" x14ac:dyDescent="0.25">
      <c r="A164" s="85" t="s">
        <v>140</v>
      </c>
      <c r="B164" s="85" t="s">
        <v>145</v>
      </c>
      <c r="C164" s="85" t="s">
        <v>22</v>
      </c>
      <c r="D164" s="109">
        <v>10000000</v>
      </c>
    </row>
    <row r="165" spans="1:245" s="68" customFormat="1" x14ac:dyDescent="0.25">
      <c r="A165" s="85" t="s">
        <v>141</v>
      </c>
      <c r="B165" s="85" t="s">
        <v>677</v>
      </c>
      <c r="C165" s="85" t="s">
        <v>22</v>
      </c>
      <c r="D165" s="109">
        <v>9000000</v>
      </c>
      <c r="E165" s="75"/>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row>
    <row r="166" spans="1:245" x14ac:dyDescent="0.25">
      <c r="A166" s="85" t="s">
        <v>142</v>
      </c>
      <c r="B166" s="85" t="s">
        <v>678</v>
      </c>
      <c r="C166" s="85" t="s">
        <v>22</v>
      </c>
      <c r="D166" s="109">
        <v>8000000</v>
      </c>
    </row>
    <row r="167" spans="1:245" x14ac:dyDescent="0.25">
      <c r="A167" s="85" t="s">
        <v>144</v>
      </c>
      <c r="B167" s="85" t="s">
        <v>679</v>
      </c>
      <c r="C167" s="85" t="s">
        <v>22</v>
      </c>
      <c r="D167" s="109">
        <v>8000000</v>
      </c>
    </row>
    <row r="168" spans="1:245" s="67" customFormat="1" x14ac:dyDescent="0.25">
      <c r="A168" s="85" t="s">
        <v>146</v>
      </c>
      <c r="B168" s="85" t="s">
        <v>147</v>
      </c>
      <c r="C168" s="85" t="s">
        <v>22</v>
      </c>
      <c r="D168" s="109">
        <v>7000000</v>
      </c>
      <c r="E168" s="77"/>
      <c r="F168" s="1"/>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c r="DM168" s="68"/>
      <c r="DN168" s="68"/>
      <c r="DO168" s="68"/>
      <c r="DP168" s="68"/>
      <c r="DQ168" s="68"/>
      <c r="DR168" s="68"/>
      <c r="DS168" s="68"/>
      <c r="DT168" s="68"/>
      <c r="DU168" s="68"/>
      <c r="DV168" s="68"/>
      <c r="DW168" s="68"/>
      <c r="DX168" s="68"/>
      <c r="DY168" s="68"/>
      <c r="DZ168" s="68"/>
      <c r="EA168" s="68"/>
      <c r="EB168" s="68"/>
      <c r="EC168" s="68"/>
      <c r="ED168" s="68"/>
      <c r="EE168" s="68"/>
      <c r="EF168" s="68"/>
      <c r="EG168" s="68"/>
      <c r="EH168" s="68"/>
      <c r="EI168" s="68"/>
      <c r="EJ168" s="68"/>
      <c r="EK168" s="68"/>
      <c r="EL168" s="68"/>
      <c r="EM168" s="68"/>
      <c r="EN168" s="68"/>
      <c r="EO168" s="68"/>
      <c r="EP168" s="68"/>
      <c r="EQ168" s="68"/>
      <c r="ER168" s="68"/>
      <c r="ES168" s="68"/>
      <c r="ET168" s="68"/>
      <c r="EU168" s="68"/>
      <c r="EV168" s="68"/>
      <c r="EW168" s="68"/>
      <c r="EX168" s="68"/>
      <c r="EY168" s="68"/>
      <c r="EZ168" s="68"/>
      <c r="FA168" s="68"/>
      <c r="FB168" s="68"/>
      <c r="FC168" s="68"/>
      <c r="FD168" s="68"/>
      <c r="FE168" s="68"/>
      <c r="FF168" s="68"/>
      <c r="FG168" s="68"/>
      <c r="FH168" s="68"/>
      <c r="FI168" s="68"/>
      <c r="FJ168" s="68"/>
      <c r="FK168" s="68"/>
      <c r="FL168" s="68"/>
      <c r="FM168" s="68"/>
      <c r="FN168" s="68"/>
      <c r="FO168" s="68"/>
      <c r="FP168" s="68"/>
      <c r="FQ168" s="68"/>
      <c r="FR168" s="68"/>
      <c r="FS168" s="68"/>
      <c r="FT168" s="68"/>
      <c r="FU168" s="68"/>
      <c r="FV168" s="68"/>
      <c r="FW168" s="68"/>
      <c r="FX168" s="68"/>
      <c r="FY168" s="68"/>
      <c r="FZ168" s="68"/>
      <c r="GA168" s="68"/>
      <c r="GB168" s="68"/>
      <c r="GC168" s="68"/>
      <c r="GD168" s="68"/>
      <c r="GE168" s="68"/>
      <c r="GF168" s="68"/>
      <c r="GG168" s="68"/>
      <c r="GH168" s="68"/>
      <c r="GI168" s="68"/>
      <c r="GJ168" s="68"/>
      <c r="GK168" s="68"/>
      <c r="GL168" s="68"/>
      <c r="GM168" s="68"/>
      <c r="GN168" s="68"/>
      <c r="GO168" s="68"/>
      <c r="GP168" s="68"/>
      <c r="GQ168" s="68"/>
      <c r="GR168" s="68"/>
      <c r="GS168" s="68"/>
      <c r="GT168" s="68"/>
      <c r="GU168" s="68"/>
      <c r="GV168" s="68"/>
      <c r="GW168" s="68"/>
      <c r="GX168" s="68"/>
      <c r="GY168" s="68"/>
      <c r="GZ168" s="68"/>
      <c r="HA168" s="68"/>
      <c r="HB168" s="68"/>
      <c r="HC168" s="68"/>
      <c r="HD168" s="68"/>
      <c r="HE168" s="68"/>
      <c r="HF168" s="68"/>
      <c r="HG168" s="68"/>
      <c r="HH168" s="68"/>
      <c r="HI168" s="68"/>
      <c r="HJ168" s="68"/>
      <c r="HK168" s="68"/>
      <c r="HL168" s="68"/>
      <c r="HM168" s="68"/>
      <c r="HN168" s="68"/>
      <c r="HO168" s="68"/>
      <c r="HP168" s="68"/>
      <c r="HQ168" s="68"/>
      <c r="HR168" s="68"/>
      <c r="HS168" s="68"/>
      <c r="HT168" s="68"/>
      <c r="HU168" s="68"/>
      <c r="HV168" s="68"/>
      <c r="HW168" s="68"/>
      <c r="HX168" s="68"/>
      <c r="HY168" s="68"/>
      <c r="HZ168" s="68"/>
      <c r="IA168" s="68"/>
      <c r="IB168" s="68"/>
      <c r="IC168" s="68"/>
      <c r="ID168" s="68"/>
      <c r="IE168" s="68"/>
      <c r="IF168" s="68"/>
      <c r="IG168" s="68"/>
      <c r="IH168" s="68"/>
      <c r="II168" s="68"/>
      <c r="IJ168" s="68"/>
      <c r="IK168" s="68"/>
    </row>
    <row r="169" spans="1:245" x14ac:dyDescent="0.25">
      <c r="A169" s="85" t="s">
        <v>680</v>
      </c>
      <c r="B169" s="85" t="s">
        <v>681</v>
      </c>
      <c r="C169" s="85" t="s">
        <v>22</v>
      </c>
      <c r="D169" s="109">
        <v>7000000</v>
      </c>
      <c r="E169" s="77"/>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68"/>
      <c r="CW169" s="68"/>
      <c r="CX169" s="68"/>
      <c r="CY169" s="68"/>
      <c r="CZ169" s="68"/>
      <c r="DA169" s="68"/>
      <c r="DB169" s="68"/>
      <c r="DC169" s="68"/>
      <c r="DD169" s="68"/>
      <c r="DE169" s="68"/>
      <c r="DF169" s="68"/>
      <c r="DG169" s="68"/>
      <c r="DH169" s="68"/>
      <c r="DI169" s="68"/>
      <c r="DJ169" s="68"/>
      <c r="DK169" s="68"/>
      <c r="DL169" s="68"/>
      <c r="DM169" s="68"/>
      <c r="DN169" s="68"/>
      <c r="DO169" s="68"/>
      <c r="DP169" s="68"/>
      <c r="DQ169" s="68"/>
      <c r="DR169" s="68"/>
      <c r="DS169" s="68"/>
      <c r="DT169" s="68"/>
      <c r="DU169" s="68"/>
      <c r="DV169" s="68"/>
      <c r="DW169" s="68"/>
      <c r="DX169" s="68"/>
      <c r="DY169" s="68"/>
      <c r="DZ169" s="68"/>
      <c r="EA169" s="68"/>
      <c r="EB169" s="68"/>
      <c r="EC169" s="68"/>
      <c r="ED169" s="68"/>
      <c r="EE169" s="68"/>
      <c r="EF169" s="68"/>
      <c r="EG169" s="68"/>
      <c r="EH169" s="68"/>
      <c r="EI169" s="68"/>
      <c r="EJ169" s="68"/>
      <c r="EK169" s="68"/>
      <c r="EL169" s="68"/>
      <c r="EM169" s="68"/>
      <c r="EN169" s="68"/>
      <c r="EO169" s="68"/>
      <c r="EP169" s="68"/>
      <c r="EQ169" s="68"/>
      <c r="ER169" s="68"/>
      <c r="ES169" s="68"/>
      <c r="ET169" s="68"/>
      <c r="EU169" s="68"/>
      <c r="EV169" s="68"/>
      <c r="EW169" s="68"/>
      <c r="EX169" s="68"/>
      <c r="EY169" s="68"/>
      <c r="EZ169" s="68"/>
      <c r="FA169" s="68"/>
      <c r="FB169" s="68"/>
      <c r="FC169" s="68"/>
      <c r="FD169" s="68"/>
      <c r="FE169" s="68"/>
      <c r="FF169" s="68"/>
      <c r="FG169" s="68"/>
      <c r="FH169" s="68"/>
      <c r="FI169" s="68"/>
      <c r="FJ169" s="68"/>
      <c r="FK169" s="68"/>
      <c r="FL169" s="68"/>
      <c r="FM169" s="68"/>
      <c r="FN169" s="68"/>
      <c r="FO169" s="68"/>
      <c r="FP169" s="68"/>
      <c r="FQ169" s="68"/>
      <c r="FR169" s="68"/>
      <c r="FS169" s="68"/>
      <c r="FT169" s="68"/>
      <c r="FU169" s="68"/>
      <c r="FV169" s="68"/>
      <c r="FW169" s="68"/>
      <c r="FX169" s="68"/>
      <c r="FY169" s="68"/>
      <c r="FZ169" s="68"/>
      <c r="GA169" s="68"/>
      <c r="GB169" s="68"/>
      <c r="GC169" s="68"/>
      <c r="GD169" s="68"/>
      <c r="GE169" s="68"/>
      <c r="GF169" s="68"/>
      <c r="GG169" s="68"/>
      <c r="GH169" s="68"/>
      <c r="GI169" s="68"/>
      <c r="GJ169" s="68"/>
      <c r="GK169" s="68"/>
      <c r="GL169" s="68"/>
      <c r="GM169" s="68"/>
      <c r="GN169" s="68"/>
      <c r="GO169" s="68"/>
      <c r="GP169" s="68"/>
      <c r="GQ169" s="68"/>
      <c r="GR169" s="68"/>
      <c r="GS169" s="68"/>
      <c r="GT169" s="68"/>
      <c r="GU169" s="68"/>
      <c r="GV169" s="68"/>
      <c r="GW169" s="68"/>
      <c r="GX169" s="68"/>
      <c r="GY169" s="68"/>
      <c r="GZ169" s="68"/>
      <c r="HA169" s="68"/>
      <c r="HB169" s="68"/>
      <c r="HC169" s="68"/>
      <c r="HD169" s="68"/>
      <c r="HE169" s="68"/>
      <c r="HF169" s="68"/>
      <c r="HG169" s="68"/>
      <c r="HH169" s="68"/>
      <c r="HI169" s="68"/>
      <c r="HJ169" s="68"/>
      <c r="HK169" s="68"/>
      <c r="HL169" s="68"/>
      <c r="HM169" s="68"/>
      <c r="HN169" s="68"/>
      <c r="HO169" s="68"/>
      <c r="HP169" s="68"/>
      <c r="HQ169" s="68"/>
      <c r="HR169" s="68"/>
      <c r="HS169" s="68"/>
      <c r="HT169" s="68"/>
      <c r="HU169" s="68"/>
      <c r="HV169" s="68"/>
      <c r="HW169" s="68"/>
      <c r="HX169" s="68"/>
      <c r="HY169" s="68"/>
      <c r="HZ169" s="68"/>
      <c r="IA169" s="68"/>
      <c r="IB169" s="68"/>
      <c r="IC169" s="68"/>
      <c r="ID169" s="68"/>
      <c r="IE169" s="68"/>
      <c r="IF169" s="68"/>
      <c r="IG169" s="68"/>
      <c r="IH169" s="68"/>
      <c r="II169" s="68"/>
      <c r="IJ169" s="68"/>
      <c r="IK169" s="68"/>
    </row>
    <row r="170" spans="1:245" s="68" customFormat="1" x14ac:dyDescent="0.25">
      <c r="A170" s="85" t="s">
        <v>682</v>
      </c>
      <c r="B170" s="85" t="s">
        <v>683</v>
      </c>
      <c r="C170" s="85" t="s">
        <v>22</v>
      </c>
      <c r="D170" s="109">
        <v>6000000</v>
      </c>
      <c r="E170" s="77"/>
      <c r="F170" s="1"/>
    </row>
    <row r="171" spans="1:245" s="68" customFormat="1" x14ac:dyDescent="0.25">
      <c r="A171" s="102" t="s">
        <v>1022</v>
      </c>
      <c r="B171" s="102" t="s">
        <v>914</v>
      </c>
      <c r="C171" s="102" t="s">
        <v>22</v>
      </c>
      <c r="D171" s="111">
        <v>13000000</v>
      </c>
      <c r="E171" s="77" t="s">
        <v>844</v>
      </c>
      <c r="F171" s="1"/>
    </row>
    <row r="172" spans="1:245" s="68" customFormat="1" x14ac:dyDescent="0.25">
      <c r="A172" s="102" t="s">
        <v>1023</v>
      </c>
      <c r="B172" s="102" t="s">
        <v>913</v>
      </c>
      <c r="C172" s="102" t="s">
        <v>22</v>
      </c>
      <c r="D172" s="111">
        <v>12000000</v>
      </c>
      <c r="E172" s="77" t="s">
        <v>844</v>
      </c>
      <c r="F172" s="1"/>
    </row>
    <row r="173" spans="1:245" s="68" customFormat="1" x14ac:dyDescent="0.25">
      <c r="A173" s="102" t="s">
        <v>1024</v>
      </c>
      <c r="B173" s="102" t="s">
        <v>915</v>
      </c>
      <c r="C173" s="102" t="s">
        <v>22</v>
      </c>
      <c r="D173" s="111">
        <v>6000000</v>
      </c>
      <c r="E173" s="77" t="s">
        <v>844</v>
      </c>
      <c r="F173" s="1"/>
    </row>
    <row r="174" spans="1:245" s="68" customFormat="1" x14ac:dyDescent="0.25">
      <c r="A174" s="85"/>
      <c r="B174" s="85"/>
      <c r="C174" s="85"/>
      <c r="D174" s="109" t="s">
        <v>985</v>
      </c>
      <c r="E174" s="80"/>
      <c r="F174" s="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71"/>
      <c r="EP174" s="71"/>
      <c r="EQ174" s="71"/>
      <c r="ER174" s="71"/>
      <c r="ES174" s="71"/>
      <c r="ET174" s="71"/>
      <c r="EU174" s="71"/>
      <c r="EV174" s="71"/>
      <c r="EW174" s="71"/>
      <c r="EX174" s="71"/>
      <c r="EY174" s="71"/>
      <c r="EZ174" s="71"/>
      <c r="FA174" s="71"/>
      <c r="FB174" s="71"/>
      <c r="FC174" s="71"/>
      <c r="FD174" s="71"/>
      <c r="FE174" s="71"/>
      <c r="FF174" s="71"/>
      <c r="FG174" s="71"/>
      <c r="FH174" s="71"/>
      <c r="FI174" s="71"/>
      <c r="FJ174" s="71"/>
      <c r="FK174" s="71"/>
      <c r="FL174" s="71"/>
      <c r="FM174" s="71"/>
      <c r="FN174" s="71"/>
      <c r="FO174" s="71"/>
      <c r="FP174" s="71"/>
      <c r="FQ174" s="71"/>
      <c r="FR174" s="71"/>
      <c r="FS174" s="71"/>
      <c r="FT174" s="71"/>
      <c r="FU174" s="71"/>
      <c r="FV174" s="71"/>
      <c r="FW174" s="71"/>
      <c r="FX174" s="71"/>
      <c r="FY174" s="71"/>
      <c r="FZ174" s="71"/>
      <c r="GA174" s="71"/>
      <c r="GB174" s="71"/>
      <c r="GC174" s="71"/>
      <c r="GD174" s="71"/>
      <c r="GE174" s="71"/>
      <c r="GF174" s="71"/>
      <c r="GG174" s="71"/>
      <c r="GH174" s="71"/>
      <c r="GI174" s="71"/>
      <c r="GJ174" s="71"/>
      <c r="GK174" s="71"/>
      <c r="GL174" s="71"/>
      <c r="GM174" s="71"/>
      <c r="GN174" s="71"/>
      <c r="GO174" s="71"/>
      <c r="GP174" s="71"/>
      <c r="GQ174" s="71"/>
      <c r="GR174" s="71"/>
      <c r="GS174" s="71"/>
      <c r="GT174" s="71"/>
      <c r="GU174" s="71"/>
      <c r="GV174" s="71"/>
      <c r="GW174" s="71"/>
      <c r="GX174" s="71"/>
      <c r="GY174" s="71"/>
      <c r="GZ174" s="71"/>
      <c r="HA174" s="71"/>
      <c r="HB174" s="71"/>
      <c r="HC174" s="71"/>
      <c r="HD174" s="71"/>
      <c r="HE174" s="71"/>
      <c r="HF174" s="71"/>
      <c r="HG174" s="71"/>
      <c r="HH174" s="71"/>
      <c r="HI174" s="71"/>
      <c r="HJ174" s="71"/>
      <c r="HK174" s="71"/>
      <c r="HL174" s="71"/>
      <c r="HM174" s="71"/>
      <c r="HN174" s="71"/>
      <c r="HO174" s="71"/>
      <c r="HP174" s="71"/>
      <c r="HQ174" s="71"/>
      <c r="HR174" s="71"/>
      <c r="HS174" s="71"/>
      <c r="HT174" s="71"/>
      <c r="HU174" s="71"/>
      <c r="HV174" s="71"/>
      <c r="HW174" s="71"/>
      <c r="HX174" s="71"/>
      <c r="HY174" s="71"/>
      <c r="HZ174" s="71"/>
      <c r="IA174" s="71"/>
      <c r="IB174" s="71"/>
      <c r="IC174" s="71"/>
      <c r="ID174" s="71"/>
      <c r="IE174" s="71"/>
      <c r="IF174" s="71"/>
      <c r="IG174" s="71"/>
      <c r="IH174" s="71"/>
      <c r="II174" s="71"/>
      <c r="IJ174" s="71"/>
      <c r="IK174" s="71"/>
    </row>
    <row r="175" spans="1:245" s="68" customFormat="1" x14ac:dyDescent="0.25">
      <c r="A175" s="85" t="s">
        <v>148</v>
      </c>
      <c r="B175" s="85" t="s">
        <v>149</v>
      </c>
      <c r="C175" s="85" t="s">
        <v>35</v>
      </c>
      <c r="D175" s="109">
        <v>13000000</v>
      </c>
      <c r="E175" s="80"/>
      <c r="F175" s="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c r="CV175" s="71"/>
      <c r="CW175" s="71"/>
      <c r="CX175" s="71"/>
      <c r="CY175" s="71"/>
      <c r="CZ175" s="71"/>
      <c r="DA175" s="71"/>
      <c r="DB175" s="71"/>
      <c r="DC175" s="71"/>
      <c r="DD175" s="71"/>
      <c r="DE175" s="71"/>
      <c r="DF175" s="71"/>
      <c r="DG175" s="71"/>
      <c r="DH175" s="71"/>
      <c r="DI175" s="71"/>
      <c r="DJ175" s="71"/>
      <c r="DK175" s="71"/>
      <c r="DL175" s="71"/>
      <c r="DM175" s="71"/>
      <c r="DN175" s="71"/>
      <c r="DO175" s="71"/>
      <c r="DP175" s="71"/>
      <c r="DQ175" s="71"/>
      <c r="DR175" s="71"/>
      <c r="DS175" s="71"/>
      <c r="DT175" s="71"/>
      <c r="DU175" s="71"/>
      <c r="DV175" s="71"/>
      <c r="DW175" s="71"/>
      <c r="DX175" s="71"/>
      <c r="DY175" s="71"/>
      <c r="DZ175" s="71"/>
      <c r="EA175" s="71"/>
      <c r="EB175" s="71"/>
      <c r="EC175" s="71"/>
      <c r="ED175" s="71"/>
      <c r="EE175" s="71"/>
      <c r="EF175" s="71"/>
      <c r="EG175" s="71"/>
      <c r="EH175" s="71"/>
      <c r="EI175" s="71"/>
      <c r="EJ175" s="71"/>
      <c r="EK175" s="71"/>
      <c r="EL175" s="71"/>
      <c r="EM175" s="71"/>
      <c r="EN175" s="71"/>
      <c r="EO175" s="71"/>
      <c r="EP175" s="71"/>
      <c r="EQ175" s="71"/>
      <c r="ER175" s="71"/>
      <c r="ES175" s="71"/>
      <c r="ET175" s="71"/>
      <c r="EU175" s="71"/>
      <c r="EV175" s="71"/>
      <c r="EW175" s="71"/>
      <c r="EX175" s="71"/>
      <c r="EY175" s="71"/>
      <c r="EZ175" s="71"/>
      <c r="FA175" s="71"/>
      <c r="FB175" s="71"/>
      <c r="FC175" s="71"/>
      <c r="FD175" s="71"/>
      <c r="FE175" s="71"/>
      <c r="FF175" s="71"/>
      <c r="FG175" s="71"/>
      <c r="FH175" s="71"/>
      <c r="FI175" s="71"/>
      <c r="FJ175" s="71"/>
      <c r="FK175" s="71"/>
      <c r="FL175" s="71"/>
      <c r="FM175" s="71"/>
      <c r="FN175" s="71"/>
      <c r="FO175" s="71"/>
      <c r="FP175" s="71"/>
      <c r="FQ175" s="71"/>
      <c r="FR175" s="71"/>
      <c r="FS175" s="71"/>
      <c r="FT175" s="71"/>
      <c r="FU175" s="71"/>
      <c r="FV175" s="71"/>
      <c r="FW175" s="71"/>
      <c r="FX175" s="71"/>
      <c r="FY175" s="71"/>
      <c r="FZ175" s="71"/>
      <c r="GA175" s="71"/>
      <c r="GB175" s="71"/>
      <c r="GC175" s="71"/>
      <c r="GD175" s="71"/>
      <c r="GE175" s="71"/>
      <c r="GF175" s="71"/>
      <c r="GG175" s="71"/>
      <c r="GH175" s="71"/>
      <c r="GI175" s="71"/>
      <c r="GJ175" s="71"/>
      <c r="GK175" s="71"/>
      <c r="GL175" s="71"/>
      <c r="GM175" s="71"/>
      <c r="GN175" s="71"/>
      <c r="GO175" s="71"/>
      <c r="GP175" s="71"/>
      <c r="GQ175" s="71"/>
      <c r="GR175" s="71"/>
      <c r="GS175" s="71"/>
      <c r="GT175" s="71"/>
      <c r="GU175" s="71"/>
      <c r="GV175" s="71"/>
      <c r="GW175" s="71"/>
      <c r="GX175" s="71"/>
      <c r="GY175" s="71"/>
      <c r="GZ175" s="71"/>
      <c r="HA175" s="71"/>
      <c r="HB175" s="71"/>
      <c r="HC175" s="71"/>
      <c r="HD175" s="71"/>
      <c r="HE175" s="71"/>
      <c r="HF175" s="71"/>
      <c r="HG175" s="71"/>
      <c r="HH175" s="71"/>
      <c r="HI175" s="71"/>
      <c r="HJ175" s="71"/>
      <c r="HK175" s="71"/>
      <c r="HL175" s="71"/>
      <c r="HM175" s="71"/>
      <c r="HN175" s="71"/>
      <c r="HO175" s="71"/>
      <c r="HP175" s="71"/>
      <c r="HQ175" s="71"/>
      <c r="HR175" s="71"/>
      <c r="HS175" s="71"/>
      <c r="HT175" s="71"/>
      <c r="HU175" s="71"/>
      <c r="HV175" s="71"/>
      <c r="HW175" s="71"/>
      <c r="HX175" s="71"/>
      <c r="HY175" s="71"/>
      <c r="HZ175" s="71"/>
      <c r="IA175" s="71"/>
      <c r="IB175" s="71"/>
      <c r="IC175" s="71"/>
      <c r="ID175" s="71"/>
      <c r="IE175" s="71"/>
      <c r="IF175" s="71"/>
      <c r="IG175" s="71"/>
      <c r="IH175" s="71"/>
      <c r="II175" s="71"/>
      <c r="IJ175" s="71"/>
      <c r="IK175" s="71"/>
    </row>
    <row r="176" spans="1:245" x14ac:dyDescent="0.25">
      <c r="A176" s="85" t="s">
        <v>150</v>
      </c>
      <c r="B176" s="85" t="s">
        <v>151</v>
      </c>
      <c r="C176" s="85" t="s">
        <v>35</v>
      </c>
      <c r="D176" s="109">
        <v>12000000</v>
      </c>
      <c r="E176" s="76"/>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7"/>
      <c r="BC176" s="67"/>
      <c r="BD176" s="67"/>
      <c r="BE176" s="67"/>
      <c r="BF176" s="67"/>
      <c r="BG176" s="67"/>
      <c r="BH176" s="67"/>
      <c r="BI176" s="67"/>
      <c r="BJ176" s="67"/>
      <c r="BK176" s="67"/>
      <c r="BL176" s="67"/>
      <c r="BM176" s="67"/>
      <c r="BN176" s="67"/>
      <c r="BO176" s="67"/>
      <c r="BP176" s="67"/>
      <c r="BQ176" s="67"/>
      <c r="BR176" s="67"/>
      <c r="BS176" s="67"/>
      <c r="BT176" s="67"/>
      <c r="BU176" s="67"/>
      <c r="BV176" s="67"/>
      <c r="BW176" s="67"/>
      <c r="BX176" s="67"/>
      <c r="BY176" s="67"/>
      <c r="BZ176" s="67"/>
      <c r="CA176" s="67"/>
      <c r="CB176" s="67"/>
      <c r="CC176" s="67"/>
      <c r="CD176" s="67"/>
      <c r="CE176" s="67"/>
      <c r="CF176" s="67"/>
      <c r="CG176" s="67"/>
      <c r="CH176" s="67"/>
      <c r="CI176" s="67"/>
      <c r="CJ176" s="67"/>
      <c r="CK176" s="67"/>
      <c r="CL176" s="67"/>
      <c r="CM176" s="67"/>
      <c r="CN176" s="67"/>
      <c r="CO176" s="67"/>
      <c r="CP176" s="67"/>
      <c r="CQ176" s="67"/>
      <c r="CR176" s="67"/>
      <c r="CS176" s="67"/>
      <c r="CT176" s="67"/>
      <c r="CU176" s="67"/>
      <c r="CV176" s="67"/>
      <c r="CW176" s="67"/>
      <c r="CX176" s="67"/>
      <c r="CY176" s="67"/>
      <c r="CZ176" s="67"/>
      <c r="DA176" s="67"/>
      <c r="DB176" s="67"/>
      <c r="DC176" s="67"/>
      <c r="DD176" s="67"/>
      <c r="DE176" s="67"/>
      <c r="DF176" s="67"/>
      <c r="DG176" s="67"/>
      <c r="DH176" s="67"/>
      <c r="DI176" s="67"/>
      <c r="DJ176" s="67"/>
      <c r="DK176" s="67"/>
      <c r="DL176" s="67"/>
      <c r="DM176" s="67"/>
      <c r="DN176" s="67"/>
      <c r="DO176" s="67"/>
      <c r="DP176" s="67"/>
      <c r="DQ176" s="67"/>
      <c r="DR176" s="67"/>
      <c r="DS176" s="67"/>
      <c r="DT176" s="67"/>
      <c r="DU176" s="67"/>
      <c r="DV176" s="67"/>
      <c r="DW176" s="67"/>
      <c r="DX176" s="67"/>
      <c r="DY176" s="67"/>
      <c r="DZ176" s="67"/>
      <c r="EA176" s="67"/>
      <c r="EB176" s="67"/>
      <c r="EC176" s="67"/>
      <c r="ED176" s="67"/>
      <c r="EE176" s="67"/>
      <c r="EF176" s="67"/>
      <c r="EG176" s="67"/>
      <c r="EH176" s="67"/>
      <c r="EI176" s="67"/>
      <c r="EJ176" s="67"/>
      <c r="EK176" s="67"/>
      <c r="EL176" s="67"/>
      <c r="EM176" s="67"/>
      <c r="EN176" s="67"/>
      <c r="EO176" s="67"/>
      <c r="EP176" s="67"/>
      <c r="EQ176" s="67"/>
      <c r="ER176" s="67"/>
      <c r="ES176" s="67"/>
      <c r="ET176" s="67"/>
      <c r="EU176" s="67"/>
      <c r="EV176" s="67"/>
      <c r="EW176" s="67"/>
      <c r="EX176" s="67"/>
      <c r="EY176" s="67"/>
      <c r="EZ176" s="67"/>
      <c r="FA176" s="67"/>
      <c r="FB176" s="67"/>
      <c r="FC176" s="67"/>
      <c r="FD176" s="67"/>
      <c r="FE176" s="67"/>
      <c r="FF176" s="67"/>
      <c r="FG176" s="67"/>
      <c r="FH176" s="67"/>
      <c r="FI176" s="67"/>
      <c r="FJ176" s="67"/>
      <c r="FK176" s="67"/>
      <c r="FL176" s="67"/>
      <c r="FM176" s="67"/>
      <c r="FN176" s="67"/>
      <c r="FO176" s="67"/>
      <c r="FP176" s="67"/>
      <c r="FQ176" s="67"/>
      <c r="FR176" s="67"/>
      <c r="FS176" s="67"/>
      <c r="FT176" s="67"/>
      <c r="FU176" s="67"/>
      <c r="FV176" s="67"/>
      <c r="FW176" s="67"/>
      <c r="FX176" s="67"/>
      <c r="FY176" s="67"/>
      <c r="FZ176" s="67"/>
      <c r="GA176" s="67"/>
      <c r="GB176" s="67"/>
      <c r="GC176" s="67"/>
      <c r="GD176" s="67"/>
      <c r="GE176" s="67"/>
      <c r="GF176" s="67"/>
      <c r="GG176" s="67"/>
      <c r="GH176" s="67"/>
      <c r="GI176" s="67"/>
      <c r="GJ176" s="67"/>
      <c r="GK176" s="67"/>
      <c r="GL176" s="67"/>
      <c r="GM176" s="67"/>
      <c r="GN176" s="67"/>
      <c r="GO176" s="67"/>
      <c r="GP176" s="67"/>
      <c r="GQ176" s="67"/>
      <c r="GR176" s="67"/>
      <c r="GS176" s="67"/>
      <c r="GT176" s="67"/>
      <c r="GU176" s="67"/>
      <c r="GV176" s="67"/>
      <c r="GW176" s="67"/>
      <c r="GX176" s="67"/>
      <c r="GY176" s="67"/>
      <c r="GZ176" s="67"/>
      <c r="HA176" s="67"/>
      <c r="HB176" s="67"/>
      <c r="HC176" s="67"/>
      <c r="HD176" s="67"/>
      <c r="HE176" s="67"/>
      <c r="HF176" s="67"/>
      <c r="HG176" s="67"/>
      <c r="HH176" s="67"/>
      <c r="HI176" s="67"/>
      <c r="HJ176" s="67"/>
      <c r="HK176" s="67"/>
      <c r="HL176" s="67"/>
      <c r="HM176" s="67"/>
      <c r="HN176" s="67"/>
      <c r="HO176" s="67"/>
      <c r="HP176" s="67"/>
      <c r="HQ176" s="67"/>
      <c r="HR176" s="67"/>
      <c r="HS176" s="67"/>
      <c r="HT176" s="67"/>
      <c r="HU176" s="67"/>
      <c r="HV176" s="67"/>
      <c r="HW176" s="67"/>
      <c r="HX176" s="67"/>
      <c r="HY176" s="67"/>
      <c r="HZ176" s="67"/>
      <c r="IA176" s="67"/>
      <c r="IB176" s="67"/>
      <c r="IC176" s="67"/>
      <c r="ID176" s="67"/>
      <c r="IE176" s="67"/>
      <c r="IF176" s="67"/>
      <c r="IG176" s="67"/>
      <c r="IH176" s="67"/>
      <c r="II176" s="67"/>
      <c r="IJ176" s="67"/>
      <c r="IK176" s="67"/>
    </row>
    <row r="177" spans="1:245" s="67" customFormat="1" x14ac:dyDescent="0.25">
      <c r="A177" s="85" t="s">
        <v>152</v>
      </c>
      <c r="B177" s="85" t="s">
        <v>684</v>
      </c>
      <c r="C177" s="85" t="s">
        <v>35</v>
      </c>
      <c r="D177" s="109">
        <v>11000000</v>
      </c>
      <c r="E177" s="75"/>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row>
    <row r="178" spans="1:245" s="100" customFormat="1" x14ac:dyDescent="0.25">
      <c r="A178" s="101" t="s">
        <v>153</v>
      </c>
      <c r="B178" s="101" t="s">
        <v>157</v>
      </c>
      <c r="C178" s="101" t="s">
        <v>35</v>
      </c>
      <c r="D178" s="110">
        <v>8000000</v>
      </c>
      <c r="E178" s="99"/>
    </row>
    <row r="179" spans="1:245" s="95" customFormat="1" x14ac:dyDescent="0.25">
      <c r="A179" s="92" t="s">
        <v>154</v>
      </c>
      <c r="B179" s="92" t="s">
        <v>819</v>
      </c>
      <c r="C179" s="92" t="s">
        <v>35</v>
      </c>
      <c r="D179" s="96">
        <v>8000000</v>
      </c>
      <c r="E179" s="94"/>
      <c r="F179" s="1"/>
    </row>
    <row r="180" spans="1:245" s="100" customFormat="1" x14ac:dyDescent="0.25">
      <c r="A180" s="101" t="s">
        <v>156</v>
      </c>
      <c r="B180" s="101" t="s">
        <v>155</v>
      </c>
      <c r="C180" s="101" t="s">
        <v>35</v>
      </c>
      <c r="D180" s="110">
        <v>7000000</v>
      </c>
      <c r="E180" s="99"/>
      <c r="F180" s="2"/>
    </row>
    <row r="181" spans="1:245" s="71" customFormat="1" x14ac:dyDescent="0.25">
      <c r="A181" s="85" t="s">
        <v>158</v>
      </c>
      <c r="B181" s="85" t="s">
        <v>821</v>
      </c>
      <c r="C181" s="85" t="s">
        <v>35</v>
      </c>
      <c r="D181" s="109">
        <v>6000000</v>
      </c>
      <c r="E181" s="76"/>
      <c r="F181" s="1"/>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7"/>
      <c r="BC181" s="67"/>
      <c r="BD181" s="67"/>
      <c r="BE181" s="67"/>
      <c r="BF181" s="67"/>
      <c r="BG181" s="67"/>
      <c r="BH181" s="67"/>
      <c r="BI181" s="67"/>
      <c r="BJ181" s="67"/>
      <c r="BK181" s="67"/>
      <c r="BL181" s="67"/>
      <c r="BM181" s="67"/>
      <c r="BN181" s="67"/>
      <c r="BO181" s="67"/>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67"/>
      <c r="CN181" s="67"/>
      <c r="CO181" s="67"/>
      <c r="CP181" s="67"/>
      <c r="CQ181" s="67"/>
      <c r="CR181" s="67"/>
      <c r="CS181" s="67"/>
      <c r="CT181" s="67"/>
      <c r="CU181" s="67"/>
      <c r="CV181" s="67"/>
      <c r="CW181" s="67"/>
      <c r="CX181" s="67"/>
      <c r="CY181" s="67"/>
      <c r="CZ181" s="67"/>
      <c r="DA181" s="67"/>
      <c r="DB181" s="67"/>
      <c r="DC181" s="67"/>
      <c r="DD181" s="67"/>
      <c r="DE181" s="67"/>
      <c r="DF181" s="67"/>
      <c r="DG181" s="67"/>
      <c r="DH181" s="67"/>
      <c r="DI181" s="67"/>
      <c r="DJ181" s="67"/>
      <c r="DK181" s="67"/>
      <c r="DL181" s="67"/>
      <c r="DM181" s="67"/>
      <c r="DN181" s="67"/>
      <c r="DO181" s="67"/>
      <c r="DP181" s="67"/>
      <c r="DQ181" s="67"/>
      <c r="DR181" s="67"/>
      <c r="DS181" s="67"/>
      <c r="DT181" s="67"/>
      <c r="DU181" s="67"/>
      <c r="DV181" s="67"/>
      <c r="DW181" s="67"/>
      <c r="DX181" s="67"/>
      <c r="DY181" s="67"/>
      <c r="DZ181" s="67"/>
      <c r="EA181" s="67"/>
      <c r="EB181" s="67"/>
      <c r="EC181" s="67"/>
      <c r="ED181" s="67"/>
      <c r="EE181" s="67"/>
      <c r="EF181" s="67"/>
      <c r="EG181" s="67"/>
      <c r="EH181" s="67"/>
      <c r="EI181" s="67"/>
      <c r="EJ181" s="67"/>
      <c r="EK181" s="67"/>
      <c r="EL181" s="67"/>
      <c r="EM181" s="67"/>
      <c r="EN181" s="67"/>
      <c r="EO181" s="67"/>
      <c r="EP181" s="67"/>
      <c r="EQ181" s="67"/>
      <c r="ER181" s="67"/>
      <c r="ES181" s="67"/>
      <c r="ET181" s="67"/>
      <c r="EU181" s="67"/>
      <c r="EV181" s="67"/>
      <c r="EW181" s="67"/>
      <c r="EX181" s="67"/>
      <c r="EY181" s="67"/>
      <c r="EZ181" s="67"/>
      <c r="FA181" s="67"/>
      <c r="FB181" s="67"/>
      <c r="FC181" s="67"/>
      <c r="FD181" s="67"/>
      <c r="FE181" s="67"/>
      <c r="FF181" s="67"/>
      <c r="FG181" s="67"/>
      <c r="FH181" s="67"/>
      <c r="FI181" s="67"/>
      <c r="FJ181" s="67"/>
      <c r="FK181" s="67"/>
      <c r="FL181" s="67"/>
      <c r="FM181" s="67"/>
      <c r="FN181" s="67"/>
      <c r="FO181" s="67"/>
      <c r="FP181" s="67"/>
      <c r="FQ181" s="67"/>
      <c r="FR181" s="67"/>
      <c r="FS181" s="67"/>
      <c r="FT181" s="67"/>
      <c r="FU181" s="67"/>
      <c r="FV181" s="67"/>
      <c r="FW181" s="67"/>
      <c r="FX181" s="67"/>
      <c r="FY181" s="67"/>
      <c r="FZ181" s="67"/>
      <c r="GA181" s="67"/>
      <c r="GB181" s="67"/>
      <c r="GC181" s="67"/>
      <c r="GD181" s="67"/>
      <c r="GE181" s="67"/>
      <c r="GF181" s="67"/>
      <c r="GG181" s="67"/>
      <c r="GH181" s="67"/>
      <c r="GI181" s="67"/>
      <c r="GJ181" s="67"/>
      <c r="GK181" s="67"/>
      <c r="GL181" s="67"/>
      <c r="GM181" s="67"/>
      <c r="GN181" s="67"/>
      <c r="GO181" s="67"/>
      <c r="GP181" s="67"/>
      <c r="GQ181" s="67"/>
      <c r="GR181" s="67"/>
      <c r="GS181" s="67"/>
      <c r="GT181" s="67"/>
      <c r="GU181" s="67"/>
      <c r="GV181" s="67"/>
      <c r="GW181" s="67"/>
      <c r="GX181" s="67"/>
      <c r="GY181" s="67"/>
      <c r="GZ181" s="67"/>
      <c r="HA181" s="67"/>
      <c r="HB181" s="67"/>
      <c r="HC181" s="67"/>
      <c r="HD181" s="67"/>
      <c r="HE181" s="67"/>
      <c r="HF181" s="67"/>
      <c r="HG181" s="67"/>
      <c r="HH181" s="67"/>
      <c r="HI181" s="67"/>
      <c r="HJ181" s="67"/>
      <c r="HK181" s="67"/>
      <c r="HL181" s="67"/>
      <c r="HM181" s="67"/>
      <c r="HN181" s="67"/>
      <c r="HO181" s="67"/>
      <c r="HP181" s="67"/>
      <c r="HQ181" s="67"/>
      <c r="HR181" s="67"/>
      <c r="HS181" s="67"/>
      <c r="HT181" s="67"/>
      <c r="HU181" s="67"/>
      <c r="HV181" s="67"/>
      <c r="HW181" s="67"/>
      <c r="HX181" s="67"/>
      <c r="HY181" s="67"/>
      <c r="HZ181" s="67"/>
      <c r="IA181" s="67"/>
      <c r="IB181" s="67"/>
      <c r="IC181" s="67"/>
      <c r="ID181" s="67"/>
      <c r="IE181" s="67"/>
      <c r="IF181" s="67"/>
      <c r="IG181" s="67"/>
      <c r="IH181" s="67"/>
      <c r="II181" s="67"/>
      <c r="IJ181" s="67"/>
      <c r="IK181" s="67"/>
    </row>
    <row r="182" spans="1:245" s="71" customFormat="1" x14ac:dyDescent="0.25">
      <c r="A182" s="85" t="s">
        <v>159</v>
      </c>
      <c r="B182" s="85" t="s">
        <v>160</v>
      </c>
      <c r="C182" s="85" t="s">
        <v>35</v>
      </c>
      <c r="D182" s="109">
        <v>5000000</v>
      </c>
      <c r="E182" s="76"/>
      <c r="F182" s="1"/>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7"/>
      <c r="CR182" s="67"/>
      <c r="CS182" s="67"/>
      <c r="CT182" s="67"/>
      <c r="CU182" s="67"/>
      <c r="CV182" s="67"/>
      <c r="CW182" s="67"/>
      <c r="CX182" s="67"/>
      <c r="CY182" s="67"/>
      <c r="CZ182" s="67"/>
      <c r="DA182" s="67"/>
      <c r="DB182" s="67"/>
      <c r="DC182" s="67"/>
      <c r="DD182" s="67"/>
      <c r="DE182" s="67"/>
      <c r="DF182" s="67"/>
      <c r="DG182" s="67"/>
      <c r="DH182" s="67"/>
      <c r="DI182" s="67"/>
      <c r="DJ182" s="67"/>
      <c r="DK182" s="67"/>
      <c r="DL182" s="67"/>
      <c r="DM182" s="67"/>
      <c r="DN182" s="67"/>
      <c r="DO182" s="67"/>
      <c r="DP182" s="67"/>
      <c r="DQ182" s="67"/>
      <c r="DR182" s="67"/>
      <c r="DS182" s="67"/>
      <c r="DT182" s="67"/>
      <c r="DU182" s="67"/>
      <c r="DV182" s="67"/>
      <c r="DW182" s="67"/>
      <c r="DX182" s="67"/>
      <c r="DY182" s="67"/>
      <c r="DZ182" s="67"/>
      <c r="EA182" s="67"/>
      <c r="EB182" s="67"/>
      <c r="EC182" s="67"/>
      <c r="ED182" s="67"/>
      <c r="EE182" s="67"/>
      <c r="EF182" s="67"/>
      <c r="EG182" s="67"/>
      <c r="EH182" s="67"/>
      <c r="EI182" s="67"/>
      <c r="EJ182" s="67"/>
      <c r="EK182" s="67"/>
      <c r="EL182" s="67"/>
      <c r="EM182" s="67"/>
      <c r="EN182" s="67"/>
      <c r="EO182" s="67"/>
      <c r="EP182" s="67"/>
      <c r="EQ182" s="67"/>
      <c r="ER182" s="67"/>
      <c r="ES182" s="67"/>
      <c r="ET182" s="67"/>
      <c r="EU182" s="67"/>
      <c r="EV182" s="67"/>
      <c r="EW182" s="67"/>
      <c r="EX182" s="67"/>
      <c r="EY182" s="67"/>
      <c r="EZ182" s="67"/>
      <c r="FA182" s="67"/>
      <c r="FB182" s="67"/>
      <c r="FC182" s="67"/>
      <c r="FD182" s="67"/>
      <c r="FE182" s="67"/>
      <c r="FF182" s="67"/>
      <c r="FG182" s="67"/>
      <c r="FH182" s="67"/>
      <c r="FI182" s="67"/>
      <c r="FJ182" s="67"/>
      <c r="FK182" s="67"/>
      <c r="FL182" s="67"/>
      <c r="FM182" s="67"/>
      <c r="FN182" s="67"/>
      <c r="FO182" s="67"/>
      <c r="FP182" s="67"/>
      <c r="FQ182" s="67"/>
      <c r="FR182" s="67"/>
      <c r="FS182" s="67"/>
      <c r="FT182" s="67"/>
      <c r="FU182" s="67"/>
      <c r="FV182" s="67"/>
      <c r="FW182" s="67"/>
      <c r="FX182" s="67"/>
      <c r="FY182" s="67"/>
      <c r="FZ182" s="67"/>
      <c r="GA182" s="67"/>
      <c r="GB182" s="67"/>
      <c r="GC182" s="67"/>
      <c r="GD182" s="67"/>
      <c r="GE182" s="67"/>
      <c r="GF182" s="67"/>
      <c r="GG182" s="67"/>
      <c r="GH182" s="67"/>
      <c r="GI182" s="67"/>
      <c r="GJ182" s="67"/>
      <c r="GK182" s="67"/>
      <c r="GL182" s="67"/>
      <c r="GM182" s="67"/>
      <c r="GN182" s="67"/>
      <c r="GO182" s="67"/>
      <c r="GP182" s="67"/>
      <c r="GQ182" s="67"/>
      <c r="GR182" s="67"/>
      <c r="GS182" s="67"/>
      <c r="GT182" s="67"/>
      <c r="GU182" s="67"/>
      <c r="GV182" s="67"/>
      <c r="GW182" s="67"/>
      <c r="GX182" s="67"/>
      <c r="GY182" s="67"/>
      <c r="GZ182" s="67"/>
      <c r="HA182" s="67"/>
      <c r="HB182" s="67"/>
      <c r="HC182" s="67"/>
      <c r="HD182" s="67"/>
      <c r="HE182" s="67"/>
      <c r="HF182" s="67"/>
      <c r="HG182" s="67"/>
      <c r="HH182" s="67"/>
      <c r="HI182" s="67"/>
      <c r="HJ182" s="67"/>
      <c r="HK182" s="67"/>
      <c r="HL182" s="67"/>
      <c r="HM182" s="67"/>
      <c r="HN182" s="67"/>
      <c r="HO182" s="67"/>
      <c r="HP182" s="67"/>
      <c r="HQ182" s="67"/>
      <c r="HR182" s="67"/>
      <c r="HS182" s="67"/>
      <c r="HT182" s="67"/>
      <c r="HU182" s="67"/>
      <c r="HV182" s="67"/>
      <c r="HW182" s="67"/>
      <c r="HX182" s="67"/>
      <c r="HY182" s="67"/>
      <c r="HZ182" s="67"/>
      <c r="IA182" s="67"/>
      <c r="IB182" s="67"/>
      <c r="IC182" s="67"/>
      <c r="ID182" s="67"/>
      <c r="IE182" s="67"/>
      <c r="IF182" s="67"/>
      <c r="IG182" s="67"/>
      <c r="IH182" s="67"/>
      <c r="II182" s="67"/>
      <c r="IJ182" s="67"/>
      <c r="IK182" s="67"/>
    </row>
    <row r="183" spans="1:245" s="68" customFormat="1" x14ac:dyDescent="0.25">
      <c r="A183" s="85"/>
      <c r="B183" s="85"/>
      <c r="C183" s="85"/>
      <c r="D183" s="109" t="s">
        <v>985</v>
      </c>
      <c r="E183" s="76"/>
      <c r="F183" s="1"/>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7"/>
      <c r="BV183" s="67"/>
      <c r="BW183" s="67"/>
      <c r="BX183" s="67"/>
      <c r="BY183" s="67"/>
      <c r="BZ183" s="67"/>
      <c r="CA183" s="67"/>
      <c r="CB183" s="67"/>
      <c r="CC183" s="67"/>
      <c r="CD183" s="67"/>
      <c r="CE183" s="67"/>
      <c r="CF183" s="67"/>
      <c r="CG183" s="67"/>
      <c r="CH183" s="67"/>
      <c r="CI183" s="67"/>
      <c r="CJ183" s="67"/>
      <c r="CK183" s="67"/>
      <c r="CL183" s="67"/>
      <c r="CM183" s="67"/>
      <c r="CN183" s="67"/>
      <c r="CO183" s="67"/>
      <c r="CP183" s="67"/>
      <c r="CQ183" s="67"/>
      <c r="CR183" s="67"/>
      <c r="CS183" s="67"/>
      <c r="CT183" s="67"/>
      <c r="CU183" s="67"/>
      <c r="CV183" s="67"/>
      <c r="CW183" s="67"/>
      <c r="CX183" s="67"/>
      <c r="CY183" s="67"/>
      <c r="CZ183" s="67"/>
      <c r="DA183" s="67"/>
      <c r="DB183" s="67"/>
      <c r="DC183" s="67"/>
      <c r="DD183" s="67"/>
      <c r="DE183" s="67"/>
      <c r="DF183" s="67"/>
      <c r="DG183" s="67"/>
      <c r="DH183" s="67"/>
      <c r="DI183" s="67"/>
      <c r="DJ183" s="67"/>
      <c r="DK183" s="67"/>
      <c r="DL183" s="67"/>
      <c r="DM183" s="67"/>
      <c r="DN183" s="67"/>
      <c r="DO183" s="67"/>
      <c r="DP183" s="67"/>
      <c r="DQ183" s="67"/>
      <c r="DR183" s="67"/>
      <c r="DS183" s="67"/>
      <c r="DT183" s="67"/>
      <c r="DU183" s="67"/>
      <c r="DV183" s="67"/>
      <c r="DW183" s="67"/>
      <c r="DX183" s="67"/>
      <c r="DY183" s="67"/>
      <c r="DZ183" s="67"/>
      <c r="EA183" s="67"/>
      <c r="EB183" s="67"/>
      <c r="EC183" s="67"/>
      <c r="ED183" s="67"/>
      <c r="EE183" s="67"/>
      <c r="EF183" s="67"/>
      <c r="EG183" s="67"/>
      <c r="EH183" s="67"/>
      <c r="EI183" s="67"/>
      <c r="EJ183" s="67"/>
      <c r="EK183" s="67"/>
      <c r="EL183" s="67"/>
      <c r="EM183" s="67"/>
      <c r="EN183" s="67"/>
      <c r="EO183" s="67"/>
      <c r="EP183" s="67"/>
      <c r="EQ183" s="67"/>
      <c r="ER183" s="67"/>
      <c r="ES183" s="67"/>
      <c r="ET183" s="67"/>
      <c r="EU183" s="67"/>
      <c r="EV183" s="67"/>
      <c r="EW183" s="67"/>
      <c r="EX183" s="67"/>
      <c r="EY183" s="67"/>
      <c r="EZ183" s="67"/>
      <c r="FA183" s="67"/>
      <c r="FB183" s="67"/>
      <c r="FC183" s="67"/>
      <c r="FD183" s="67"/>
      <c r="FE183" s="67"/>
      <c r="FF183" s="67"/>
      <c r="FG183" s="67"/>
      <c r="FH183" s="67"/>
      <c r="FI183" s="67"/>
      <c r="FJ183" s="67"/>
      <c r="FK183" s="67"/>
      <c r="FL183" s="67"/>
      <c r="FM183" s="67"/>
      <c r="FN183" s="67"/>
      <c r="FO183" s="67"/>
      <c r="FP183" s="67"/>
      <c r="FQ183" s="67"/>
      <c r="FR183" s="67"/>
      <c r="FS183" s="67"/>
      <c r="FT183" s="67"/>
      <c r="FU183" s="67"/>
      <c r="FV183" s="67"/>
      <c r="FW183" s="67"/>
      <c r="FX183" s="67"/>
      <c r="FY183" s="67"/>
      <c r="FZ183" s="67"/>
      <c r="GA183" s="67"/>
      <c r="GB183" s="67"/>
      <c r="GC183" s="67"/>
      <c r="GD183" s="67"/>
      <c r="GE183" s="67"/>
      <c r="GF183" s="67"/>
      <c r="GG183" s="67"/>
      <c r="GH183" s="67"/>
      <c r="GI183" s="67"/>
      <c r="GJ183" s="67"/>
      <c r="GK183" s="67"/>
      <c r="GL183" s="67"/>
      <c r="GM183" s="67"/>
      <c r="GN183" s="67"/>
      <c r="GO183" s="67"/>
      <c r="GP183" s="67"/>
      <c r="GQ183" s="67"/>
      <c r="GR183" s="67"/>
      <c r="GS183" s="67"/>
      <c r="GT183" s="67"/>
      <c r="GU183" s="67"/>
      <c r="GV183" s="67"/>
      <c r="GW183" s="67"/>
      <c r="GX183" s="67"/>
      <c r="GY183" s="67"/>
      <c r="GZ183" s="67"/>
      <c r="HA183" s="67"/>
      <c r="HB183" s="67"/>
      <c r="HC183" s="67"/>
      <c r="HD183" s="67"/>
      <c r="HE183" s="67"/>
      <c r="HF183" s="67"/>
      <c r="HG183" s="67"/>
      <c r="HH183" s="67"/>
      <c r="HI183" s="67"/>
      <c r="HJ183" s="67"/>
      <c r="HK183" s="67"/>
      <c r="HL183" s="67"/>
      <c r="HM183" s="67"/>
      <c r="HN183" s="67"/>
      <c r="HO183" s="67"/>
      <c r="HP183" s="67"/>
      <c r="HQ183" s="67"/>
      <c r="HR183" s="67"/>
      <c r="HS183" s="67"/>
      <c r="HT183" s="67"/>
      <c r="HU183" s="67"/>
      <c r="HV183" s="67"/>
      <c r="HW183" s="67"/>
      <c r="HX183" s="67"/>
      <c r="HY183" s="67"/>
      <c r="HZ183" s="67"/>
      <c r="IA183" s="67"/>
      <c r="IB183" s="67"/>
      <c r="IC183" s="67"/>
      <c r="ID183" s="67"/>
      <c r="IE183" s="67"/>
      <c r="IF183" s="67"/>
      <c r="IG183" s="67"/>
      <c r="IH183" s="67"/>
      <c r="II183" s="67"/>
      <c r="IJ183" s="67"/>
      <c r="IK183" s="67"/>
    </row>
    <row r="184" spans="1:245" x14ac:dyDescent="0.25">
      <c r="D184" s="109" t="s">
        <v>985</v>
      </c>
    </row>
    <row r="185" spans="1:245" x14ac:dyDescent="0.25">
      <c r="B185" s="91" t="s">
        <v>161</v>
      </c>
      <c r="D185" s="109" t="s">
        <v>985</v>
      </c>
    </row>
    <row r="186" spans="1:245" x14ac:dyDescent="0.25">
      <c r="A186" s="85" t="s">
        <v>162</v>
      </c>
      <c r="B186" s="85" t="s">
        <v>163</v>
      </c>
      <c r="C186" s="85" t="s">
        <v>6</v>
      </c>
      <c r="D186" s="109">
        <v>12000000</v>
      </c>
    </row>
    <row r="187" spans="1:245" x14ac:dyDescent="0.25">
      <c r="D187" s="109" t="s">
        <v>985</v>
      </c>
    </row>
    <row r="188" spans="1:245" x14ac:dyDescent="0.25">
      <c r="A188" s="85" t="s">
        <v>164</v>
      </c>
      <c r="B188" s="85" t="s">
        <v>169</v>
      </c>
      <c r="C188" s="85" t="s">
        <v>7</v>
      </c>
      <c r="D188" s="109">
        <v>13000000</v>
      </c>
    </row>
    <row r="189" spans="1:245" x14ac:dyDescent="0.25">
      <c r="A189" s="85" t="s">
        <v>166</v>
      </c>
      <c r="B189" s="85" t="s">
        <v>167</v>
      </c>
      <c r="C189" s="85" t="s">
        <v>7</v>
      </c>
      <c r="D189" s="109">
        <v>12000000</v>
      </c>
    </row>
    <row r="190" spans="1:245" s="69" customFormat="1" x14ac:dyDescent="0.25">
      <c r="A190" s="85" t="s">
        <v>168</v>
      </c>
      <c r="B190" s="85" t="s">
        <v>165</v>
      </c>
      <c r="C190" s="85" t="s">
        <v>7</v>
      </c>
      <c r="D190" s="109">
        <v>11000000</v>
      </c>
      <c r="E190" s="77"/>
      <c r="F190" s="1"/>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c r="DA190" s="68"/>
      <c r="DB190" s="68"/>
      <c r="DC190" s="68"/>
      <c r="DD190" s="68"/>
      <c r="DE190" s="68"/>
      <c r="DF190" s="68"/>
      <c r="DG190" s="68"/>
      <c r="DH190" s="68"/>
      <c r="DI190" s="68"/>
      <c r="DJ190" s="68"/>
      <c r="DK190" s="68"/>
      <c r="DL190" s="68"/>
      <c r="DM190" s="68"/>
      <c r="DN190" s="68"/>
      <c r="DO190" s="68"/>
      <c r="DP190" s="68"/>
      <c r="DQ190" s="68"/>
      <c r="DR190" s="68"/>
      <c r="DS190" s="68"/>
      <c r="DT190" s="68"/>
      <c r="DU190" s="68"/>
      <c r="DV190" s="68"/>
      <c r="DW190" s="68"/>
      <c r="DX190" s="68"/>
      <c r="DY190" s="68"/>
      <c r="DZ190" s="68"/>
      <c r="EA190" s="68"/>
      <c r="EB190" s="68"/>
      <c r="EC190" s="68"/>
      <c r="ED190" s="68"/>
      <c r="EE190" s="68"/>
      <c r="EF190" s="68"/>
      <c r="EG190" s="68"/>
      <c r="EH190" s="68"/>
      <c r="EI190" s="68"/>
      <c r="EJ190" s="68"/>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c r="FH190" s="68"/>
      <c r="FI190" s="68"/>
      <c r="FJ190" s="68"/>
      <c r="FK190" s="68"/>
      <c r="FL190" s="68"/>
      <c r="FM190" s="68"/>
      <c r="FN190" s="68"/>
      <c r="FO190" s="68"/>
      <c r="FP190" s="68"/>
      <c r="FQ190" s="68"/>
      <c r="FR190" s="68"/>
      <c r="FS190" s="68"/>
      <c r="FT190" s="68"/>
      <c r="FU190" s="68"/>
      <c r="FV190" s="68"/>
      <c r="FW190" s="68"/>
      <c r="FX190" s="68"/>
      <c r="FY190" s="68"/>
      <c r="FZ190" s="68"/>
      <c r="GA190" s="68"/>
      <c r="GB190" s="68"/>
      <c r="GC190" s="68"/>
      <c r="GD190" s="68"/>
      <c r="GE190" s="68"/>
      <c r="GF190" s="68"/>
      <c r="GG190" s="68"/>
      <c r="GH190" s="68"/>
      <c r="GI190" s="68"/>
      <c r="GJ190" s="68"/>
      <c r="GK190" s="68"/>
      <c r="GL190" s="68"/>
      <c r="GM190" s="68"/>
      <c r="GN190" s="68"/>
      <c r="GO190" s="68"/>
      <c r="GP190" s="68"/>
      <c r="GQ190" s="68"/>
      <c r="GR190" s="68"/>
      <c r="GS190" s="68"/>
      <c r="GT190" s="68"/>
      <c r="GU190" s="68"/>
      <c r="GV190" s="68"/>
      <c r="GW190" s="68"/>
      <c r="GX190" s="68"/>
      <c r="GY190" s="68"/>
      <c r="GZ190" s="68"/>
      <c r="HA190" s="68"/>
      <c r="HB190" s="68"/>
      <c r="HC190" s="68"/>
      <c r="HD190" s="68"/>
      <c r="HE190" s="68"/>
      <c r="HF190" s="68"/>
      <c r="HG190" s="68"/>
      <c r="HH190" s="68"/>
      <c r="HI190" s="68"/>
      <c r="HJ190" s="68"/>
      <c r="HK190" s="68"/>
      <c r="HL190" s="68"/>
      <c r="HM190" s="68"/>
      <c r="HN190" s="68"/>
      <c r="HO190" s="68"/>
      <c r="HP190" s="68"/>
      <c r="HQ190" s="68"/>
      <c r="HR190" s="68"/>
      <c r="HS190" s="68"/>
      <c r="HT190" s="68"/>
      <c r="HU190" s="68"/>
      <c r="HV190" s="68"/>
      <c r="HW190" s="68"/>
      <c r="HX190" s="68"/>
      <c r="HY190" s="68"/>
      <c r="HZ190" s="68"/>
      <c r="IA190" s="68"/>
      <c r="IB190" s="68"/>
      <c r="IC190" s="68"/>
      <c r="ID190" s="68"/>
      <c r="IE190" s="68"/>
      <c r="IF190" s="68"/>
      <c r="IG190" s="68"/>
      <c r="IH190" s="68"/>
      <c r="II190" s="68"/>
      <c r="IJ190" s="68"/>
      <c r="IK190" s="68"/>
    </row>
    <row r="191" spans="1:245" x14ac:dyDescent="0.25">
      <c r="A191" s="85" t="s">
        <v>170</v>
      </c>
      <c r="B191" s="85" t="s">
        <v>172</v>
      </c>
      <c r="C191" s="85" t="s">
        <v>7</v>
      </c>
      <c r="D191" s="109">
        <v>11000000</v>
      </c>
    </row>
    <row r="192" spans="1:245" x14ac:dyDescent="0.25">
      <c r="A192" s="85" t="s">
        <v>171</v>
      </c>
      <c r="B192" s="85" t="s">
        <v>685</v>
      </c>
      <c r="C192" s="85" t="s">
        <v>7</v>
      </c>
      <c r="D192" s="109">
        <v>9000000</v>
      </c>
    </row>
    <row r="193" spans="1:245" x14ac:dyDescent="0.25">
      <c r="A193" s="85" t="s">
        <v>173</v>
      </c>
      <c r="B193" s="85" t="s">
        <v>174</v>
      </c>
      <c r="C193" s="85" t="s">
        <v>7</v>
      </c>
      <c r="D193" s="109">
        <v>7000000</v>
      </c>
      <c r="E193" s="77"/>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c r="FW193" s="68"/>
      <c r="FX193" s="68"/>
      <c r="FY193" s="68"/>
      <c r="FZ193" s="68"/>
      <c r="GA193" s="68"/>
      <c r="GB193" s="68"/>
      <c r="GC193" s="68"/>
      <c r="GD193" s="68"/>
      <c r="GE193" s="68"/>
      <c r="GF193" s="68"/>
      <c r="GG193" s="68"/>
      <c r="GH193" s="68"/>
      <c r="GI193" s="68"/>
      <c r="GJ193" s="68"/>
      <c r="GK193" s="68"/>
      <c r="GL193" s="68"/>
      <c r="GM193" s="68"/>
      <c r="GN193" s="68"/>
      <c r="GO193" s="68"/>
      <c r="GP193" s="68"/>
      <c r="GQ193" s="68"/>
      <c r="GR193" s="68"/>
      <c r="GS193" s="68"/>
      <c r="GT193" s="68"/>
      <c r="GU193" s="68"/>
      <c r="GV193" s="68"/>
      <c r="GW193" s="68"/>
      <c r="GX193" s="68"/>
      <c r="GY193" s="68"/>
      <c r="GZ193" s="68"/>
      <c r="HA193" s="68"/>
      <c r="HB193" s="68"/>
      <c r="HC193" s="68"/>
      <c r="HD193" s="68"/>
      <c r="HE193" s="68"/>
      <c r="HF193" s="68"/>
      <c r="HG193" s="68"/>
      <c r="HH193" s="68"/>
      <c r="HI193" s="68"/>
      <c r="HJ193" s="68"/>
      <c r="HK193" s="68"/>
      <c r="HL193" s="68"/>
      <c r="HM193" s="68"/>
      <c r="HN193" s="68"/>
      <c r="HO193" s="68"/>
      <c r="HP193" s="68"/>
      <c r="HQ193" s="68"/>
      <c r="HR193" s="68"/>
      <c r="HS193" s="68"/>
      <c r="HT193" s="68"/>
      <c r="HU193" s="68"/>
      <c r="HV193" s="68"/>
      <c r="HW193" s="68"/>
      <c r="HX193" s="68"/>
      <c r="HY193" s="68"/>
      <c r="HZ193" s="68"/>
      <c r="IA193" s="68"/>
      <c r="IB193" s="68"/>
      <c r="IC193" s="68"/>
      <c r="ID193" s="68"/>
      <c r="IE193" s="68"/>
      <c r="IF193" s="68"/>
      <c r="IG193" s="68"/>
      <c r="IH193" s="68"/>
      <c r="II193" s="68"/>
      <c r="IJ193" s="68"/>
      <c r="IK193" s="68"/>
    </row>
    <row r="194" spans="1:245" s="100" customFormat="1" x14ac:dyDescent="0.25">
      <c r="A194" s="101" t="s">
        <v>175</v>
      </c>
      <c r="B194" s="101" t="s">
        <v>176</v>
      </c>
      <c r="C194" s="101" t="s">
        <v>7</v>
      </c>
      <c r="D194" s="110">
        <v>6000000</v>
      </c>
      <c r="E194" s="99"/>
      <c r="F194" s="2"/>
    </row>
    <row r="195" spans="1:245" s="68" customFormat="1" x14ac:dyDescent="0.25">
      <c r="A195" s="102" t="s">
        <v>1025</v>
      </c>
      <c r="B195" s="102" t="s">
        <v>916</v>
      </c>
      <c r="C195" s="102" t="s">
        <v>7</v>
      </c>
      <c r="D195" s="111">
        <v>7000000</v>
      </c>
      <c r="E195" s="77" t="s">
        <v>844</v>
      </c>
      <c r="F195" s="1"/>
    </row>
    <row r="196" spans="1:245" s="69" customFormat="1" x14ac:dyDescent="0.25">
      <c r="A196" s="85"/>
      <c r="B196" s="85"/>
      <c r="C196" s="85"/>
      <c r="D196" s="109" t="s">
        <v>985</v>
      </c>
      <c r="E196" s="76"/>
      <c r="F196" s="1"/>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c r="CV196" s="67"/>
      <c r="CW196" s="67"/>
      <c r="CX196" s="67"/>
      <c r="CY196" s="67"/>
      <c r="CZ196" s="67"/>
      <c r="DA196" s="67"/>
      <c r="DB196" s="67"/>
      <c r="DC196" s="67"/>
      <c r="DD196" s="67"/>
      <c r="DE196" s="67"/>
      <c r="DF196" s="67"/>
      <c r="DG196" s="67"/>
      <c r="DH196" s="67"/>
      <c r="DI196" s="67"/>
      <c r="DJ196" s="67"/>
      <c r="DK196" s="67"/>
      <c r="DL196" s="67"/>
      <c r="DM196" s="67"/>
      <c r="DN196" s="67"/>
      <c r="DO196" s="67"/>
      <c r="DP196" s="67"/>
      <c r="DQ196" s="67"/>
      <c r="DR196" s="67"/>
      <c r="DS196" s="67"/>
      <c r="DT196" s="67"/>
      <c r="DU196" s="67"/>
      <c r="DV196" s="67"/>
      <c r="DW196" s="67"/>
      <c r="DX196" s="67"/>
      <c r="DY196" s="67"/>
      <c r="DZ196" s="67"/>
      <c r="EA196" s="67"/>
      <c r="EB196" s="67"/>
      <c r="EC196" s="67"/>
      <c r="ED196" s="67"/>
      <c r="EE196" s="67"/>
      <c r="EF196" s="67"/>
      <c r="EG196" s="67"/>
      <c r="EH196" s="67"/>
      <c r="EI196" s="67"/>
      <c r="EJ196" s="67"/>
      <c r="EK196" s="67"/>
      <c r="EL196" s="67"/>
      <c r="EM196" s="67"/>
      <c r="EN196" s="67"/>
      <c r="EO196" s="67"/>
      <c r="EP196" s="67"/>
      <c r="EQ196" s="67"/>
      <c r="ER196" s="67"/>
      <c r="ES196" s="67"/>
      <c r="ET196" s="67"/>
      <c r="EU196" s="67"/>
      <c r="EV196" s="67"/>
      <c r="EW196" s="67"/>
      <c r="EX196" s="67"/>
      <c r="EY196" s="67"/>
      <c r="EZ196" s="67"/>
      <c r="FA196" s="67"/>
      <c r="FB196" s="67"/>
      <c r="FC196" s="67"/>
      <c r="FD196" s="67"/>
      <c r="FE196" s="67"/>
      <c r="FF196" s="67"/>
      <c r="FG196" s="67"/>
      <c r="FH196" s="67"/>
      <c r="FI196" s="67"/>
      <c r="FJ196" s="67"/>
      <c r="FK196" s="67"/>
      <c r="FL196" s="67"/>
      <c r="FM196" s="67"/>
      <c r="FN196" s="67"/>
      <c r="FO196" s="67"/>
      <c r="FP196" s="67"/>
      <c r="FQ196" s="67"/>
      <c r="FR196" s="67"/>
      <c r="FS196" s="67"/>
      <c r="FT196" s="67"/>
      <c r="FU196" s="67"/>
      <c r="FV196" s="67"/>
      <c r="FW196" s="67"/>
      <c r="FX196" s="67"/>
      <c r="FY196" s="67"/>
      <c r="FZ196" s="67"/>
      <c r="GA196" s="67"/>
      <c r="GB196" s="67"/>
      <c r="GC196" s="67"/>
      <c r="GD196" s="67"/>
      <c r="GE196" s="67"/>
      <c r="GF196" s="67"/>
      <c r="GG196" s="67"/>
      <c r="GH196" s="67"/>
      <c r="GI196" s="67"/>
      <c r="GJ196" s="67"/>
      <c r="GK196" s="67"/>
      <c r="GL196" s="67"/>
      <c r="GM196" s="67"/>
      <c r="GN196" s="67"/>
      <c r="GO196" s="67"/>
      <c r="GP196" s="67"/>
      <c r="GQ196" s="67"/>
      <c r="GR196" s="67"/>
      <c r="GS196" s="67"/>
      <c r="GT196" s="67"/>
      <c r="GU196" s="67"/>
      <c r="GV196" s="67"/>
      <c r="GW196" s="67"/>
      <c r="GX196" s="67"/>
      <c r="GY196" s="67"/>
      <c r="GZ196" s="67"/>
      <c r="HA196" s="67"/>
      <c r="HB196" s="67"/>
      <c r="HC196" s="67"/>
      <c r="HD196" s="67"/>
      <c r="HE196" s="67"/>
      <c r="HF196" s="67"/>
      <c r="HG196" s="67"/>
      <c r="HH196" s="67"/>
      <c r="HI196" s="67"/>
      <c r="HJ196" s="67"/>
      <c r="HK196" s="67"/>
      <c r="HL196" s="67"/>
      <c r="HM196" s="67"/>
      <c r="HN196" s="67"/>
      <c r="HO196" s="67"/>
      <c r="HP196" s="67"/>
      <c r="HQ196" s="67"/>
      <c r="HR196" s="67"/>
      <c r="HS196" s="67"/>
      <c r="HT196" s="67"/>
      <c r="HU196" s="67"/>
      <c r="HV196" s="67"/>
      <c r="HW196" s="67"/>
      <c r="HX196" s="67"/>
      <c r="HY196" s="67"/>
      <c r="HZ196" s="67"/>
      <c r="IA196" s="67"/>
      <c r="IB196" s="67"/>
      <c r="IC196" s="67"/>
      <c r="ID196" s="67"/>
      <c r="IE196" s="67"/>
      <c r="IF196" s="67"/>
      <c r="IG196" s="67"/>
      <c r="IH196" s="67"/>
      <c r="II196" s="67"/>
      <c r="IJ196" s="67"/>
      <c r="IK196" s="67"/>
    </row>
    <row r="197" spans="1:245" s="95" customFormat="1" x14ac:dyDescent="0.25">
      <c r="A197" s="92" t="s">
        <v>177</v>
      </c>
      <c r="B197" s="92" t="s">
        <v>189</v>
      </c>
      <c r="C197" s="92" t="s">
        <v>22</v>
      </c>
      <c r="D197" s="96">
        <v>15000000</v>
      </c>
      <c r="E197" s="94"/>
      <c r="F197" s="1"/>
    </row>
    <row r="198" spans="1:245" s="68" customFormat="1" x14ac:dyDescent="0.25">
      <c r="A198" s="85" t="s">
        <v>178</v>
      </c>
      <c r="B198" s="85" t="s">
        <v>179</v>
      </c>
      <c r="C198" s="85" t="s">
        <v>22</v>
      </c>
      <c r="D198" s="109">
        <v>13000000</v>
      </c>
      <c r="E198" s="75"/>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row>
    <row r="199" spans="1:245" x14ac:dyDescent="0.25">
      <c r="A199" s="85" t="s">
        <v>180</v>
      </c>
      <c r="B199" s="85" t="s">
        <v>181</v>
      </c>
      <c r="C199" s="85" t="s">
        <v>22</v>
      </c>
      <c r="D199" s="109">
        <v>12000000</v>
      </c>
      <c r="E199" s="7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69"/>
      <c r="BQ199" s="69"/>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69"/>
      <c r="CR199" s="69"/>
      <c r="CS199" s="69"/>
      <c r="CT199" s="69"/>
      <c r="CU199" s="69"/>
      <c r="CV199" s="69"/>
      <c r="CW199" s="69"/>
      <c r="CX199" s="69"/>
      <c r="CY199" s="69"/>
      <c r="CZ199" s="69"/>
      <c r="DA199" s="69"/>
      <c r="DB199" s="69"/>
      <c r="DC199" s="69"/>
      <c r="DD199" s="69"/>
      <c r="DE199" s="69"/>
      <c r="DF199" s="69"/>
      <c r="DG199" s="69"/>
      <c r="DH199" s="69"/>
      <c r="DI199" s="69"/>
      <c r="DJ199" s="69"/>
      <c r="DK199" s="69"/>
      <c r="DL199" s="69"/>
      <c r="DM199" s="69"/>
      <c r="DN199" s="69"/>
      <c r="DO199" s="69"/>
      <c r="DP199" s="69"/>
      <c r="DQ199" s="69"/>
      <c r="DR199" s="69"/>
      <c r="DS199" s="69"/>
      <c r="DT199" s="69"/>
      <c r="DU199" s="69"/>
      <c r="DV199" s="69"/>
      <c r="DW199" s="69"/>
      <c r="DX199" s="69"/>
      <c r="DY199" s="69"/>
      <c r="DZ199" s="69"/>
      <c r="EA199" s="69"/>
      <c r="EB199" s="69"/>
      <c r="EC199" s="69"/>
      <c r="ED199" s="69"/>
      <c r="EE199" s="69"/>
      <c r="EF199" s="69"/>
      <c r="EG199" s="69"/>
      <c r="EH199" s="69"/>
      <c r="EI199" s="69"/>
      <c r="EJ199" s="69"/>
      <c r="EK199" s="69"/>
      <c r="EL199" s="69"/>
      <c r="EM199" s="69"/>
      <c r="EN199" s="69"/>
      <c r="EO199" s="69"/>
      <c r="EP199" s="69"/>
      <c r="EQ199" s="69"/>
      <c r="ER199" s="69"/>
      <c r="ES199" s="69"/>
      <c r="ET199" s="69"/>
      <c r="EU199" s="69"/>
      <c r="EV199" s="69"/>
      <c r="EW199" s="69"/>
      <c r="EX199" s="69"/>
      <c r="EY199" s="69"/>
      <c r="EZ199" s="69"/>
      <c r="FA199" s="69"/>
      <c r="FB199" s="69"/>
      <c r="FC199" s="69"/>
      <c r="FD199" s="69"/>
      <c r="FE199" s="69"/>
      <c r="FF199" s="69"/>
      <c r="FG199" s="69"/>
      <c r="FH199" s="69"/>
      <c r="FI199" s="69"/>
      <c r="FJ199" s="69"/>
      <c r="FK199" s="69"/>
      <c r="FL199" s="69"/>
      <c r="FM199" s="69"/>
      <c r="FN199" s="69"/>
      <c r="FO199" s="69"/>
      <c r="FP199" s="69"/>
      <c r="FQ199" s="69"/>
      <c r="FR199" s="69"/>
      <c r="FS199" s="69"/>
      <c r="FT199" s="69"/>
      <c r="FU199" s="69"/>
      <c r="FV199" s="69"/>
      <c r="FW199" s="69"/>
      <c r="FX199" s="69"/>
      <c r="FY199" s="69"/>
      <c r="FZ199" s="69"/>
      <c r="GA199" s="69"/>
      <c r="GB199" s="69"/>
      <c r="GC199" s="69"/>
      <c r="GD199" s="69"/>
      <c r="GE199" s="69"/>
      <c r="GF199" s="69"/>
      <c r="GG199" s="69"/>
      <c r="GH199" s="69"/>
      <c r="GI199" s="69"/>
      <c r="GJ199" s="69"/>
      <c r="GK199" s="69"/>
      <c r="GL199" s="69"/>
      <c r="GM199" s="69"/>
      <c r="GN199" s="69"/>
      <c r="GO199" s="69"/>
      <c r="GP199" s="69"/>
      <c r="GQ199" s="69"/>
      <c r="GR199" s="69"/>
      <c r="GS199" s="69"/>
      <c r="GT199" s="69"/>
      <c r="GU199" s="69"/>
      <c r="GV199" s="69"/>
      <c r="GW199" s="69"/>
      <c r="GX199" s="69"/>
      <c r="GY199" s="69"/>
      <c r="GZ199" s="69"/>
      <c r="HA199" s="69"/>
      <c r="HB199" s="69"/>
      <c r="HC199" s="69"/>
      <c r="HD199" s="69"/>
      <c r="HE199" s="69"/>
      <c r="HF199" s="69"/>
      <c r="HG199" s="69"/>
      <c r="HH199" s="69"/>
      <c r="HI199" s="69"/>
      <c r="HJ199" s="69"/>
      <c r="HK199" s="69"/>
      <c r="HL199" s="69"/>
      <c r="HM199" s="69"/>
      <c r="HN199" s="69"/>
      <c r="HO199" s="69"/>
      <c r="HP199" s="69"/>
      <c r="HQ199" s="69"/>
      <c r="HR199" s="69"/>
      <c r="HS199" s="69"/>
      <c r="HT199" s="69"/>
      <c r="HU199" s="69"/>
      <c r="HV199" s="69"/>
      <c r="HW199" s="69"/>
      <c r="HX199" s="69"/>
      <c r="HY199" s="69"/>
      <c r="HZ199" s="69"/>
      <c r="IA199" s="69"/>
      <c r="IB199" s="69"/>
      <c r="IC199" s="69"/>
      <c r="ID199" s="69"/>
      <c r="IE199" s="69"/>
      <c r="IF199" s="69"/>
      <c r="IG199" s="69"/>
      <c r="IH199" s="69"/>
      <c r="II199" s="69"/>
      <c r="IJ199" s="69"/>
      <c r="IK199" s="69"/>
    </row>
    <row r="200" spans="1:245" s="67" customFormat="1" x14ac:dyDescent="0.25">
      <c r="A200" s="85" t="s">
        <v>182</v>
      </c>
      <c r="B200" s="85" t="s">
        <v>686</v>
      </c>
      <c r="C200" s="85" t="s">
        <v>22</v>
      </c>
      <c r="D200" s="109">
        <v>9000000</v>
      </c>
      <c r="E200" s="77"/>
      <c r="F200" s="1"/>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c r="BZ200" s="68"/>
      <c r="CA200" s="68"/>
      <c r="CB200" s="68"/>
      <c r="CC200" s="68"/>
      <c r="CD200" s="68"/>
      <c r="CE200" s="68"/>
      <c r="CF200" s="68"/>
      <c r="CG200" s="68"/>
      <c r="CH200" s="68"/>
      <c r="CI200" s="68"/>
      <c r="CJ200" s="68"/>
      <c r="CK200" s="68"/>
      <c r="CL200" s="68"/>
      <c r="CM200" s="68"/>
      <c r="CN200" s="68"/>
      <c r="CO200" s="68"/>
      <c r="CP200" s="68"/>
      <c r="CQ200" s="68"/>
      <c r="CR200" s="68"/>
      <c r="CS200" s="68"/>
      <c r="CT200" s="68"/>
      <c r="CU200" s="68"/>
      <c r="CV200" s="68"/>
      <c r="CW200" s="68"/>
      <c r="CX200" s="68"/>
      <c r="CY200" s="68"/>
      <c r="CZ200" s="68"/>
      <c r="DA200" s="68"/>
      <c r="DB200" s="68"/>
      <c r="DC200" s="68"/>
      <c r="DD200" s="68"/>
      <c r="DE200" s="68"/>
      <c r="DF200" s="68"/>
      <c r="DG200" s="68"/>
      <c r="DH200" s="68"/>
      <c r="DI200" s="68"/>
      <c r="DJ200" s="68"/>
      <c r="DK200" s="68"/>
      <c r="DL200" s="68"/>
      <c r="DM200" s="68"/>
      <c r="DN200" s="68"/>
      <c r="DO200" s="68"/>
      <c r="DP200" s="68"/>
      <c r="DQ200" s="68"/>
      <c r="DR200" s="68"/>
      <c r="DS200" s="68"/>
      <c r="DT200" s="68"/>
      <c r="DU200" s="68"/>
      <c r="DV200" s="68"/>
      <c r="DW200" s="68"/>
      <c r="DX200" s="68"/>
      <c r="DY200" s="68"/>
      <c r="DZ200" s="68"/>
      <c r="EA200" s="68"/>
      <c r="EB200" s="68"/>
      <c r="EC200" s="68"/>
      <c r="ED200" s="68"/>
      <c r="EE200" s="68"/>
      <c r="EF200" s="68"/>
      <c r="EG200" s="68"/>
      <c r="EH200" s="68"/>
      <c r="EI200" s="68"/>
      <c r="EJ200" s="68"/>
      <c r="EK200" s="68"/>
      <c r="EL200" s="68"/>
      <c r="EM200" s="68"/>
      <c r="EN200" s="68"/>
      <c r="EO200" s="68"/>
      <c r="EP200" s="68"/>
      <c r="EQ200" s="68"/>
      <c r="ER200" s="68"/>
      <c r="ES200" s="68"/>
      <c r="ET200" s="68"/>
      <c r="EU200" s="68"/>
      <c r="EV200" s="68"/>
      <c r="EW200" s="68"/>
      <c r="EX200" s="68"/>
      <c r="EY200" s="68"/>
      <c r="EZ200" s="68"/>
      <c r="FA200" s="68"/>
      <c r="FB200" s="68"/>
      <c r="FC200" s="68"/>
      <c r="FD200" s="68"/>
      <c r="FE200" s="68"/>
      <c r="FF200" s="68"/>
      <c r="FG200" s="68"/>
      <c r="FH200" s="68"/>
      <c r="FI200" s="68"/>
      <c r="FJ200" s="68"/>
      <c r="FK200" s="68"/>
      <c r="FL200" s="68"/>
      <c r="FM200" s="68"/>
      <c r="FN200" s="68"/>
      <c r="FO200" s="68"/>
      <c r="FP200" s="68"/>
      <c r="FQ200" s="68"/>
      <c r="FR200" s="68"/>
      <c r="FS200" s="68"/>
      <c r="FT200" s="68"/>
      <c r="FU200" s="68"/>
      <c r="FV200" s="68"/>
      <c r="FW200" s="68"/>
      <c r="FX200" s="68"/>
      <c r="FY200" s="68"/>
      <c r="FZ200" s="68"/>
      <c r="GA200" s="68"/>
      <c r="GB200" s="68"/>
      <c r="GC200" s="68"/>
      <c r="GD200" s="68"/>
      <c r="GE200" s="68"/>
      <c r="GF200" s="68"/>
      <c r="GG200" s="68"/>
      <c r="GH200" s="68"/>
      <c r="GI200" s="68"/>
      <c r="GJ200" s="68"/>
      <c r="GK200" s="68"/>
      <c r="GL200" s="68"/>
      <c r="GM200" s="68"/>
      <c r="GN200" s="68"/>
      <c r="GO200" s="68"/>
      <c r="GP200" s="68"/>
      <c r="GQ200" s="68"/>
      <c r="GR200" s="68"/>
      <c r="GS200" s="68"/>
      <c r="GT200" s="68"/>
      <c r="GU200" s="68"/>
      <c r="GV200" s="68"/>
      <c r="GW200" s="68"/>
      <c r="GX200" s="68"/>
      <c r="GY200" s="68"/>
      <c r="GZ200" s="68"/>
      <c r="HA200" s="68"/>
      <c r="HB200" s="68"/>
      <c r="HC200" s="68"/>
      <c r="HD200" s="68"/>
      <c r="HE200" s="68"/>
      <c r="HF200" s="68"/>
      <c r="HG200" s="68"/>
      <c r="HH200" s="68"/>
      <c r="HI200" s="68"/>
      <c r="HJ200" s="68"/>
      <c r="HK200" s="68"/>
      <c r="HL200" s="68"/>
      <c r="HM200" s="68"/>
      <c r="HN200" s="68"/>
      <c r="HO200" s="68"/>
      <c r="HP200" s="68"/>
      <c r="HQ200" s="68"/>
      <c r="HR200" s="68"/>
      <c r="HS200" s="68"/>
      <c r="HT200" s="68"/>
      <c r="HU200" s="68"/>
      <c r="HV200" s="68"/>
      <c r="HW200" s="68"/>
      <c r="HX200" s="68"/>
      <c r="HY200" s="68"/>
      <c r="HZ200" s="68"/>
      <c r="IA200" s="68"/>
      <c r="IB200" s="68"/>
      <c r="IC200" s="68"/>
      <c r="ID200" s="68"/>
      <c r="IE200" s="68"/>
      <c r="IF200" s="68"/>
      <c r="IG200" s="68"/>
      <c r="IH200" s="68"/>
      <c r="II200" s="68"/>
      <c r="IJ200" s="68"/>
      <c r="IK200" s="68"/>
    </row>
    <row r="201" spans="1:245" s="67" customFormat="1" x14ac:dyDescent="0.25">
      <c r="A201" s="85" t="s">
        <v>687</v>
      </c>
      <c r="B201" s="85" t="s">
        <v>183</v>
      </c>
      <c r="C201" s="85" t="s">
        <v>22</v>
      </c>
      <c r="D201" s="109">
        <v>8000000</v>
      </c>
      <c r="E201" s="77"/>
      <c r="F201" s="1"/>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c r="BZ201" s="68"/>
      <c r="CA201" s="68"/>
      <c r="CB201" s="68"/>
      <c r="CC201" s="68"/>
      <c r="CD201" s="68"/>
      <c r="CE201" s="68"/>
      <c r="CF201" s="68"/>
      <c r="CG201" s="68"/>
      <c r="CH201" s="68"/>
      <c r="CI201" s="68"/>
      <c r="CJ201" s="68"/>
      <c r="CK201" s="68"/>
      <c r="CL201" s="68"/>
      <c r="CM201" s="68"/>
      <c r="CN201" s="68"/>
      <c r="CO201" s="68"/>
      <c r="CP201" s="68"/>
      <c r="CQ201" s="68"/>
      <c r="CR201" s="68"/>
      <c r="CS201" s="68"/>
      <c r="CT201" s="68"/>
      <c r="CU201" s="68"/>
      <c r="CV201" s="68"/>
      <c r="CW201" s="68"/>
      <c r="CX201" s="68"/>
      <c r="CY201" s="68"/>
      <c r="CZ201" s="68"/>
      <c r="DA201" s="68"/>
      <c r="DB201" s="68"/>
      <c r="DC201" s="68"/>
      <c r="DD201" s="68"/>
      <c r="DE201" s="68"/>
      <c r="DF201" s="68"/>
      <c r="DG201" s="68"/>
      <c r="DH201" s="68"/>
      <c r="DI201" s="68"/>
      <c r="DJ201" s="68"/>
      <c r="DK201" s="68"/>
      <c r="DL201" s="68"/>
      <c r="DM201" s="68"/>
      <c r="DN201" s="68"/>
      <c r="DO201" s="68"/>
      <c r="DP201" s="68"/>
      <c r="DQ201" s="68"/>
      <c r="DR201" s="68"/>
      <c r="DS201" s="68"/>
      <c r="DT201" s="68"/>
      <c r="DU201" s="68"/>
      <c r="DV201" s="68"/>
      <c r="DW201" s="68"/>
      <c r="DX201" s="68"/>
      <c r="DY201" s="68"/>
      <c r="DZ201" s="68"/>
      <c r="EA201" s="68"/>
      <c r="EB201" s="68"/>
      <c r="EC201" s="68"/>
      <c r="ED201" s="68"/>
      <c r="EE201" s="68"/>
      <c r="EF201" s="68"/>
      <c r="EG201" s="68"/>
      <c r="EH201" s="68"/>
      <c r="EI201" s="68"/>
      <c r="EJ201" s="68"/>
      <c r="EK201" s="68"/>
      <c r="EL201" s="68"/>
      <c r="EM201" s="68"/>
      <c r="EN201" s="68"/>
      <c r="EO201" s="68"/>
      <c r="EP201" s="68"/>
      <c r="EQ201" s="68"/>
      <c r="ER201" s="68"/>
      <c r="ES201" s="68"/>
      <c r="ET201" s="68"/>
      <c r="EU201" s="68"/>
      <c r="EV201" s="68"/>
      <c r="EW201" s="68"/>
      <c r="EX201" s="68"/>
      <c r="EY201" s="68"/>
      <c r="EZ201" s="68"/>
      <c r="FA201" s="68"/>
      <c r="FB201" s="68"/>
      <c r="FC201" s="68"/>
      <c r="FD201" s="68"/>
      <c r="FE201" s="68"/>
      <c r="FF201" s="68"/>
      <c r="FG201" s="68"/>
      <c r="FH201" s="68"/>
      <c r="FI201" s="68"/>
      <c r="FJ201" s="68"/>
      <c r="FK201" s="68"/>
      <c r="FL201" s="68"/>
      <c r="FM201" s="68"/>
      <c r="FN201" s="68"/>
      <c r="FO201" s="68"/>
      <c r="FP201" s="68"/>
      <c r="FQ201" s="68"/>
      <c r="FR201" s="68"/>
      <c r="FS201" s="68"/>
      <c r="FT201" s="68"/>
      <c r="FU201" s="68"/>
      <c r="FV201" s="68"/>
      <c r="FW201" s="68"/>
      <c r="FX201" s="68"/>
      <c r="FY201" s="68"/>
      <c r="FZ201" s="68"/>
      <c r="GA201" s="68"/>
      <c r="GB201" s="68"/>
      <c r="GC201" s="68"/>
      <c r="GD201" s="68"/>
      <c r="GE201" s="68"/>
      <c r="GF201" s="68"/>
      <c r="GG201" s="68"/>
      <c r="GH201" s="68"/>
      <c r="GI201" s="68"/>
      <c r="GJ201" s="68"/>
      <c r="GK201" s="68"/>
      <c r="GL201" s="68"/>
      <c r="GM201" s="68"/>
      <c r="GN201" s="68"/>
      <c r="GO201" s="68"/>
      <c r="GP201" s="68"/>
      <c r="GQ201" s="68"/>
      <c r="GR201" s="68"/>
      <c r="GS201" s="68"/>
      <c r="GT201" s="68"/>
      <c r="GU201" s="68"/>
      <c r="GV201" s="68"/>
      <c r="GW201" s="68"/>
      <c r="GX201" s="68"/>
      <c r="GY201" s="68"/>
      <c r="GZ201" s="68"/>
      <c r="HA201" s="68"/>
      <c r="HB201" s="68"/>
      <c r="HC201" s="68"/>
      <c r="HD201" s="68"/>
      <c r="HE201" s="68"/>
      <c r="HF201" s="68"/>
      <c r="HG201" s="68"/>
      <c r="HH201" s="68"/>
      <c r="HI201" s="68"/>
      <c r="HJ201" s="68"/>
      <c r="HK201" s="68"/>
      <c r="HL201" s="68"/>
      <c r="HM201" s="68"/>
      <c r="HN201" s="68"/>
      <c r="HO201" s="68"/>
      <c r="HP201" s="68"/>
      <c r="HQ201" s="68"/>
      <c r="HR201" s="68"/>
      <c r="HS201" s="68"/>
      <c r="HT201" s="68"/>
      <c r="HU201" s="68"/>
      <c r="HV201" s="68"/>
      <c r="HW201" s="68"/>
      <c r="HX201" s="68"/>
      <c r="HY201" s="68"/>
      <c r="HZ201" s="68"/>
      <c r="IA201" s="68"/>
      <c r="IB201" s="68"/>
      <c r="IC201" s="68"/>
      <c r="ID201" s="68"/>
      <c r="IE201" s="68"/>
      <c r="IF201" s="68"/>
      <c r="IG201" s="68"/>
      <c r="IH201" s="68"/>
      <c r="II201" s="68"/>
      <c r="IJ201" s="68"/>
      <c r="IK201" s="68"/>
    </row>
    <row r="202" spans="1:245" s="67" customFormat="1" x14ac:dyDescent="0.25">
      <c r="A202" s="85" t="s">
        <v>832</v>
      </c>
      <c r="B202" s="85" t="s">
        <v>688</v>
      </c>
      <c r="C202" s="85" t="s">
        <v>22</v>
      </c>
      <c r="D202" s="109">
        <v>7000000</v>
      </c>
      <c r="E202" s="76"/>
      <c r="F202" s="1"/>
    </row>
    <row r="203" spans="1:245" x14ac:dyDescent="0.25">
      <c r="A203" s="85" t="s">
        <v>880</v>
      </c>
      <c r="B203" s="85" t="s">
        <v>881</v>
      </c>
      <c r="C203" s="85" t="s">
        <v>22</v>
      </c>
      <c r="D203" s="109">
        <v>9000000</v>
      </c>
    </row>
    <row r="204" spans="1:245" s="68" customFormat="1" x14ac:dyDescent="0.25">
      <c r="A204" s="102" t="s">
        <v>1026</v>
      </c>
      <c r="B204" s="102" t="s">
        <v>918</v>
      </c>
      <c r="C204" s="102" t="s">
        <v>22</v>
      </c>
      <c r="D204" s="111">
        <v>8000000</v>
      </c>
      <c r="E204" s="77" t="s">
        <v>844</v>
      </c>
      <c r="F204" s="1"/>
    </row>
    <row r="205" spans="1:245" s="68" customFormat="1" x14ac:dyDescent="0.25">
      <c r="A205" s="102" t="s">
        <v>1027</v>
      </c>
      <c r="B205" s="102" t="s">
        <v>917</v>
      </c>
      <c r="C205" s="102" t="s">
        <v>22</v>
      </c>
      <c r="D205" s="111">
        <v>7000000</v>
      </c>
      <c r="E205" s="77" t="s">
        <v>844</v>
      </c>
      <c r="F205" s="1"/>
    </row>
    <row r="206" spans="1:245" s="68" customFormat="1" x14ac:dyDescent="0.25">
      <c r="A206" s="85"/>
      <c r="B206" s="85"/>
      <c r="C206" s="85"/>
      <c r="D206" s="109" t="s">
        <v>985</v>
      </c>
      <c r="E206" s="77"/>
      <c r="F206" s="1"/>
    </row>
    <row r="207" spans="1:245" x14ac:dyDescent="0.25">
      <c r="A207" s="85" t="s">
        <v>186</v>
      </c>
      <c r="B207" s="85" t="s">
        <v>187</v>
      </c>
      <c r="C207" s="85" t="s">
        <v>35</v>
      </c>
      <c r="D207" s="109">
        <v>16000000</v>
      </c>
    </row>
    <row r="208" spans="1:245" s="67" customFormat="1" x14ac:dyDescent="0.25">
      <c r="A208" s="85" t="s">
        <v>188</v>
      </c>
      <c r="B208" s="85" t="s">
        <v>689</v>
      </c>
      <c r="C208" s="85" t="s">
        <v>35</v>
      </c>
      <c r="D208" s="109">
        <v>12000000</v>
      </c>
      <c r="E208" s="77"/>
      <c r="F208" s="1"/>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c r="BZ208" s="68"/>
      <c r="CA208" s="68"/>
      <c r="CB208" s="68"/>
      <c r="CC208" s="68"/>
      <c r="CD208" s="68"/>
      <c r="CE208" s="68"/>
      <c r="CF208" s="68"/>
      <c r="CG208" s="68"/>
      <c r="CH208" s="68"/>
      <c r="CI208" s="68"/>
      <c r="CJ208" s="68"/>
      <c r="CK208" s="68"/>
      <c r="CL208" s="68"/>
      <c r="CM208" s="68"/>
      <c r="CN208" s="68"/>
      <c r="CO208" s="68"/>
      <c r="CP208" s="68"/>
      <c r="CQ208" s="68"/>
      <c r="CR208" s="68"/>
      <c r="CS208" s="68"/>
      <c r="CT208" s="68"/>
      <c r="CU208" s="68"/>
      <c r="CV208" s="68"/>
      <c r="CW208" s="68"/>
      <c r="CX208" s="68"/>
      <c r="CY208" s="68"/>
      <c r="CZ208" s="68"/>
      <c r="DA208" s="68"/>
      <c r="DB208" s="68"/>
      <c r="DC208" s="68"/>
      <c r="DD208" s="68"/>
      <c r="DE208" s="68"/>
      <c r="DF208" s="68"/>
      <c r="DG208" s="68"/>
      <c r="DH208" s="68"/>
      <c r="DI208" s="68"/>
      <c r="DJ208" s="68"/>
      <c r="DK208" s="68"/>
      <c r="DL208" s="68"/>
      <c r="DM208" s="68"/>
      <c r="DN208" s="68"/>
      <c r="DO208" s="68"/>
      <c r="DP208" s="68"/>
      <c r="DQ208" s="68"/>
      <c r="DR208" s="68"/>
      <c r="DS208" s="68"/>
      <c r="DT208" s="68"/>
      <c r="DU208" s="68"/>
      <c r="DV208" s="68"/>
      <c r="DW208" s="68"/>
      <c r="DX208" s="68"/>
      <c r="DY208" s="68"/>
      <c r="DZ208" s="68"/>
      <c r="EA208" s="68"/>
      <c r="EB208" s="68"/>
      <c r="EC208" s="68"/>
      <c r="ED208" s="68"/>
      <c r="EE208" s="68"/>
      <c r="EF208" s="68"/>
      <c r="EG208" s="68"/>
      <c r="EH208" s="68"/>
      <c r="EI208" s="68"/>
      <c r="EJ208" s="68"/>
      <c r="EK208" s="68"/>
      <c r="EL208" s="68"/>
      <c r="EM208" s="68"/>
      <c r="EN208" s="68"/>
      <c r="EO208" s="68"/>
      <c r="EP208" s="68"/>
      <c r="EQ208" s="68"/>
      <c r="ER208" s="68"/>
      <c r="ES208" s="68"/>
      <c r="ET208" s="68"/>
      <c r="EU208" s="68"/>
      <c r="EV208" s="68"/>
      <c r="EW208" s="68"/>
      <c r="EX208" s="68"/>
      <c r="EY208" s="68"/>
      <c r="EZ208" s="68"/>
      <c r="FA208" s="68"/>
      <c r="FB208" s="68"/>
      <c r="FC208" s="68"/>
      <c r="FD208" s="68"/>
      <c r="FE208" s="68"/>
      <c r="FF208" s="68"/>
      <c r="FG208" s="68"/>
      <c r="FH208" s="68"/>
      <c r="FI208" s="68"/>
      <c r="FJ208" s="68"/>
      <c r="FK208" s="68"/>
      <c r="FL208" s="68"/>
      <c r="FM208" s="68"/>
      <c r="FN208" s="68"/>
      <c r="FO208" s="68"/>
      <c r="FP208" s="68"/>
      <c r="FQ208" s="68"/>
      <c r="FR208" s="68"/>
      <c r="FS208" s="68"/>
      <c r="FT208" s="68"/>
      <c r="FU208" s="68"/>
      <c r="FV208" s="68"/>
      <c r="FW208" s="68"/>
      <c r="FX208" s="68"/>
      <c r="FY208" s="68"/>
      <c r="FZ208" s="68"/>
      <c r="GA208" s="68"/>
      <c r="GB208" s="68"/>
      <c r="GC208" s="68"/>
      <c r="GD208" s="68"/>
      <c r="GE208" s="68"/>
      <c r="GF208" s="68"/>
      <c r="GG208" s="68"/>
      <c r="GH208" s="68"/>
      <c r="GI208" s="68"/>
      <c r="GJ208" s="68"/>
      <c r="GK208" s="68"/>
      <c r="GL208" s="68"/>
      <c r="GM208" s="68"/>
      <c r="GN208" s="68"/>
      <c r="GO208" s="68"/>
      <c r="GP208" s="68"/>
      <c r="GQ208" s="68"/>
      <c r="GR208" s="68"/>
      <c r="GS208" s="68"/>
      <c r="GT208" s="68"/>
      <c r="GU208" s="68"/>
      <c r="GV208" s="68"/>
      <c r="GW208" s="68"/>
      <c r="GX208" s="68"/>
      <c r="GY208" s="68"/>
      <c r="GZ208" s="68"/>
      <c r="HA208" s="68"/>
      <c r="HB208" s="68"/>
      <c r="HC208" s="68"/>
      <c r="HD208" s="68"/>
      <c r="HE208" s="68"/>
      <c r="HF208" s="68"/>
      <c r="HG208" s="68"/>
      <c r="HH208" s="68"/>
      <c r="HI208" s="68"/>
      <c r="HJ208" s="68"/>
      <c r="HK208" s="68"/>
      <c r="HL208" s="68"/>
      <c r="HM208" s="68"/>
      <c r="HN208" s="68"/>
      <c r="HO208" s="68"/>
      <c r="HP208" s="68"/>
      <c r="HQ208" s="68"/>
      <c r="HR208" s="68"/>
      <c r="HS208" s="68"/>
      <c r="HT208" s="68"/>
      <c r="HU208" s="68"/>
      <c r="HV208" s="68"/>
      <c r="HW208" s="68"/>
      <c r="HX208" s="68"/>
      <c r="HY208" s="68"/>
      <c r="HZ208" s="68"/>
      <c r="IA208" s="68"/>
      <c r="IB208" s="68"/>
      <c r="IC208" s="68"/>
      <c r="ID208" s="68"/>
      <c r="IE208" s="68"/>
      <c r="IF208" s="68"/>
      <c r="IG208" s="68"/>
      <c r="IH208" s="68"/>
      <c r="II208" s="68"/>
      <c r="IJ208" s="68"/>
      <c r="IK208" s="68"/>
    </row>
    <row r="209" spans="1:245" s="68" customFormat="1" x14ac:dyDescent="0.25">
      <c r="A209" s="85" t="s">
        <v>190</v>
      </c>
      <c r="B209" s="85" t="s">
        <v>391</v>
      </c>
      <c r="C209" s="85" t="s">
        <v>35</v>
      </c>
      <c r="D209" s="109">
        <v>12000000</v>
      </c>
      <c r="E209" s="77"/>
      <c r="F209" s="1"/>
    </row>
    <row r="210" spans="1:245" s="67" customFormat="1" x14ac:dyDescent="0.25">
      <c r="A210" s="85" t="s">
        <v>191</v>
      </c>
      <c r="B210" s="85" t="s">
        <v>194</v>
      </c>
      <c r="C210" s="85" t="s">
        <v>35</v>
      </c>
      <c r="D210" s="109">
        <v>10000000</v>
      </c>
      <c r="E210" s="76"/>
      <c r="F210" s="1"/>
    </row>
    <row r="211" spans="1:245" s="68" customFormat="1" x14ac:dyDescent="0.25">
      <c r="A211" s="85" t="s">
        <v>193</v>
      </c>
      <c r="B211" s="85" t="s">
        <v>192</v>
      </c>
      <c r="C211" s="85" t="s">
        <v>35</v>
      </c>
      <c r="D211" s="109">
        <v>9000000</v>
      </c>
      <c r="E211" s="76"/>
      <c r="F211" s="1"/>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c r="CT211" s="67"/>
      <c r="CU211" s="67"/>
      <c r="CV211" s="67"/>
      <c r="CW211" s="67"/>
      <c r="CX211" s="67"/>
      <c r="CY211" s="67"/>
      <c r="CZ211" s="67"/>
      <c r="DA211" s="67"/>
      <c r="DB211" s="67"/>
      <c r="DC211" s="67"/>
      <c r="DD211" s="67"/>
      <c r="DE211" s="67"/>
      <c r="DF211" s="67"/>
      <c r="DG211" s="67"/>
      <c r="DH211" s="67"/>
      <c r="DI211" s="67"/>
      <c r="DJ211" s="67"/>
      <c r="DK211" s="67"/>
      <c r="DL211" s="67"/>
      <c r="DM211" s="67"/>
      <c r="DN211" s="67"/>
      <c r="DO211" s="67"/>
      <c r="DP211" s="67"/>
      <c r="DQ211" s="67"/>
      <c r="DR211" s="67"/>
      <c r="DS211" s="67"/>
      <c r="DT211" s="67"/>
      <c r="DU211" s="67"/>
      <c r="DV211" s="67"/>
      <c r="DW211" s="67"/>
      <c r="DX211" s="67"/>
      <c r="DY211" s="67"/>
      <c r="DZ211" s="67"/>
      <c r="EA211" s="67"/>
      <c r="EB211" s="67"/>
      <c r="EC211" s="67"/>
      <c r="ED211" s="67"/>
      <c r="EE211" s="67"/>
      <c r="EF211" s="67"/>
      <c r="EG211" s="67"/>
      <c r="EH211" s="67"/>
      <c r="EI211" s="67"/>
      <c r="EJ211" s="67"/>
      <c r="EK211" s="67"/>
      <c r="EL211" s="67"/>
      <c r="EM211" s="67"/>
      <c r="EN211" s="67"/>
      <c r="EO211" s="67"/>
      <c r="EP211" s="67"/>
      <c r="EQ211" s="67"/>
      <c r="ER211" s="67"/>
      <c r="ES211" s="67"/>
      <c r="ET211" s="67"/>
      <c r="EU211" s="67"/>
      <c r="EV211" s="67"/>
      <c r="EW211" s="67"/>
      <c r="EX211" s="67"/>
      <c r="EY211" s="67"/>
      <c r="EZ211" s="67"/>
      <c r="FA211" s="67"/>
      <c r="FB211" s="67"/>
      <c r="FC211" s="67"/>
      <c r="FD211" s="67"/>
      <c r="FE211" s="67"/>
      <c r="FF211" s="67"/>
      <c r="FG211" s="67"/>
      <c r="FH211" s="67"/>
      <c r="FI211" s="67"/>
      <c r="FJ211" s="67"/>
      <c r="FK211" s="67"/>
      <c r="FL211" s="67"/>
      <c r="FM211" s="67"/>
      <c r="FN211" s="67"/>
      <c r="FO211" s="67"/>
      <c r="FP211" s="67"/>
      <c r="FQ211" s="67"/>
      <c r="FR211" s="67"/>
      <c r="FS211" s="67"/>
      <c r="FT211" s="67"/>
      <c r="FU211" s="67"/>
      <c r="FV211" s="67"/>
      <c r="FW211" s="67"/>
      <c r="FX211" s="67"/>
      <c r="FY211" s="67"/>
      <c r="FZ211" s="67"/>
      <c r="GA211" s="67"/>
      <c r="GB211" s="67"/>
      <c r="GC211" s="67"/>
      <c r="GD211" s="67"/>
      <c r="GE211" s="67"/>
      <c r="GF211" s="67"/>
      <c r="GG211" s="67"/>
      <c r="GH211" s="67"/>
      <c r="GI211" s="67"/>
      <c r="GJ211" s="67"/>
      <c r="GK211" s="67"/>
      <c r="GL211" s="67"/>
      <c r="GM211" s="67"/>
      <c r="GN211" s="67"/>
      <c r="GO211" s="67"/>
      <c r="GP211" s="67"/>
      <c r="GQ211" s="67"/>
      <c r="GR211" s="67"/>
      <c r="GS211" s="67"/>
      <c r="GT211" s="67"/>
      <c r="GU211" s="67"/>
      <c r="GV211" s="67"/>
      <c r="GW211" s="67"/>
      <c r="GX211" s="67"/>
      <c r="GY211" s="67"/>
      <c r="GZ211" s="67"/>
      <c r="HA211" s="67"/>
      <c r="HB211" s="67"/>
      <c r="HC211" s="67"/>
      <c r="HD211" s="67"/>
      <c r="HE211" s="67"/>
      <c r="HF211" s="67"/>
      <c r="HG211" s="67"/>
      <c r="HH211" s="67"/>
      <c r="HI211" s="67"/>
      <c r="HJ211" s="67"/>
      <c r="HK211" s="67"/>
      <c r="HL211" s="67"/>
      <c r="HM211" s="67"/>
      <c r="HN211" s="67"/>
      <c r="HO211" s="67"/>
      <c r="HP211" s="67"/>
      <c r="HQ211" s="67"/>
      <c r="HR211" s="67"/>
      <c r="HS211" s="67"/>
      <c r="HT211" s="67"/>
      <c r="HU211" s="67"/>
      <c r="HV211" s="67"/>
      <c r="HW211" s="67"/>
      <c r="HX211" s="67"/>
      <c r="HY211" s="67"/>
      <c r="HZ211" s="67"/>
      <c r="IA211" s="67"/>
      <c r="IB211" s="67"/>
      <c r="IC211" s="67"/>
      <c r="ID211" s="67"/>
      <c r="IE211" s="67"/>
      <c r="IF211" s="67"/>
      <c r="IG211" s="67"/>
      <c r="IH211" s="67"/>
      <c r="II211" s="67"/>
      <c r="IJ211" s="67"/>
      <c r="IK211" s="67"/>
    </row>
    <row r="212" spans="1:245" s="68" customFormat="1" x14ac:dyDescent="0.25">
      <c r="A212" s="85" t="s">
        <v>195</v>
      </c>
      <c r="B212" s="85" t="s">
        <v>690</v>
      </c>
      <c r="C212" s="85" t="s">
        <v>35</v>
      </c>
      <c r="D212" s="109">
        <v>8000000</v>
      </c>
      <c r="E212" s="76"/>
      <c r="F212" s="1"/>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c r="BD212" s="67"/>
      <c r="BE212" s="67"/>
      <c r="BF212" s="67"/>
      <c r="BG212" s="67"/>
      <c r="BH212" s="67"/>
      <c r="BI212" s="67"/>
      <c r="BJ212" s="67"/>
      <c r="BK212" s="67"/>
      <c r="BL212" s="67"/>
      <c r="BM212" s="67"/>
      <c r="BN212" s="67"/>
      <c r="BO212" s="67"/>
      <c r="BP212" s="67"/>
      <c r="BQ212" s="67"/>
      <c r="BR212" s="67"/>
      <c r="BS212" s="67"/>
      <c r="BT212" s="67"/>
      <c r="BU212" s="67"/>
      <c r="BV212" s="67"/>
      <c r="BW212" s="67"/>
      <c r="BX212" s="67"/>
      <c r="BY212" s="67"/>
      <c r="BZ212" s="67"/>
      <c r="CA212" s="67"/>
      <c r="CB212" s="67"/>
      <c r="CC212" s="67"/>
      <c r="CD212" s="67"/>
      <c r="CE212" s="67"/>
      <c r="CF212" s="67"/>
      <c r="CG212" s="67"/>
      <c r="CH212" s="67"/>
      <c r="CI212" s="67"/>
      <c r="CJ212" s="67"/>
      <c r="CK212" s="67"/>
      <c r="CL212" s="67"/>
      <c r="CM212" s="67"/>
      <c r="CN212" s="67"/>
      <c r="CO212" s="67"/>
      <c r="CP212" s="67"/>
      <c r="CQ212" s="67"/>
      <c r="CR212" s="67"/>
      <c r="CS212" s="67"/>
      <c r="CT212" s="67"/>
      <c r="CU212" s="67"/>
      <c r="CV212" s="67"/>
      <c r="CW212" s="67"/>
      <c r="CX212" s="67"/>
      <c r="CY212" s="67"/>
      <c r="CZ212" s="67"/>
      <c r="DA212" s="67"/>
      <c r="DB212" s="67"/>
      <c r="DC212" s="67"/>
      <c r="DD212" s="67"/>
      <c r="DE212" s="67"/>
      <c r="DF212" s="67"/>
      <c r="DG212" s="67"/>
      <c r="DH212" s="67"/>
      <c r="DI212" s="67"/>
      <c r="DJ212" s="67"/>
      <c r="DK212" s="67"/>
      <c r="DL212" s="67"/>
      <c r="DM212" s="67"/>
      <c r="DN212" s="67"/>
      <c r="DO212" s="67"/>
      <c r="DP212" s="67"/>
      <c r="DQ212" s="67"/>
      <c r="DR212" s="67"/>
      <c r="DS212" s="67"/>
      <c r="DT212" s="67"/>
      <c r="DU212" s="67"/>
      <c r="DV212" s="67"/>
      <c r="DW212" s="67"/>
      <c r="DX212" s="67"/>
      <c r="DY212" s="67"/>
      <c r="DZ212" s="67"/>
      <c r="EA212" s="67"/>
      <c r="EB212" s="67"/>
      <c r="EC212" s="67"/>
      <c r="ED212" s="67"/>
      <c r="EE212" s="67"/>
      <c r="EF212" s="67"/>
      <c r="EG212" s="67"/>
      <c r="EH212" s="67"/>
      <c r="EI212" s="67"/>
      <c r="EJ212" s="67"/>
      <c r="EK212" s="67"/>
      <c r="EL212" s="67"/>
      <c r="EM212" s="67"/>
      <c r="EN212" s="67"/>
      <c r="EO212" s="67"/>
      <c r="EP212" s="67"/>
      <c r="EQ212" s="67"/>
      <c r="ER212" s="67"/>
      <c r="ES212" s="67"/>
      <c r="ET212" s="67"/>
      <c r="EU212" s="67"/>
      <c r="EV212" s="67"/>
      <c r="EW212" s="67"/>
      <c r="EX212" s="67"/>
      <c r="EY212" s="67"/>
      <c r="EZ212" s="67"/>
      <c r="FA212" s="67"/>
      <c r="FB212" s="67"/>
      <c r="FC212" s="67"/>
      <c r="FD212" s="67"/>
      <c r="FE212" s="67"/>
      <c r="FF212" s="67"/>
      <c r="FG212" s="67"/>
      <c r="FH212" s="67"/>
      <c r="FI212" s="67"/>
      <c r="FJ212" s="67"/>
      <c r="FK212" s="67"/>
      <c r="FL212" s="67"/>
      <c r="FM212" s="67"/>
      <c r="FN212" s="67"/>
      <c r="FO212" s="67"/>
      <c r="FP212" s="67"/>
      <c r="FQ212" s="67"/>
      <c r="FR212" s="67"/>
      <c r="FS212" s="67"/>
      <c r="FT212" s="67"/>
      <c r="FU212" s="67"/>
      <c r="FV212" s="67"/>
      <c r="FW212" s="67"/>
      <c r="FX212" s="67"/>
      <c r="FY212" s="67"/>
      <c r="FZ212" s="67"/>
      <c r="GA212" s="67"/>
      <c r="GB212" s="67"/>
      <c r="GC212" s="67"/>
      <c r="GD212" s="67"/>
      <c r="GE212" s="67"/>
      <c r="GF212" s="67"/>
      <c r="GG212" s="67"/>
      <c r="GH212" s="67"/>
      <c r="GI212" s="67"/>
      <c r="GJ212" s="67"/>
      <c r="GK212" s="67"/>
      <c r="GL212" s="67"/>
      <c r="GM212" s="67"/>
      <c r="GN212" s="67"/>
      <c r="GO212" s="67"/>
      <c r="GP212" s="67"/>
      <c r="GQ212" s="67"/>
      <c r="GR212" s="67"/>
      <c r="GS212" s="67"/>
      <c r="GT212" s="67"/>
      <c r="GU212" s="67"/>
      <c r="GV212" s="67"/>
      <c r="GW212" s="67"/>
      <c r="GX212" s="67"/>
      <c r="GY212" s="67"/>
      <c r="GZ212" s="67"/>
      <c r="HA212" s="67"/>
      <c r="HB212" s="67"/>
      <c r="HC212" s="67"/>
      <c r="HD212" s="67"/>
      <c r="HE212" s="67"/>
      <c r="HF212" s="67"/>
      <c r="HG212" s="67"/>
      <c r="HH212" s="67"/>
      <c r="HI212" s="67"/>
      <c r="HJ212" s="67"/>
      <c r="HK212" s="67"/>
      <c r="HL212" s="67"/>
      <c r="HM212" s="67"/>
      <c r="HN212" s="67"/>
      <c r="HO212" s="67"/>
      <c r="HP212" s="67"/>
      <c r="HQ212" s="67"/>
      <c r="HR212" s="67"/>
      <c r="HS212" s="67"/>
      <c r="HT212" s="67"/>
      <c r="HU212" s="67"/>
      <c r="HV212" s="67"/>
      <c r="HW212" s="67"/>
      <c r="HX212" s="67"/>
      <c r="HY212" s="67"/>
      <c r="HZ212" s="67"/>
      <c r="IA212" s="67"/>
      <c r="IB212" s="67"/>
      <c r="IC212" s="67"/>
      <c r="ID212" s="67"/>
      <c r="IE212" s="67"/>
      <c r="IF212" s="67"/>
      <c r="IG212" s="67"/>
      <c r="IH212" s="67"/>
      <c r="II212" s="67"/>
      <c r="IJ212" s="67"/>
      <c r="IK212" s="67"/>
    </row>
    <row r="213" spans="1:245" x14ac:dyDescent="0.25">
      <c r="A213" s="85" t="s">
        <v>197</v>
      </c>
      <c r="B213" s="85" t="s">
        <v>692</v>
      </c>
      <c r="C213" s="85" t="s">
        <v>35</v>
      </c>
      <c r="D213" s="109">
        <v>7000000</v>
      </c>
    </row>
    <row r="214" spans="1:245" s="65" customFormat="1" x14ac:dyDescent="0.25">
      <c r="A214" s="85" t="s">
        <v>691</v>
      </c>
      <c r="B214" s="85" t="s">
        <v>196</v>
      </c>
      <c r="C214" s="85" t="s">
        <v>35</v>
      </c>
      <c r="D214" s="109">
        <v>6000000</v>
      </c>
      <c r="E214" s="81"/>
      <c r="F214" s="1"/>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c r="HA214" s="73"/>
      <c r="HB214" s="73"/>
      <c r="HC214" s="73"/>
      <c r="HD214" s="73"/>
      <c r="HE214" s="73"/>
      <c r="HF214" s="73"/>
      <c r="HG214" s="73"/>
      <c r="HH214" s="73"/>
      <c r="HI214" s="73"/>
      <c r="HJ214" s="73"/>
      <c r="HK214" s="73"/>
      <c r="HL214" s="73"/>
      <c r="HM214" s="73"/>
      <c r="HN214" s="73"/>
      <c r="HO214" s="73"/>
      <c r="HP214" s="73"/>
      <c r="HQ214" s="73"/>
      <c r="HR214" s="73"/>
      <c r="HS214" s="73"/>
      <c r="HT214" s="73"/>
      <c r="HU214" s="73"/>
      <c r="HV214" s="73"/>
      <c r="HW214" s="73"/>
      <c r="HX214" s="73"/>
      <c r="HY214" s="73"/>
      <c r="HZ214" s="73"/>
      <c r="IA214" s="73"/>
      <c r="IB214" s="73"/>
      <c r="IC214" s="73"/>
      <c r="ID214" s="73"/>
      <c r="IE214" s="73"/>
      <c r="IF214" s="73"/>
      <c r="IG214" s="73"/>
      <c r="IH214" s="73"/>
      <c r="II214" s="73"/>
      <c r="IJ214" s="73"/>
      <c r="IK214" s="73"/>
    </row>
    <row r="215" spans="1:245" s="68" customFormat="1" x14ac:dyDescent="0.25">
      <c r="A215" s="102" t="s">
        <v>1028</v>
      </c>
      <c r="B215" s="102" t="s">
        <v>909</v>
      </c>
      <c r="C215" s="102" t="s">
        <v>35</v>
      </c>
      <c r="D215" s="111">
        <v>9000000</v>
      </c>
      <c r="E215" s="77" t="s">
        <v>844</v>
      </c>
      <c r="F215" s="1"/>
    </row>
    <row r="216" spans="1:245" s="68" customFormat="1" x14ac:dyDescent="0.25">
      <c r="A216" s="85"/>
      <c r="B216" s="85"/>
      <c r="C216" s="85"/>
      <c r="D216" s="109" t="s">
        <v>985</v>
      </c>
      <c r="E216" s="77"/>
      <c r="F216" s="1"/>
    </row>
    <row r="217" spans="1:245" x14ac:dyDescent="0.25">
      <c r="D217" s="109" t="s">
        <v>985</v>
      </c>
    </row>
    <row r="218" spans="1:245" x14ac:dyDescent="0.25">
      <c r="B218" s="86" t="s">
        <v>198</v>
      </c>
      <c r="D218" s="109" t="s">
        <v>985</v>
      </c>
    </row>
    <row r="219" spans="1:245" s="68" customFormat="1" x14ac:dyDescent="0.25">
      <c r="A219" s="85" t="s">
        <v>199</v>
      </c>
      <c r="B219" s="85" t="s">
        <v>200</v>
      </c>
      <c r="C219" s="85" t="s">
        <v>6</v>
      </c>
      <c r="D219" s="109">
        <v>9000000</v>
      </c>
      <c r="E219" s="77"/>
      <c r="F219" s="1"/>
    </row>
    <row r="220" spans="1:245" x14ac:dyDescent="0.25">
      <c r="D220" s="109" t="s">
        <v>985</v>
      </c>
    </row>
    <row r="221" spans="1:245" x14ac:dyDescent="0.25">
      <c r="A221" s="85" t="s">
        <v>201</v>
      </c>
      <c r="B221" s="85" t="s">
        <v>205</v>
      </c>
      <c r="C221" s="85" t="s">
        <v>7</v>
      </c>
      <c r="D221" s="109">
        <v>10000000</v>
      </c>
    </row>
    <row r="222" spans="1:245" x14ac:dyDescent="0.25">
      <c r="A222" s="85" t="s">
        <v>202</v>
      </c>
      <c r="B222" s="85" t="s">
        <v>207</v>
      </c>
      <c r="C222" s="85" t="s">
        <v>7</v>
      </c>
      <c r="D222" s="109">
        <v>9000000</v>
      </c>
      <c r="E222" s="77"/>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c r="DA222" s="68"/>
      <c r="DB222" s="68"/>
      <c r="DC222" s="68"/>
      <c r="DD222" s="68"/>
      <c r="DE222" s="68"/>
      <c r="DF222" s="68"/>
      <c r="DG222" s="68"/>
      <c r="DH222" s="68"/>
      <c r="DI222" s="68"/>
      <c r="DJ222" s="68"/>
      <c r="DK222" s="68"/>
      <c r="DL222" s="68"/>
      <c r="DM222" s="68"/>
      <c r="DN222" s="68"/>
      <c r="DO222" s="68"/>
      <c r="DP222" s="68"/>
      <c r="DQ222" s="68"/>
      <c r="DR222" s="68"/>
      <c r="DS222" s="68"/>
      <c r="DT222" s="68"/>
      <c r="DU222" s="68"/>
      <c r="DV222" s="68"/>
      <c r="DW222" s="68"/>
      <c r="DX222" s="68"/>
      <c r="DY222" s="68"/>
      <c r="DZ222" s="68"/>
      <c r="EA222" s="68"/>
      <c r="EB222" s="68"/>
      <c r="EC222" s="68"/>
      <c r="ED222" s="68"/>
      <c r="EE222" s="68"/>
      <c r="EF222" s="68"/>
      <c r="EG222" s="68"/>
      <c r="EH222" s="68"/>
      <c r="EI222" s="68"/>
      <c r="EJ222" s="68"/>
      <c r="EK222" s="68"/>
      <c r="EL222" s="68"/>
      <c r="EM222" s="68"/>
      <c r="EN222" s="68"/>
      <c r="EO222" s="68"/>
      <c r="EP222" s="68"/>
      <c r="EQ222" s="68"/>
      <c r="ER222" s="68"/>
      <c r="ES222" s="68"/>
      <c r="ET222" s="68"/>
      <c r="EU222" s="68"/>
      <c r="EV222" s="68"/>
      <c r="EW222" s="68"/>
      <c r="EX222" s="68"/>
      <c r="EY222" s="68"/>
      <c r="EZ222" s="68"/>
      <c r="FA222" s="68"/>
      <c r="FB222" s="68"/>
      <c r="FC222" s="68"/>
      <c r="FD222" s="68"/>
      <c r="FE222" s="68"/>
      <c r="FF222" s="68"/>
      <c r="FG222" s="68"/>
      <c r="FH222" s="68"/>
      <c r="FI222" s="68"/>
      <c r="FJ222" s="68"/>
      <c r="FK222" s="68"/>
      <c r="FL222" s="68"/>
      <c r="FM222" s="68"/>
      <c r="FN222" s="68"/>
      <c r="FO222" s="68"/>
      <c r="FP222" s="68"/>
      <c r="FQ222" s="68"/>
      <c r="FR222" s="68"/>
      <c r="FS222" s="68"/>
      <c r="FT222" s="68"/>
      <c r="FU222" s="68"/>
      <c r="FV222" s="68"/>
      <c r="FW222" s="68"/>
      <c r="FX222" s="68"/>
      <c r="FY222" s="68"/>
      <c r="FZ222" s="68"/>
      <c r="GA222" s="68"/>
      <c r="GB222" s="68"/>
      <c r="GC222" s="68"/>
      <c r="GD222" s="68"/>
      <c r="GE222" s="68"/>
      <c r="GF222" s="68"/>
      <c r="GG222" s="68"/>
      <c r="GH222" s="68"/>
      <c r="GI222" s="68"/>
      <c r="GJ222" s="68"/>
      <c r="GK222" s="68"/>
      <c r="GL222" s="68"/>
      <c r="GM222" s="68"/>
      <c r="GN222" s="68"/>
      <c r="GO222" s="68"/>
      <c r="GP222" s="68"/>
      <c r="GQ222" s="68"/>
      <c r="GR222" s="68"/>
      <c r="GS222" s="68"/>
      <c r="GT222" s="68"/>
      <c r="GU222" s="68"/>
      <c r="GV222" s="68"/>
      <c r="GW222" s="68"/>
      <c r="GX222" s="68"/>
      <c r="GY222" s="68"/>
      <c r="GZ222" s="68"/>
      <c r="HA222" s="68"/>
      <c r="HB222" s="68"/>
      <c r="HC222" s="68"/>
      <c r="HD222" s="68"/>
      <c r="HE222" s="68"/>
      <c r="HF222" s="68"/>
      <c r="HG222" s="68"/>
      <c r="HH222" s="68"/>
      <c r="HI222" s="68"/>
      <c r="HJ222" s="68"/>
      <c r="HK222" s="68"/>
      <c r="HL222" s="68"/>
      <c r="HM222" s="68"/>
      <c r="HN222" s="68"/>
      <c r="HO222" s="68"/>
      <c r="HP222" s="68"/>
      <c r="HQ222" s="68"/>
      <c r="HR222" s="68"/>
      <c r="HS222" s="68"/>
      <c r="HT222" s="68"/>
      <c r="HU222" s="68"/>
      <c r="HV222" s="68"/>
      <c r="HW222" s="68"/>
      <c r="HX222" s="68"/>
      <c r="HY222" s="68"/>
      <c r="HZ222" s="68"/>
      <c r="IA222" s="68"/>
      <c r="IB222" s="68"/>
      <c r="IC222" s="68"/>
      <c r="ID222" s="68"/>
      <c r="IE222" s="68"/>
      <c r="IF222" s="68"/>
      <c r="IG222" s="68"/>
      <c r="IH222" s="68"/>
      <c r="II222" s="68"/>
      <c r="IJ222" s="68"/>
      <c r="IK222" s="68"/>
    </row>
    <row r="223" spans="1:245" s="68" customFormat="1" x14ac:dyDescent="0.25">
      <c r="A223" s="85" t="s">
        <v>204</v>
      </c>
      <c r="B223" s="85" t="s">
        <v>203</v>
      </c>
      <c r="C223" s="85" t="s">
        <v>7</v>
      </c>
      <c r="D223" s="109">
        <v>8000000</v>
      </c>
      <c r="E223" s="75"/>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row>
    <row r="224" spans="1:245" s="68" customFormat="1" x14ac:dyDescent="0.25">
      <c r="A224" s="85" t="s">
        <v>206</v>
      </c>
      <c r="B224" s="85" t="s">
        <v>209</v>
      </c>
      <c r="C224" s="85" t="s">
        <v>7</v>
      </c>
      <c r="D224" s="109">
        <v>8000000</v>
      </c>
      <c r="E224" s="75"/>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row>
    <row r="225" spans="1:245" s="95" customFormat="1" x14ac:dyDescent="0.25">
      <c r="A225" s="92" t="s">
        <v>208</v>
      </c>
      <c r="B225" s="92" t="s">
        <v>834</v>
      </c>
      <c r="C225" s="92" t="s">
        <v>7</v>
      </c>
      <c r="D225" s="96">
        <v>7000000</v>
      </c>
      <c r="E225" s="94"/>
      <c r="F225" s="1"/>
    </row>
    <row r="226" spans="1:245" s="67" customFormat="1" x14ac:dyDescent="0.25">
      <c r="A226" s="85" t="s">
        <v>833</v>
      </c>
      <c r="B226" s="85" t="s">
        <v>211</v>
      </c>
      <c r="C226" s="85" t="s">
        <v>7</v>
      </c>
      <c r="D226" s="109">
        <v>6000000</v>
      </c>
      <c r="E226" s="76"/>
      <c r="F226" s="1"/>
    </row>
    <row r="227" spans="1:245" x14ac:dyDescent="0.25">
      <c r="A227" s="85" t="s">
        <v>849</v>
      </c>
      <c r="B227" s="85" t="s">
        <v>850</v>
      </c>
      <c r="C227" s="85" t="s">
        <v>7</v>
      </c>
      <c r="D227" s="109">
        <v>6000000</v>
      </c>
    </row>
    <row r="228" spans="1:245" s="68" customFormat="1" x14ac:dyDescent="0.25">
      <c r="A228" s="102" t="s">
        <v>1029</v>
      </c>
      <c r="B228" s="102" t="s">
        <v>944</v>
      </c>
      <c r="C228" s="102" t="s">
        <v>7</v>
      </c>
      <c r="D228" s="111">
        <v>12000000</v>
      </c>
      <c r="E228" s="77" t="s">
        <v>844</v>
      </c>
      <c r="F228" s="1"/>
    </row>
    <row r="229" spans="1:245" x14ac:dyDescent="0.25">
      <c r="D229" s="109" t="s">
        <v>985</v>
      </c>
    </row>
    <row r="230" spans="1:245" x14ac:dyDescent="0.25">
      <c r="A230" s="85" t="s">
        <v>212</v>
      </c>
      <c r="B230" s="85" t="s">
        <v>219</v>
      </c>
      <c r="C230" s="85" t="s">
        <v>22</v>
      </c>
      <c r="D230" s="109">
        <v>13000000</v>
      </c>
    </row>
    <row r="231" spans="1:245" s="69" customFormat="1" x14ac:dyDescent="0.25">
      <c r="A231" s="85" t="s">
        <v>213</v>
      </c>
      <c r="B231" s="85" t="s">
        <v>693</v>
      </c>
      <c r="C231" s="85" t="s">
        <v>22</v>
      </c>
      <c r="D231" s="109">
        <v>11000000</v>
      </c>
      <c r="E231" s="75"/>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row>
    <row r="232" spans="1:245" x14ac:dyDescent="0.25">
      <c r="A232" s="85" t="s">
        <v>215</v>
      </c>
      <c r="B232" s="85" t="s">
        <v>45</v>
      </c>
      <c r="C232" s="85" t="s">
        <v>22</v>
      </c>
      <c r="D232" s="109">
        <v>11000000</v>
      </c>
      <c r="E232" s="7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c r="HA232" s="69"/>
      <c r="HB232" s="69"/>
      <c r="HC232" s="69"/>
      <c r="HD232" s="69"/>
      <c r="HE232" s="69"/>
      <c r="HF232" s="69"/>
      <c r="HG232" s="69"/>
      <c r="HH232" s="69"/>
      <c r="HI232" s="69"/>
      <c r="HJ232" s="69"/>
      <c r="HK232" s="69"/>
      <c r="HL232" s="69"/>
      <c r="HM232" s="69"/>
      <c r="HN232" s="69"/>
      <c r="HO232" s="69"/>
      <c r="HP232" s="69"/>
      <c r="HQ232" s="69"/>
      <c r="HR232" s="69"/>
      <c r="HS232" s="69"/>
      <c r="HT232" s="69"/>
      <c r="HU232" s="69"/>
      <c r="HV232" s="69"/>
      <c r="HW232" s="69"/>
      <c r="HX232" s="69"/>
      <c r="HY232" s="69"/>
      <c r="HZ232" s="69"/>
      <c r="IA232" s="69"/>
      <c r="IB232" s="69"/>
      <c r="IC232" s="69"/>
      <c r="ID232" s="69"/>
      <c r="IE232" s="69"/>
      <c r="IF232" s="69"/>
      <c r="IG232" s="69"/>
      <c r="IH232" s="69"/>
      <c r="II232" s="69"/>
      <c r="IJ232" s="69"/>
      <c r="IK232" s="69"/>
    </row>
    <row r="233" spans="1:245" x14ac:dyDescent="0.25">
      <c r="A233" s="85" t="s">
        <v>217</v>
      </c>
      <c r="B233" s="85" t="s">
        <v>446</v>
      </c>
      <c r="C233" s="85" t="s">
        <v>22</v>
      </c>
      <c r="D233" s="109">
        <v>10000000</v>
      </c>
    </row>
    <row r="234" spans="1:245" s="67" customFormat="1" x14ac:dyDescent="0.25">
      <c r="A234" s="85" t="s">
        <v>218</v>
      </c>
      <c r="B234" s="85" t="s">
        <v>221</v>
      </c>
      <c r="C234" s="85" t="s">
        <v>22</v>
      </c>
      <c r="D234" s="109">
        <v>9000000</v>
      </c>
      <c r="E234" s="75"/>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row>
    <row r="235" spans="1:245" s="95" customFormat="1" x14ac:dyDescent="0.25">
      <c r="A235" s="92" t="s">
        <v>220</v>
      </c>
      <c r="B235" s="92" t="s">
        <v>824</v>
      </c>
      <c r="C235" s="92" t="s">
        <v>22</v>
      </c>
      <c r="D235" s="96">
        <v>8000000</v>
      </c>
      <c r="E235" s="94"/>
      <c r="F235" s="1"/>
    </row>
    <row r="236" spans="1:245" s="90" customFormat="1" x14ac:dyDescent="0.25">
      <c r="A236" s="105" t="s">
        <v>1030</v>
      </c>
      <c r="B236" s="105" t="s">
        <v>945</v>
      </c>
      <c r="C236" s="105" t="s">
        <v>22</v>
      </c>
      <c r="D236" s="106">
        <v>12000000</v>
      </c>
      <c r="E236" s="89" t="s">
        <v>844</v>
      </c>
      <c r="F236" s="1"/>
    </row>
    <row r="237" spans="1:245" x14ac:dyDescent="0.25">
      <c r="D237" s="109" t="s">
        <v>985</v>
      </c>
    </row>
    <row r="238" spans="1:245" s="69" customFormat="1" x14ac:dyDescent="0.25">
      <c r="A238" s="85" t="s">
        <v>222</v>
      </c>
      <c r="B238" s="85" t="s">
        <v>224</v>
      </c>
      <c r="C238" s="85" t="s">
        <v>35</v>
      </c>
      <c r="D238" s="109">
        <v>12000000</v>
      </c>
      <c r="E238" s="76"/>
      <c r="F238" s="1"/>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67"/>
      <c r="EE238" s="67"/>
      <c r="EF238" s="67"/>
      <c r="EG238" s="67"/>
      <c r="EH238" s="67"/>
      <c r="EI238" s="67"/>
      <c r="EJ238" s="67"/>
      <c r="EK238" s="67"/>
      <c r="EL238" s="67"/>
      <c r="EM238" s="67"/>
      <c r="EN238" s="67"/>
      <c r="EO238" s="67"/>
      <c r="EP238" s="67"/>
      <c r="EQ238" s="67"/>
      <c r="ER238" s="67"/>
      <c r="ES238" s="67"/>
      <c r="ET238" s="67"/>
      <c r="EU238" s="67"/>
      <c r="EV238" s="67"/>
      <c r="EW238" s="67"/>
      <c r="EX238" s="67"/>
      <c r="EY238" s="67"/>
      <c r="EZ238" s="67"/>
      <c r="FA238" s="67"/>
      <c r="FB238" s="67"/>
      <c r="FC238" s="67"/>
      <c r="FD238" s="67"/>
      <c r="FE238" s="67"/>
      <c r="FF238" s="67"/>
      <c r="FG238" s="67"/>
      <c r="FH238" s="67"/>
      <c r="FI238" s="67"/>
      <c r="FJ238" s="67"/>
      <c r="FK238" s="67"/>
      <c r="FL238" s="67"/>
      <c r="FM238" s="67"/>
      <c r="FN238" s="67"/>
      <c r="FO238" s="67"/>
      <c r="FP238" s="67"/>
      <c r="FQ238" s="67"/>
      <c r="FR238" s="67"/>
      <c r="FS238" s="67"/>
      <c r="FT238" s="67"/>
      <c r="FU238" s="67"/>
      <c r="FV238" s="67"/>
      <c r="FW238" s="67"/>
      <c r="FX238" s="67"/>
      <c r="FY238" s="67"/>
      <c r="FZ238" s="67"/>
      <c r="GA238" s="67"/>
      <c r="GB238" s="67"/>
      <c r="GC238" s="67"/>
      <c r="GD238" s="67"/>
      <c r="GE238" s="67"/>
      <c r="GF238" s="67"/>
      <c r="GG238" s="67"/>
      <c r="GH238" s="67"/>
      <c r="GI238" s="67"/>
      <c r="GJ238" s="67"/>
      <c r="GK238" s="67"/>
      <c r="GL238" s="67"/>
      <c r="GM238" s="67"/>
      <c r="GN238" s="67"/>
      <c r="GO238" s="67"/>
      <c r="GP238" s="67"/>
      <c r="GQ238" s="67"/>
      <c r="GR238" s="67"/>
      <c r="GS238" s="67"/>
      <c r="GT238" s="67"/>
      <c r="GU238" s="67"/>
      <c r="GV238" s="67"/>
      <c r="GW238" s="67"/>
      <c r="GX238" s="67"/>
      <c r="GY238" s="67"/>
      <c r="GZ238" s="67"/>
      <c r="HA238" s="67"/>
      <c r="HB238" s="67"/>
      <c r="HC238" s="67"/>
      <c r="HD238" s="67"/>
      <c r="HE238" s="67"/>
      <c r="HF238" s="67"/>
      <c r="HG238" s="67"/>
      <c r="HH238" s="67"/>
      <c r="HI238" s="67"/>
      <c r="HJ238" s="67"/>
      <c r="HK238" s="67"/>
      <c r="HL238" s="67"/>
      <c r="HM238" s="67"/>
      <c r="HN238" s="67"/>
      <c r="HO238" s="67"/>
      <c r="HP238" s="67"/>
      <c r="HQ238" s="67"/>
      <c r="HR238" s="67"/>
      <c r="HS238" s="67"/>
      <c r="HT238" s="67"/>
      <c r="HU238" s="67"/>
      <c r="HV238" s="67"/>
      <c r="HW238" s="67"/>
      <c r="HX238" s="67"/>
      <c r="HY238" s="67"/>
      <c r="HZ238" s="67"/>
      <c r="IA238" s="67"/>
      <c r="IB238" s="67"/>
      <c r="IC238" s="67"/>
      <c r="ID238" s="67"/>
      <c r="IE238" s="67"/>
      <c r="IF238" s="67"/>
      <c r="IG238" s="67"/>
      <c r="IH238" s="67"/>
      <c r="II238" s="67"/>
      <c r="IJ238" s="67"/>
      <c r="IK238" s="67"/>
    </row>
    <row r="239" spans="1:245" x14ac:dyDescent="0.25">
      <c r="A239" s="85" t="s">
        <v>223</v>
      </c>
      <c r="B239" s="85" t="s">
        <v>392</v>
      </c>
      <c r="C239" s="85" t="s">
        <v>35</v>
      </c>
      <c r="D239" s="109">
        <v>12000000</v>
      </c>
    </row>
    <row r="240" spans="1:245" s="70" customFormat="1" x14ac:dyDescent="0.25">
      <c r="A240" s="85" t="s">
        <v>225</v>
      </c>
      <c r="B240" s="85" t="s">
        <v>226</v>
      </c>
      <c r="C240" s="85" t="s">
        <v>35</v>
      </c>
      <c r="D240" s="109">
        <v>11000000</v>
      </c>
      <c r="E240" s="76"/>
      <c r="F240" s="1"/>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67"/>
      <c r="CN240" s="67"/>
      <c r="CO240" s="67"/>
      <c r="CP240" s="67"/>
      <c r="CQ240" s="67"/>
      <c r="CR240" s="67"/>
      <c r="CS240" s="67"/>
      <c r="CT240" s="67"/>
      <c r="CU240" s="67"/>
      <c r="CV240" s="67"/>
      <c r="CW240" s="67"/>
      <c r="CX240" s="67"/>
      <c r="CY240" s="67"/>
      <c r="CZ240" s="67"/>
      <c r="DA240" s="67"/>
      <c r="DB240" s="67"/>
      <c r="DC240" s="67"/>
      <c r="DD240" s="67"/>
      <c r="DE240" s="67"/>
      <c r="DF240" s="67"/>
      <c r="DG240" s="67"/>
      <c r="DH240" s="67"/>
      <c r="DI240" s="67"/>
      <c r="DJ240" s="67"/>
      <c r="DK240" s="67"/>
      <c r="DL240" s="67"/>
      <c r="DM240" s="67"/>
      <c r="DN240" s="67"/>
      <c r="DO240" s="67"/>
      <c r="DP240" s="67"/>
      <c r="DQ240" s="67"/>
      <c r="DR240" s="67"/>
      <c r="DS240" s="67"/>
      <c r="DT240" s="67"/>
      <c r="DU240" s="67"/>
      <c r="DV240" s="67"/>
      <c r="DW240" s="67"/>
      <c r="DX240" s="67"/>
      <c r="DY240" s="67"/>
      <c r="DZ240" s="67"/>
      <c r="EA240" s="67"/>
      <c r="EB240" s="67"/>
      <c r="EC240" s="67"/>
      <c r="ED240" s="67"/>
      <c r="EE240" s="67"/>
      <c r="EF240" s="67"/>
      <c r="EG240" s="67"/>
      <c r="EH240" s="67"/>
      <c r="EI240" s="67"/>
      <c r="EJ240" s="67"/>
      <c r="EK240" s="67"/>
      <c r="EL240" s="67"/>
      <c r="EM240" s="67"/>
      <c r="EN240" s="67"/>
      <c r="EO240" s="67"/>
      <c r="EP240" s="67"/>
      <c r="EQ240" s="67"/>
      <c r="ER240" s="67"/>
      <c r="ES240" s="67"/>
      <c r="ET240" s="67"/>
      <c r="EU240" s="67"/>
      <c r="EV240" s="67"/>
      <c r="EW240" s="67"/>
      <c r="EX240" s="67"/>
      <c r="EY240" s="67"/>
      <c r="EZ240" s="67"/>
      <c r="FA240" s="67"/>
      <c r="FB240" s="67"/>
      <c r="FC240" s="67"/>
      <c r="FD240" s="67"/>
      <c r="FE240" s="67"/>
      <c r="FF240" s="67"/>
      <c r="FG240" s="67"/>
      <c r="FH240" s="67"/>
      <c r="FI240" s="67"/>
      <c r="FJ240" s="67"/>
      <c r="FK240" s="67"/>
      <c r="FL240" s="67"/>
      <c r="FM240" s="67"/>
      <c r="FN240" s="67"/>
      <c r="FO240" s="67"/>
      <c r="FP240" s="67"/>
      <c r="FQ240" s="67"/>
      <c r="FR240" s="67"/>
      <c r="FS240" s="67"/>
      <c r="FT240" s="67"/>
      <c r="FU240" s="67"/>
      <c r="FV240" s="67"/>
      <c r="FW240" s="67"/>
      <c r="FX240" s="67"/>
      <c r="FY240" s="67"/>
      <c r="FZ240" s="67"/>
      <c r="GA240" s="67"/>
      <c r="GB240" s="67"/>
      <c r="GC240" s="67"/>
      <c r="GD240" s="67"/>
      <c r="GE240" s="67"/>
      <c r="GF240" s="67"/>
      <c r="GG240" s="67"/>
      <c r="GH240" s="67"/>
      <c r="GI240" s="67"/>
      <c r="GJ240" s="67"/>
      <c r="GK240" s="67"/>
      <c r="GL240" s="67"/>
      <c r="GM240" s="67"/>
      <c r="GN240" s="67"/>
      <c r="GO240" s="67"/>
      <c r="GP240" s="67"/>
      <c r="GQ240" s="67"/>
      <c r="GR240" s="67"/>
      <c r="GS240" s="67"/>
      <c r="GT240" s="67"/>
      <c r="GU240" s="67"/>
      <c r="GV240" s="67"/>
      <c r="GW240" s="67"/>
      <c r="GX240" s="67"/>
      <c r="GY240" s="67"/>
      <c r="GZ240" s="67"/>
      <c r="HA240" s="67"/>
      <c r="HB240" s="67"/>
      <c r="HC240" s="67"/>
      <c r="HD240" s="67"/>
      <c r="HE240" s="67"/>
      <c r="HF240" s="67"/>
      <c r="HG240" s="67"/>
      <c r="HH240" s="67"/>
      <c r="HI240" s="67"/>
      <c r="HJ240" s="67"/>
      <c r="HK240" s="67"/>
      <c r="HL240" s="67"/>
      <c r="HM240" s="67"/>
      <c r="HN240" s="67"/>
      <c r="HO240" s="67"/>
      <c r="HP240" s="67"/>
      <c r="HQ240" s="67"/>
      <c r="HR240" s="67"/>
      <c r="HS240" s="67"/>
      <c r="HT240" s="67"/>
      <c r="HU240" s="67"/>
      <c r="HV240" s="67"/>
      <c r="HW240" s="67"/>
      <c r="HX240" s="67"/>
      <c r="HY240" s="67"/>
      <c r="HZ240" s="67"/>
      <c r="IA240" s="67"/>
      <c r="IB240" s="67"/>
      <c r="IC240" s="67"/>
      <c r="ID240" s="67"/>
      <c r="IE240" s="67"/>
      <c r="IF240" s="67"/>
      <c r="IG240" s="67"/>
      <c r="IH240" s="67"/>
      <c r="II240" s="67"/>
      <c r="IJ240" s="67"/>
      <c r="IK240" s="67"/>
    </row>
    <row r="241" spans="1:245" s="68" customFormat="1" x14ac:dyDescent="0.25">
      <c r="A241" s="85" t="s">
        <v>227</v>
      </c>
      <c r="B241" s="85" t="s">
        <v>228</v>
      </c>
      <c r="C241" s="85" t="s">
        <v>35</v>
      </c>
      <c r="D241" s="109">
        <v>7000000</v>
      </c>
      <c r="E241" s="75"/>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row>
    <row r="242" spans="1:245" x14ac:dyDescent="0.25">
      <c r="A242" s="85" t="s">
        <v>229</v>
      </c>
      <c r="B242" s="85" t="s">
        <v>230</v>
      </c>
      <c r="C242" s="85" t="s">
        <v>35</v>
      </c>
      <c r="D242" s="109">
        <v>6000000</v>
      </c>
      <c r="E242" s="78"/>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c r="BI242" s="70"/>
      <c r="BJ242" s="70"/>
      <c r="BK242" s="70"/>
      <c r="BL242" s="70"/>
      <c r="BM242" s="70"/>
      <c r="BN242" s="70"/>
      <c r="BO242" s="70"/>
      <c r="BP242" s="70"/>
      <c r="BQ242" s="70"/>
      <c r="BR242" s="70"/>
      <c r="BS242" s="70"/>
      <c r="BT242" s="70"/>
      <c r="BU242" s="70"/>
      <c r="BV242" s="70"/>
      <c r="BW242" s="70"/>
      <c r="BX242" s="70"/>
      <c r="BY242" s="70"/>
      <c r="BZ242" s="70"/>
      <c r="CA242" s="70"/>
      <c r="CB242" s="70"/>
      <c r="CC242" s="70"/>
      <c r="CD242" s="70"/>
      <c r="CE242" s="70"/>
      <c r="CF242" s="70"/>
      <c r="CG242" s="70"/>
      <c r="CH242" s="70"/>
      <c r="CI242" s="70"/>
      <c r="CJ242" s="70"/>
      <c r="CK242" s="70"/>
      <c r="CL242" s="70"/>
      <c r="CM242" s="70"/>
      <c r="CN242" s="70"/>
      <c r="CO242" s="70"/>
      <c r="CP242" s="70"/>
      <c r="CQ242" s="70"/>
      <c r="CR242" s="70"/>
      <c r="CS242" s="70"/>
      <c r="CT242" s="70"/>
      <c r="CU242" s="70"/>
      <c r="CV242" s="70"/>
      <c r="CW242" s="70"/>
      <c r="CX242" s="70"/>
      <c r="CY242" s="70"/>
      <c r="CZ242" s="70"/>
      <c r="DA242" s="70"/>
      <c r="DB242" s="70"/>
      <c r="DC242" s="70"/>
      <c r="DD242" s="70"/>
      <c r="DE242" s="70"/>
      <c r="DF242" s="70"/>
      <c r="DG242" s="70"/>
      <c r="DH242" s="70"/>
      <c r="DI242" s="70"/>
      <c r="DJ242" s="70"/>
      <c r="DK242" s="70"/>
      <c r="DL242" s="70"/>
      <c r="DM242" s="70"/>
      <c r="DN242" s="70"/>
      <c r="DO242" s="70"/>
      <c r="DP242" s="70"/>
      <c r="DQ242" s="70"/>
      <c r="DR242" s="70"/>
      <c r="DS242" s="70"/>
      <c r="DT242" s="70"/>
      <c r="DU242" s="70"/>
      <c r="DV242" s="70"/>
      <c r="DW242" s="70"/>
      <c r="DX242" s="70"/>
      <c r="DY242" s="70"/>
      <c r="DZ242" s="70"/>
      <c r="EA242" s="70"/>
      <c r="EB242" s="70"/>
      <c r="EC242" s="70"/>
      <c r="ED242" s="70"/>
      <c r="EE242" s="70"/>
      <c r="EF242" s="70"/>
      <c r="EG242" s="70"/>
      <c r="EH242" s="70"/>
      <c r="EI242" s="70"/>
      <c r="EJ242" s="70"/>
      <c r="EK242" s="70"/>
      <c r="EL242" s="70"/>
      <c r="EM242" s="70"/>
      <c r="EN242" s="70"/>
      <c r="EO242" s="70"/>
      <c r="EP242" s="70"/>
      <c r="EQ242" s="70"/>
      <c r="ER242" s="70"/>
      <c r="ES242" s="70"/>
      <c r="ET242" s="70"/>
      <c r="EU242" s="70"/>
      <c r="EV242" s="70"/>
      <c r="EW242" s="70"/>
      <c r="EX242" s="70"/>
      <c r="EY242" s="70"/>
      <c r="EZ242" s="70"/>
      <c r="FA242" s="70"/>
      <c r="FB242" s="70"/>
      <c r="FC242" s="70"/>
      <c r="FD242" s="70"/>
      <c r="FE242" s="70"/>
      <c r="FF242" s="70"/>
      <c r="FG242" s="70"/>
      <c r="FH242" s="70"/>
      <c r="FI242" s="70"/>
      <c r="FJ242" s="70"/>
      <c r="FK242" s="70"/>
      <c r="FL242" s="70"/>
      <c r="FM242" s="70"/>
      <c r="FN242" s="70"/>
      <c r="FO242" s="70"/>
      <c r="FP242" s="70"/>
      <c r="FQ242" s="70"/>
      <c r="FR242" s="70"/>
      <c r="FS242" s="70"/>
      <c r="FT242" s="70"/>
      <c r="FU242" s="70"/>
      <c r="FV242" s="70"/>
      <c r="FW242" s="70"/>
      <c r="FX242" s="70"/>
      <c r="FY242" s="70"/>
      <c r="FZ242" s="70"/>
      <c r="GA242" s="70"/>
      <c r="GB242" s="70"/>
      <c r="GC242" s="70"/>
      <c r="GD242" s="70"/>
      <c r="GE242" s="70"/>
      <c r="GF242" s="70"/>
      <c r="GG242" s="70"/>
      <c r="GH242" s="70"/>
      <c r="GI242" s="70"/>
      <c r="GJ242" s="70"/>
      <c r="GK242" s="70"/>
      <c r="GL242" s="70"/>
      <c r="GM242" s="70"/>
      <c r="GN242" s="70"/>
      <c r="GO242" s="70"/>
      <c r="GP242" s="70"/>
      <c r="GQ242" s="70"/>
      <c r="GR242" s="70"/>
      <c r="GS242" s="70"/>
      <c r="GT242" s="70"/>
      <c r="GU242" s="70"/>
      <c r="GV242" s="70"/>
      <c r="GW242" s="70"/>
      <c r="GX242" s="70"/>
      <c r="GY242" s="70"/>
      <c r="GZ242" s="70"/>
      <c r="HA242" s="70"/>
      <c r="HB242" s="70"/>
      <c r="HC242" s="70"/>
      <c r="HD242" s="70"/>
      <c r="HE242" s="70"/>
      <c r="HF242" s="70"/>
      <c r="HG242" s="70"/>
      <c r="HH242" s="70"/>
      <c r="HI242" s="70"/>
      <c r="HJ242" s="70"/>
      <c r="HK242" s="70"/>
      <c r="HL242" s="70"/>
      <c r="HM242" s="70"/>
      <c r="HN242" s="70"/>
      <c r="HO242" s="70"/>
      <c r="HP242" s="70"/>
      <c r="HQ242" s="70"/>
      <c r="HR242" s="70"/>
      <c r="HS242" s="70"/>
      <c r="HT242" s="70"/>
      <c r="HU242" s="70"/>
      <c r="HV242" s="70"/>
      <c r="HW242" s="70"/>
      <c r="HX242" s="70"/>
      <c r="HY242" s="70"/>
      <c r="HZ242" s="70"/>
      <c r="IA242" s="70"/>
      <c r="IB242" s="70"/>
      <c r="IC242" s="70"/>
      <c r="ID242" s="70"/>
      <c r="IE242" s="70"/>
      <c r="IF242" s="70"/>
      <c r="IG242" s="70"/>
      <c r="IH242" s="70"/>
      <c r="II242" s="70"/>
      <c r="IJ242" s="70"/>
      <c r="IK242" s="70"/>
    </row>
    <row r="243" spans="1:245" s="68" customFormat="1" x14ac:dyDescent="0.25">
      <c r="A243" s="102" t="s">
        <v>1031</v>
      </c>
      <c r="B243" s="102" t="s">
        <v>919</v>
      </c>
      <c r="C243" s="102" t="s">
        <v>35</v>
      </c>
      <c r="D243" s="111">
        <v>7000000</v>
      </c>
      <c r="E243" s="77" t="s">
        <v>844</v>
      </c>
      <c r="F243" s="1"/>
    </row>
    <row r="244" spans="1:245" s="68" customFormat="1" x14ac:dyDescent="0.25">
      <c r="A244" s="102" t="s">
        <v>1032</v>
      </c>
      <c r="B244" s="102" t="s">
        <v>920</v>
      </c>
      <c r="C244" s="102" t="s">
        <v>35</v>
      </c>
      <c r="D244" s="111">
        <v>7000000</v>
      </c>
      <c r="E244" s="77" t="s">
        <v>844</v>
      </c>
      <c r="F244" s="1"/>
    </row>
    <row r="245" spans="1:245" x14ac:dyDescent="0.25">
      <c r="D245" s="109" t="s">
        <v>985</v>
      </c>
    </row>
    <row r="246" spans="1:245" s="67" customFormat="1" x14ac:dyDescent="0.25">
      <c r="A246" s="85"/>
      <c r="B246" s="85"/>
      <c r="C246" s="85"/>
      <c r="D246" s="109" t="s">
        <v>985</v>
      </c>
      <c r="E246" s="77"/>
      <c r="F246" s="1"/>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c r="DM246" s="68"/>
      <c r="DN246" s="68"/>
      <c r="DO246" s="68"/>
      <c r="DP246" s="68"/>
      <c r="DQ246" s="68"/>
      <c r="DR246" s="68"/>
      <c r="DS246" s="68"/>
      <c r="DT246" s="68"/>
      <c r="DU246" s="68"/>
      <c r="DV246" s="68"/>
      <c r="DW246" s="68"/>
      <c r="DX246" s="68"/>
      <c r="DY246" s="68"/>
      <c r="DZ246" s="68"/>
      <c r="EA246" s="68"/>
      <c r="EB246" s="68"/>
      <c r="EC246" s="68"/>
      <c r="ED246" s="68"/>
      <c r="EE246" s="68"/>
      <c r="EF246" s="68"/>
      <c r="EG246" s="68"/>
      <c r="EH246" s="68"/>
      <c r="EI246" s="68"/>
      <c r="EJ246" s="68"/>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c r="FJ246" s="68"/>
      <c r="FK246" s="68"/>
      <c r="FL246" s="68"/>
      <c r="FM246" s="68"/>
      <c r="FN246" s="68"/>
      <c r="FO246" s="68"/>
      <c r="FP246" s="68"/>
      <c r="FQ246" s="68"/>
      <c r="FR246" s="68"/>
      <c r="FS246" s="68"/>
      <c r="FT246" s="68"/>
      <c r="FU246" s="68"/>
      <c r="FV246" s="68"/>
      <c r="FW246" s="68"/>
      <c r="FX246" s="68"/>
      <c r="FY246" s="68"/>
      <c r="FZ246" s="68"/>
      <c r="GA246" s="68"/>
      <c r="GB246" s="68"/>
      <c r="GC246" s="68"/>
      <c r="GD246" s="68"/>
      <c r="GE246" s="68"/>
      <c r="GF246" s="68"/>
      <c r="GG246" s="68"/>
      <c r="GH246" s="68"/>
      <c r="GI246" s="68"/>
      <c r="GJ246" s="68"/>
      <c r="GK246" s="68"/>
      <c r="GL246" s="68"/>
      <c r="GM246" s="68"/>
      <c r="GN246" s="68"/>
      <c r="GO246" s="68"/>
      <c r="GP246" s="68"/>
      <c r="GQ246" s="68"/>
      <c r="GR246" s="68"/>
      <c r="GS246" s="68"/>
      <c r="GT246" s="68"/>
      <c r="GU246" s="68"/>
      <c r="GV246" s="68"/>
      <c r="GW246" s="68"/>
      <c r="GX246" s="68"/>
      <c r="GY246" s="68"/>
      <c r="GZ246" s="68"/>
      <c r="HA246" s="68"/>
      <c r="HB246" s="68"/>
      <c r="HC246" s="68"/>
      <c r="HD246" s="68"/>
      <c r="HE246" s="68"/>
      <c r="HF246" s="68"/>
      <c r="HG246" s="68"/>
      <c r="HH246" s="68"/>
      <c r="HI246" s="68"/>
      <c r="HJ246" s="68"/>
      <c r="HK246" s="68"/>
      <c r="HL246" s="68"/>
      <c r="HM246" s="68"/>
      <c r="HN246" s="68"/>
      <c r="HO246" s="68"/>
      <c r="HP246" s="68"/>
      <c r="HQ246" s="68"/>
      <c r="HR246" s="68"/>
      <c r="HS246" s="68"/>
      <c r="HT246" s="68"/>
      <c r="HU246" s="68"/>
      <c r="HV246" s="68"/>
      <c r="HW246" s="68"/>
      <c r="HX246" s="68"/>
      <c r="HY246" s="68"/>
      <c r="HZ246" s="68"/>
      <c r="IA246" s="68"/>
      <c r="IB246" s="68"/>
      <c r="IC246" s="68"/>
      <c r="ID246" s="68"/>
      <c r="IE246" s="68"/>
      <c r="IF246" s="68"/>
      <c r="IG246" s="68"/>
      <c r="IH246" s="68"/>
      <c r="II246" s="68"/>
      <c r="IJ246" s="68"/>
      <c r="IK246" s="68"/>
    </row>
    <row r="247" spans="1:245" x14ac:dyDescent="0.25">
      <c r="B247" s="86" t="s">
        <v>231</v>
      </c>
      <c r="D247" s="109" t="s">
        <v>985</v>
      </c>
      <c r="E247" s="77"/>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c r="BZ247" s="68"/>
      <c r="CA247" s="68"/>
      <c r="CB247" s="68"/>
      <c r="CC247" s="68"/>
      <c r="CD247" s="68"/>
      <c r="CE247" s="68"/>
      <c r="CF247" s="68"/>
      <c r="CG247" s="68"/>
      <c r="CH247" s="68"/>
      <c r="CI247" s="68"/>
      <c r="CJ247" s="68"/>
      <c r="CK247" s="68"/>
      <c r="CL247" s="68"/>
      <c r="CM247" s="68"/>
      <c r="CN247" s="68"/>
      <c r="CO247" s="68"/>
      <c r="CP247" s="68"/>
      <c r="CQ247" s="68"/>
      <c r="CR247" s="68"/>
      <c r="CS247" s="68"/>
      <c r="CT247" s="68"/>
      <c r="CU247" s="68"/>
      <c r="CV247" s="68"/>
      <c r="CW247" s="68"/>
      <c r="CX247" s="68"/>
      <c r="CY247" s="68"/>
      <c r="CZ247" s="68"/>
      <c r="DA247" s="68"/>
      <c r="DB247" s="68"/>
      <c r="DC247" s="68"/>
      <c r="DD247" s="68"/>
      <c r="DE247" s="68"/>
      <c r="DF247" s="68"/>
      <c r="DG247" s="68"/>
      <c r="DH247" s="68"/>
      <c r="DI247" s="68"/>
      <c r="DJ247" s="68"/>
      <c r="DK247" s="68"/>
      <c r="DL247" s="68"/>
      <c r="DM247" s="68"/>
      <c r="DN247" s="68"/>
      <c r="DO247" s="68"/>
      <c r="DP247" s="68"/>
      <c r="DQ247" s="68"/>
      <c r="DR247" s="68"/>
      <c r="DS247" s="68"/>
      <c r="DT247" s="68"/>
      <c r="DU247" s="68"/>
      <c r="DV247" s="68"/>
      <c r="DW247" s="68"/>
      <c r="DX247" s="68"/>
      <c r="DY247" s="68"/>
      <c r="DZ247" s="68"/>
      <c r="EA247" s="68"/>
      <c r="EB247" s="68"/>
      <c r="EC247" s="68"/>
      <c r="ED247" s="68"/>
      <c r="EE247" s="68"/>
      <c r="EF247" s="68"/>
      <c r="EG247" s="68"/>
      <c r="EH247" s="68"/>
      <c r="EI247" s="68"/>
      <c r="EJ247" s="68"/>
      <c r="EK247" s="68"/>
      <c r="EL247" s="68"/>
      <c r="EM247" s="68"/>
      <c r="EN247" s="68"/>
      <c r="EO247" s="68"/>
      <c r="EP247" s="68"/>
      <c r="EQ247" s="68"/>
      <c r="ER247" s="68"/>
      <c r="ES247" s="68"/>
      <c r="ET247" s="68"/>
      <c r="EU247" s="68"/>
      <c r="EV247" s="68"/>
      <c r="EW247" s="68"/>
      <c r="EX247" s="68"/>
      <c r="EY247" s="68"/>
      <c r="EZ247" s="68"/>
      <c r="FA247" s="68"/>
      <c r="FB247" s="68"/>
      <c r="FC247" s="68"/>
      <c r="FD247" s="68"/>
      <c r="FE247" s="68"/>
      <c r="FF247" s="68"/>
      <c r="FG247" s="68"/>
      <c r="FH247" s="68"/>
      <c r="FI247" s="68"/>
      <c r="FJ247" s="68"/>
      <c r="FK247" s="68"/>
      <c r="FL247" s="68"/>
      <c r="FM247" s="68"/>
      <c r="FN247" s="68"/>
      <c r="FO247" s="68"/>
      <c r="FP247" s="68"/>
      <c r="FQ247" s="68"/>
      <c r="FR247" s="68"/>
      <c r="FS247" s="68"/>
      <c r="FT247" s="68"/>
      <c r="FU247" s="68"/>
      <c r="FV247" s="68"/>
      <c r="FW247" s="68"/>
      <c r="FX247" s="68"/>
      <c r="FY247" s="68"/>
      <c r="FZ247" s="68"/>
      <c r="GA247" s="68"/>
      <c r="GB247" s="68"/>
      <c r="GC247" s="68"/>
      <c r="GD247" s="68"/>
      <c r="GE247" s="68"/>
      <c r="GF247" s="68"/>
      <c r="GG247" s="68"/>
      <c r="GH247" s="68"/>
      <c r="GI247" s="68"/>
      <c r="GJ247" s="68"/>
      <c r="GK247" s="68"/>
      <c r="GL247" s="68"/>
      <c r="GM247" s="68"/>
      <c r="GN247" s="68"/>
      <c r="GO247" s="68"/>
      <c r="GP247" s="68"/>
      <c r="GQ247" s="68"/>
      <c r="GR247" s="68"/>
      <c r="GS247" s="68"/>
      <c r="GT247" s="68"/>
      <c r="GU247" s="68"/>
      <c r="GV247" s="68"/>
      <c r="GW247" s="68"/>
      <c r="GX247" s="68"/>
      <c r="GY247" s="68"/>
      <c r="GZ247" s="68"/>
      <c r="HA247" s="68"/>
      <c r="HB247" s="68"/>
      <c r="HC247" s="68"/>
      <c r="HD247" s="68"/>
      <c r="HE247" s="68"/>
      <c r="HF247" s="68"/>
      <c r="HG247" s="68"/>
      <c r="HH247" s="68"/>
      <c r="HI247" s="68"/>
      <c r="HJ247" s="68"/>
      <c r="HK247" s="68"/>
      <c r="HL247" s="68"/>
      <c r="HM247" s="68"/>
      <c r="HN247" s="68"/>
      <c r="HO247" s="68"/>
      <c r="HP247" s="68"/>
      <c r="HQ247" s="68"/>
      <c r="HR247" s="68"/>
      <c r="HS247" s="68"/>
      <c r="HT247" s="68"/>
      <c r="HU247" s="68"/>
      <c r="HV247" s="68"/>
      <c r="HW247" s="68"/>
      <c r="HX247" s="68"/>
      <c r="HY247" s="68"/>
      <c r="HZ247" s="68"/>
      <c r="IA247" s="68"/>
      <c r="IB247" s="68"/>
      <c r="IC247" s="68"/>
      <c r="ID247" s="68"/>
      <c r="IE247" s="68"/>
      <c r="IF247" s="68"/>
      <c r="IG247" s="68"/>
      <c r="IH247" s="68"/>
      <c r="II247" s="68"/>
      <c r="IJ247" s="68"/>
      <c r="IK247" s="68"/>
    </row>
    <row r="248" spans="1:245" s="69" customFormat="1" x14ac:dyDescent="0.25">
      <c r="A248" s="85" t="s">
        <v>232</v>
      </c>
      <c r="B248" s="85" t="s">
        <v>233</v>
      </c>
      <c r="C248" s="85" t="s">
        <v>6</v>
      </c>
      <c r="D248" s="109">
        <v>10000000</v>
      </c>
      <c r="E248" s="76"/>
      <c r="F248" s="1"/>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c r="BD248" s="67"/>
      <c r="BE248" s="67"/>
      <c r="BF248" s="67"/>
      <c r="BG248" s="67"/>
      <c r="BH248" s="67"/>
      <c r="BI248" s="67"/>
      <c r="BJ248" s="67"/>
      <c r="BK248" s="67"/>
      <c r="BL248" s="67"/>
      <c r="BM248" s="67"/>
      <c r="BN248" s="67"/>
      <c r="BO248" s="67"/>
      <c r="BP248" s="67"/>
      <c r="BQ248" s="67"/>
      <c r="BR248" s="67"/>
      <c r="BS248" s="67"/>
      <c r="BT248" s="67"/>
      <c r="BU248" s="67"/>
      <c r="BV248" s="67"/>
      <c r="BW248" s="67"/>
      <c r="BX248" s="67"/>
      <c r="BY248" s="67"/>
      <c r="BZ248" s="67"/>
      <c r="CA248" s="67"/>
      <c r="CB248" s="67"/>
      <c r="CC248" s="67"/>
      <c r="CD248" s="67"/>
      <c r="CE248" s="67"/>
      <c r="CF248" s="67"/>
      <c r="CG248" s="67"/>
      <c r="CH248" s="67"/>
      <c r="CI248" s="67"/>
      <c r="CJ248" s="67"/>
      <c r="CK248" s="67"/>
      <c r="CL248" s="67"/>
      <c r="CM248" s="67"/>
      <c r="CN248" s="67"/>
      <c r="CO248" s="67"/>
      <c r="CP248" s="67"/>
      <c r="CQ248" s="67"/>
      <c r="CR248" s="67"/>
      <c r="CS248" s="67"/>
      <c r="CT248" s="67"/>
      <c r="CU248" s="67"/>
      <c r="CV248" s="67"/>
      <c r="CW248" s="67"/>
      <c r="CX248" s="67"/>
      <c r="CY248" s="67"/>
      <c r="CZ248" s="67"/>
      <c r="DA248" s="67"/>
      <c r="DB248" s="67"/>
      <c r="DC248" s="67"/>
      <c r="DD248" s="67"/>
      <c r="DE248" s="67"/>
      <c r="DF248" s="67"/>
      <c r="DG248" s="67"/>
      <c r="DH248" s="67"/>
      <c r="DI248" s="67"/>
      <c r="DJ248" s="67"/>
      <c r="DK248" s="67"/>
      <c r="DL248" s="67"/>
      <c r="DM248" s="67"/>
      <c r="DN248" s="67"/>
      <c r="DO248" s="67"/>
      <c r="DP248" s="67"/>
      <c r="DQ248" s="67"/>
      <c r="DR248" s="67"/>
      <c r="DS248" s="67"/>
      <c r="DT248" s="67"/>
      <c r="DU248" s="67"/>
      <c r="DV248" s="67"/>
      <c r="DW248" s="67"/>
      <c r="DX248" s="67"/>
      <c r="DY248" s="67"/>
      <c r="DZ248" s="67"/>
      <c r="EA248" s="67"/>
      <c r="EB248" s="67"/>
      <c r="EC248" s="67"/>
      <c r="ED248" s="67"/>
      <c r="EE248" s="67"/>
      <c r="EF248" s="67"/>
      <c r="EG248" s="67"/>
      <c r="EH248" s="67"/>
      <c r="EI248" s="67"/>
      <c r="EJ248" s="67"/>
      <c r="EK248" s="67"/>
      <c r="EL248" s="67"/>
      <c r="EM248" s="67"/>
      <c r="EN248" s="67"/>
      <c r="EO248" s="67"/>
      <c r="EP248" s="67"/>
      <c r="EQ248" s="67"/>
      <c r="ER248" s="67"/>
      <c r="ES248" s="67"/>
      <c r="ET248" s="67"/>
      <c r="EU248" s="67"/>
      <c r="EV248" s="67"/>
      <c r="EW248" s="67"/>
      <c r="EX248" s="67"/>
      <c r="EY248" s="67"/>
      <c r="EZ248" s="67"/>
      <c r="FA248" s="67"/>
      <c r="FB248" s="67"/>
      <c r="FC248" s="67"/>
      <c r="FD248" s="67"/>
      <c r="FE248" s="67"/>
      <c r="FF248" s="67"/>
      <c r="FG248" s="67"/>
      <c r="FH248" s="67"/>
      <c r="FI248" s="67"/>
      <c r="FJ248" s="67"/>
      <c r="FK248" s="67"/>
      <c r="FL248" s="67"/>
      <c r="FM248" s="67"/>
      <c r="FN248" s="67"/>
      <c r="FO248" s="67"/>
      <c r="FP248" s="67"/>
      <c r="FQ248" s="67"/>
      <c r="FR248" s="67"/>
      <c r="FS248" s="67"/>
      <c r="FT248" s="67"/>
      <c r="FU248" s="67"/>
      <c r="FV248" s="67"/>
      <c r="FW248" s="67"/>
      <c r="FX248" s="67"/>
      <c r="FY248" s="67"/>
      <c r="FZ248" s="67"/>
      <c r="GA248" s="67"/>
      <c r="GB248" s="67"/>
      <c r="GC248" s="67"/>
      <c r="GD248" s="67"/>
      <c r="GE248" s="67"/>
      <c r="GF248" s="67"/>
      <c r="GG248" s="67"/>
      <c r="GH248" s="67"/>
      <c r="GI248" s="67"/>
      <c r="GJ248" s="67"/>
      <c r="GK248" s="67"/>
      <c r="GL248" s="67"/>
      <c r="GM248" s="67"/>
      <c r="GN248" s="67"/>
      <c r="GO248" s="67"/>
      <c r="GP248" s="67"/>
      <c r="GQ248" s="67"/>
      <c r="GR248" s="67"/>
      <c r="GS248" s="67"/>
      <c r="GT248" s="67"/>
      <c r="GU248" s="67"/>
      <c r="GV248" s="67"/>
      <c r="GW248" s="67"/>
      <c r="GX248" s="67"/>
      <c r="GY248" s="67"/>
      <c r="GZ248" s="67"/>
      <c r="HA248" s="67"/>
      <c r="HB248" s="67"/>
      <c r="HC248" s="67"/>
      <c r="HD248" s="67"/>
      <c r="HE248" s="67"/>
      <c r="HF248" s="67"/>
      <c r="HG248" s="67"/>
      <c r="HH248" s="67"/>
      <c r="HI248" s="67"/>
      <c r="HJ248" s="67"/>
      <c r="HK248" s="67"/>
      <c r="HL248" s="67"/>
      <c r="HM248" s="67"/>
      <c r="HN248" s="67"/>
      <c r="HO248" s="67"/>
      <c r="HP248" s="67"/>
      <c r="HQ248" s="67"/>
      <c r="HR248" s="67"/>
      <c r="HS248" s="67"/>
      <c r="HT248" s="67"/>
      <c r="HU248" s="67"/>
      <c r="HV248" s="67"/>
      <c r="HW248" s="67"/>
      <c r="HX248" s="67"/>
      <c r="HY248" s="67"/>
      <c r="HZ248" s="67"/>
      <c r="IA248" s="67"/>
      <c r="IB248" s="67"/>
      <c r="IC248" s="67"/>
      <c r="ID248" s="67"/>
      <c r="IE248" s="67"/>
      <c r="IF248" s="67"/>
      <c r="IG248" s="67"/>
      <c r="IH248" s="67"/>
      <c r="II248" s="67"/>
      <c r="IJ248" s="67"/>
      <c r="IK248" s="67"/>
    </row>
    <row r="249" spans="1:245" s="67" customFormat="1" x14ac:dyDescent="0.25">
      <c r="A249" s="85"/>
      <c r="B249" s="85"/>
      <c r="C249" s="85"/>
      <c r="D249" s="109" t="s">
        <v>985</v>
      </c>
      <c r="E249" s="75"/>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row>
    <row r="250" spans="1:245" s="67" customFormat="1" x14ac:dyDescent="0.25">
      <c r="A250" s="85" t="s">
        <v>234</v>
      </c>
      <c r="B250" s="85" t="s">
        <v>694</v>
      </c>
      <c r="C250" s="85" t="s">
        <v>7</v>
      </c>
      <c r="D250" s="109">
        <v>11000000</v>
      </c>
      <c r="E250" s="76"/>
      <c r="F250" s="1"/>
    </row>
    <row r="251" spans="1:245" s="68" customFormat="1" x14ac:dyDescent="0.25">
      <c r="A251" s="85" t="s">
        <v>236</v>
      </c>
      <c r="B251" s="85" t="s">
        <v>241</v>
      </c>
      <c r="C251" s="85" t="s">
        <v>7</v>
      </c>
      <c r="D251" s="109">
        <v>10000000</v>
      </c>
      <c r="E251" s="76"/>
      <c r="F251" s="1"/>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c r="BK251" s="67"/>
      <c r="BL251" s="67"/>
      <c r="BM251" s="67"/>
      <c r="BN251" s="67"/>
      <c r="BO251" s="67"/>
      <c r="BP251" s="67"/>
      <c r="BQ251" s="67"/>
      <c r="BR251" s="67"/>
      <c r="BS251" s="67"/>
      <c r="BT251" s="67"/>
      <c r="BU251" s="67"/>
      <c r="BV251" s="67"/>
      <c r="BW251" s="67"/>
      <c r="BX251" s="67"/>
      <c r="BY251" s="67"/>
      <c r="BZ251" s="67"/>
      <c r="CA251" s="67"/>
      <c r="CB251" s="67"/>
      <c r="CC251" s="67"/>
      <c r="CD251" s="67"/>
      <c r="CE251" s="67"/>
      <c r="CF251" s="67"/>
      <c r="CG251" s="67"/>
      <c r="CH251" s="67"/>
      <c r="CI251" s="67"/>
      <c r="CJ251" s="67"/>
      <c r="CK251" s="67"/>
      <c r="CL251" s="67"/>
      <c r="CM251" s="67"/>
      <c r="CN251" s="67"/>
      <c r="CO251" s="67"/>
      <c r="CP251" s="67"/>
      <c r="CQ251" s="67"/>
      <c r="CR251" s="67"/>
      <c r="CS251" s="67"/>
      <c r="CT251" s="67"/>
      <c r="CU251" s="67"/>
      <c r="CV251" s="67"/>
      <c r="CW251" s="67"/>
      <c r="CX251" s="67"/>
      <c r="CY251" s="67"/>
      <c r="CZ251" s="67"/>
      <c r="DA251" s="67"/>
      <c r="DB251" s="67"/>
      <c r="DC251" s="67"/>
      <c r="DD251" s="67"/>
      <c r="DE251" s="67"/>
      <c r="DF251" s="67"/>
      <c r="DG251" s="67"/>
      <c r="DH251" s="67"/>
      <c r="DI251" s="67"/>
      <c r="DJ251" s="67"/>
      <c r="DK251" s="67"/>
      <c r="DL251" s="67"/>
      <c r="DM251" s="67"/>
      <c r="DN251" s="67"/>
      <c r="DO251" s="67"/>
      <c r="DP251" s="67"/>
      <c r="DQ251" s="67"/>
      <c r="DR251" s="67"/>
      <c r="DS251" s="67"/>
      <c r="DT251" s="67"/>
      <c r="DU251" s="67"/>
      <c r="DV251" s="67"/>
      <c r="DW251" s="67"/>
      <c r="DX251" s="67"/>
      <c r="DY251" s="67"/>
      <c r="DZ251" s="67"/>
      <c r="EA251" s="67"/>
      <c r="EB251" s="67"/>
      <c r="EC251" s="67"/>
      <c r="ED251" s="67"/>
      <c r="EE251" s="67"/>
      <c r="EF251" s="67"/>
      <c r="EG251" s="67"/>
      <c r="EH251" s="67"/>
      <c r="EI251" s="67"/>
      <c r="EJ251" s="67"/>
      <c r="EK251" s="67"/>
      <c r="EL251" s="67"/>
      <c r="EM251" s="67"/>
      <c r="EN251" s="67"/>
      <c r="EO251" s="67"/>
      <c r="EP251" s="67"/>
      <c r="EQ251" s="67"/>
      <c r="ER251" s="67"/>
      <c r="ES251" s="67"/>
      <c r="ET251" s="67"/>
      <c r="EU251" s="67"/>
      <c r="EV251" s="67"/>
      <c r="EW251" s="67"/>
      <c r="EX251" s="67"/>
      <c r="EY251" s="67"/>
      <c r="EZ251" s="67"/>
      <c r="FA251" s="67"/>
      <c r="FB251" s="67"/>
      <c r="FC251" s="67"/>
      <c r="FD251" s="67"/>
      <c r="FE251" s="67"/>
      <c r="FF251" s="67"/>
      <c r="FG251" s="67"/>
      <c r="FH251" s="67"/>
      <c r="FI251" s="67"/>
      <c r="FJ251" s="67"/>
      <c r="FK251" s="67"/>
      <c r="FL251" s="67"/>
      <c r="FM251" s="67"/>
      <c r="FN251" s="67"/>
      <c r="FO251" s="67"/>
      <c r="FP251" s="67"/>
      <c r="FQ251" s="67"/>
      <c r="FR251" s="67"/>
      <c r="FS251" s="67"/>
      <c r="FT251" s="67"/>
      <c r="FU251" s="67"/>
      <c r="FV251" s="67"/>
      <c r="FW251" s="67"/>
      <c r="FX251" s="67"/>
      <c r="FY251" s="67"/>
      <c r="FZ251" s="67"/>
      <c r="GA251" s="67"/>
      <c r="GB251" s="67"/>
      <c r="GC251" s="67"/>
      <c r="GD251" s="67"/>
      <c r="GE251" s="67"/>
      <c r="GF251" s="67"/>
      <c r="GG251" s="67"/>
      <c r="GH251" s="67"/>
      <c r="GI251" s="67"/>
      <c r="GJ251" s="67"/>
      <c r="GK251" s="67"/>
      <c r="GL251" s="67"/>
      <c r="GM251" s="67"/>
      <c r="GN251" s="67"/>
      <c r="GO251" s="67"/>
      <c r="GP251" s="67"/>
      <c r="GQ251" s="67"/>
      <c r="GR251" s="67"/>
      <c r="GS251" s="67"/>
      <c r="GT251" s="67"/>
      <c r="GU251" s="67"/>
      <c r="GV251" s="67"/>
      <c r="GW251" s="67"/>
      <c r="GX251" s="67"/>
      <c r="GY251" s="67"/>
      <c r="GZ251" s="67"/>
      <c r="HA251" s="67"/>
      <c r="HB251" s="67"/>
      <c r="HC251" s="67"/>
      <c r="HD251" s="67"/>
      <c r="HE251" s="67"/>
      <c r="HF251" s="67"/>
      <c r="HG251" s="67"/>
      <c r="HH251" s="67"/>
      <c r="HI251" s="67"/>
      <c r="HJ251" s="67"/>
      <c r="HK251" s="67"/>
      <c r="HL251" s="67"/>
      <c r="HM251" s="67"/>
      <c r="HN251" s="67"/>
      <c r="HO251" s="67"/>
      <c r="HP251" s="67"/>
      <c r="HQ251" s="67"/>
      <c r="HR251" s="67"/>
      <c r="HS251" s="67"/>
      <c r="HT251" s="67"/>
      <c r="HU251" s="67"/>
      <c r="HV251" s="67"/>
      <c r="HW251" s="67"/>
      <c r="HX251" s="67"/>
      <c r="HY251" s="67"/>
      <c r="HZ251" s="67"/>
      <c r="IA251" s="67"/>
      <c r="IB251" s="67"/>
      <c r="IC251" s="67"/>
      <c r="ID251" s="67"/>
      <c r="IE251" s="67"/>
      <c r="IF251" s="67"/>
      <c r="IG251" s="67"/>
      <c r="IH251" s="67"/>
      <c r="II251" s="67"/>
      <c r="IJ251" s="67"/>
      <c r="IK251" s="67"/>
    </row>
    <row r="252" spans="1:245" s="67" customFormat="1" x14ac:dyDescent="0.25">
      <c r="A252" s="85" t="s">
        <v>237</v>
      </c>
      <c r="B252" s="85" t="s">
        <v>239</v>
      </c>
      <c r="C252" s="85" t="s">
        <v>7</v>
      </c>
      <c r="D252" s="109">
        <v>9000000</v>
      </c>
      <c r="E252" s="76"/>
      <c r="F252" s="1"/>
    </row>
    <row r="253" spans="1:245" x14ac:dyDescent="0.25">
      <c r="A253" s="85" t="s">
        <v>238</v>
      </c>
      <c r="B253" s="85" t="s">
        <v>695</v>
      </c>
      <c r="C253" s="85" t="s">
        <v>7</v>
      </c>
      <c r="D253" s="109">
        <v>9000000</v>
      </c>
      <c r="E253" s="76"/>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67"/>
      <c r="BG253" s="67"/>
      <c r="BH253" s="67"/>
      <c r="BI253" s="67"/>
      <c r="BJ253" s="67"/>
      <c r="BK253" s="67"/>
      <c r="BL253" s="67"/>
      <c r="BM253" s="67"/>
      <c r="BN253" s="67"/>
      <c r="BO253" s="67"/>
      <c r="BP253" s="67"/>
      <c r="BQ253" s="67"/>
      <c r="BR253" s="67"/>
      <c r="BS253" s="67"/>
      <c r="BT253" s="67"/>
      <c r="BU253" s="67"/>
      <c r="BV253" s="67"/>
      <c r="BW253" s="67"/>
      <c r="BX253" s="67"/>
      <c r="BY253" s="67"/>
      <c r="BZ253" s="67"/>
      <c r="CA253" s="67"/>
      <c r="CB253" s="67"/>
      <c r="CC253" s="67"/>
      <c r="CD253" s="67"/>
      <c r="CE253" s="67"/>
      <c r="CF253" s="67"/>
      <c r="CG253" s="67"/>
      <c r="CH253" s="67"/>
      <c r="CI253" s="67"/>
      <c r="CJ253" s="67"/>
      <c r="CK253" s="67"/>
      <c r="CL253" s="67"/>
      <c r="CM253" s="67"/>
      <c r="CN253" s="67"/>
      <c r="CO253" s="67"/>
      <c r="CP253" s="67"/>
      <c r="CQ253" s="67"/>
      <c r="CR253" s="67"/>
      <c r="CS253" s="67"/>
      <c r="CT253" s="67"/>
      <c r="CU253" s="67"/>
      <c r="CV253" s="67"/>
      <c r="CW253" s="67"/>
      <c r="CX253" s="67"/>
      <c r="CY253" s="67"/>
      <c r="CZ253" s="67"/>
      <c r="DA253" s="67"/>
      <c r="DB253" s="67"/>
      <c r="DC253" s="67"/>
      <c r="DD253" s="67"/>
      <c r="DE253" s="67"/>
      <c r="DF253" s="67"/>
      <c r="DG253" s="67"/>
      <c r="DH253" s="67"/>
      <c r="DI253" s="67"/>
      <c r="DJ253" s="67"/>
      <c r="DK253" s="67"/>
      <c r="DL253" s="67"/>
      <c r="DM253" s="67"/>
      <c r="DN253" s="67"/>
      <c r="DO253" s="67"/>
      <c r="DP253" s="67"/>
      <c r="DQ253" s="67"/>
      <c r="DR253" s="67"/>
      <c r="DS253" s="67"/>
      <c r="DT253" s="67"/>
      <c r="DU253" s="67"/>
      <c r="DV253" s="67"/>
      <c r="DW253" s="67"/>
      <c r="DX253" s="67"/>
      <c r="DY253" s="67"/>
      <c r="DZ253" s="67"/>
      <c r="EA253" s="67"/>
      <c r="EB253" s="67"/>
      <c r="EC253" s="67"/>
      <c r="ED253" s="67"/>
      <c r="EE253" s="67"/>
      <c r="EF253" s="67"/>
      <c r="EG253" s="67"/>
      <c r="EH253" s="67"/>
      <c r="EI253" s="67"/>
      <c r="EJ253" s="67"/>
      <c r="EK253" s="67"/>
      <c r="EL253" s="67"/>
      <c r="EM253" s="67"/>
      <c r="EN253" s="67"/>
      <c r="EO253" s="67"/>
      <c r="EP253" s="67"/>
      <c r="EQ253" s="67"/>
      <c r="ER253" s="67"/>
      <c r="ES253" s="67"/>
      <c r="ET253" s="67"/>
      <c r="EU253" s="67"/>
      <c r="EV253" s="67"/>
      <c r="EW253" s="67"/>
      <c r="EX253" s="67"/>
      <c r="EY253" s="67"/>
      <c r="EZ253" s="67"/>
      <c r="FA253" s="67"/>
      <c r="FB253" s="67"/>
      <c r="FC253" s="67"/>
      <c r="FD253" s="67"/>
      <c r="FE253" s="67"/>
      <c r="FF253" s="67"/>
      <c r="FG253" s="67"/>
      <c r="FH253" s="67"/>
      <c r="FI253" s="67"/>
      <c r="FJ253" s="67"/>
      <c r="FK253" s="67"/>
      <c r="FL253" s="67"/>
      <c r="FM253" s="67"/>
      <c r="FN253" s="67"/>
      <c r="FO253" s="67"/>
      <c r="FP253" s="67"/>
      <c r="FQ253" s="67"/>
      <c r="FR253" s="67"/>
      <c r="FS253" s="67"/>
      <c r="FT253" s="67"/>
      <c r="FU253" s="67"/>
      <c r="FV253" s="67"/>
      <c r="FW253" s="67"/>
      <c r="FX253" s="67"/>
      <c r="FY253" s="67"/>
      <c r="FZ253" s="67"/>
      <c r="GA253" s="67"/>
      <c r="GB253" s="67"/>
      <c r="GC253" s="67"/>
      <c r="GD253" s="67"/>
      <c r="GE253" s="67"/>
      <c r="GF253" s="67"/>
      <c r="GG253" s="67"/>
      <c r="GH253" s="67"/>
      <c r="GI253" s="67"/>
      <c r="GJ253" s="67"/>
      <c r="GK253" s="67"/>
      <c r="GL253" s="67"/>
      <c r="GM253" s="67"/>
      <c r="GN253" s="67"/>
      <c r="GO253" s="67"/>
      <c r="GP253" s="67"/>
      <c r="GQ253" s="67"/>
      <c r="GR253" s="67"/>
      <c r="GS253" s="67"/>
      <c r="GT253" s="67"/>
      <c r="GU253" s="67"/>
      <c r="GV253" s="67"/>
      <c r="GW253" s="67"/>
      <c r="GX253" s="67"/>
      <c r="GY253" s="67"/>
      <c r="GZ253" s="67"/>
      <c r="HA253" s="67"/>
      <c r="HB253" s="67"/>
      <c r="HC253" s="67"/>
      <c r="HD253" s="67"/>
      <c r="HE253" s="67"/>
      <c r="HF253" s="67"/>
      <c r="HG253" s="67"/>
      <c r="HH253" s="67"/>
      <c r="HI253" s="67"/>
      <c r="HJ253" s="67"/>
      <c r="HK253" s="67"/>
      <c r="HL253" s="67"/>
      <c r="HM253" s="67"/>
      <c r="HN253" s="67"/>
      <c r="HO253" s="67"/>
      <c r="HP253" s="67"/>
      <c r="HQ253" s="67"/>
      <c r="HR253" s="67"/>
      <c r="HS253" s="67"/>
      <c r="HT253" s="67"/>
      <c r="HU253" s="67"/>
      <c r="HV253" s="67"/>
      <c r="HW253" s="67"/>
      <c r="HX253" s="67"/>
      <c r="HY253" s="67"/>
      <c r="HZ253" s="67"/>
      <c r="IA253" s="67"/>
      <c r="IB253" s="67"/>
      <c r="IC253" s="67"/>
      <c r="ID253" s="67"/>
      <c r="IE253" s="67"/>
      <c r="IF253" s="67"/>
      <c r="IG253" s="67"/>
      <c r="IH253" s="67"/>
      <c r="II253" s="67"/>
      <c r="IJ253" s="67"/>
      <c r="IK253" s="67"/>
    </row>
    <row r="254" spans="1:245" s="67" customFormat="1" x14ac:dyDescent="0.25">
      <c r="A254" s="85" t="s">
        <v>240</v>
      </c>
      <c r="B254" s="85" t="s">
        <v>44</v>
      </c>
      <c r="C254" s="85" t="s">
        <v>7</v>
      </c>
      <c r="D254" s="109">
        <v>9000000</v>
      </c>
      <c r="E254" s="77"/>
      <c r="F254" s="1"/>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c r="DM254" s="68"/>
      <c r="DN254" s="68"/>
      <c r="DO254" s="68"/>
      <c r="DP254" s="68"/>
      <c r="DQ254" s="68"/>
      <c r="DR254" s="68"/>
      <c r="DS254" s="68"/>
      <c r="DT254" s="68"/>
      <c r="DU254" s="68"/>
      <c r="DV254" s="68"/>
      <c r="DW254" s="68"/>
      <c r="DX254" s="68"/>
      <c r="DY254" s="68"/>
      <c r="DZ254" s="68"/>
      <c r="EA254" s="68"/>
      <c r="EB254" s="68"/>
      <c r="EC254" s="68"/>
      <c r="ED254" s="68"/>
      <c r="EE254" s="68"/>
      <c r="EF254" s="68"/>
      <c r="EG254" s="68"/>
      <c r="EH254" s="68"/>
      <c r="EI254" s="68"/>
      <c r="EJ254" s="68"/>
      <c r="EK254" s="68"/>
      <c r="EL254" s="68"/>
      <c r="EM254" s="68"/>
      <c r="EN254" s="68"/>
      <c r="EO254" s="68"/>
      <c r="EP254" s="68"/>
      <c r="EQ254" s="68"/>
      <c r="ER254" s="68"/>
      <c r="ES254" s="68"/>
      <c r="ET254" s="68"/>
      <c r="EU254" s="68"/>
      <c r="EV254" s="68"/>
      <c r="EW254" s="68"/>
      <c r="EX254" s="68"/>
      <c r="EY254" s="68"/>
      <c r="EZ254" s="68"/>
      <c r="FA254" s="68"/>
      <c r="FB254" s="68"/>
      <c r="FC254" s="68"/>
      <c r="FD254" s="68"/>
      <c r="FE254" s="68"/>
      <c r="FF254" s="68"/>
      <c r="FG254" s="68"/>
      <c r="FH254" s="68"/>
      <c r="FI254" s="68"/>
      <c r="FJ254" s="68"/>
      <c r="FK254" s="68"/>
      <c r="FL254" s="68"/>
      <c r="FM254" s="68"/>
      <c r="FN254" s="68"/>
      <c r="FO254" s="68"/>
      <c r="FP254" s="68"/>
      <c r="FQ254" s="68"/>
      <c r="FR254" s="68"/>
      <c r="FS254" s="68"/>
      <c r="FT254" s="68"/>
      <c r="FU254" s="68"/>
      <c r="FV254" s="68"/>
      <c r="FW254" s="68"/>
      <c r="FX254" s="68"/>
      <c r="FY254" s="68"/>
      <c r="FZ254" s="68"/>
      <c r="GA254" s="68"/>
      <c r="GB254" s="68"/>
      <c r="GC254" s="68"/>
      <c r="GD254" s="68"/>
      <c r="GE254" s="68"/>
      <c r="GF254" s="68"/>
      <c r="GG254" s="68"/>
      <c r="GH254" s="68"/>
      <c r="GI254" s="68"/>
      <c r="GJ254" s="68"/>
      <c r="GK254" s="68"/>
      <c r="GL254" s="68"/>
      <c r="GM254" s="68"/>
      <c r="GN254" s="68"/>
      <c r="GO254" s="68"/>
      <c r="GP254" s="68"/>
      <c r="GQ254" s="68"/>
      <c r="GR254" s="68"/>
      <c r="GS254" s="68"/>
      <c r="GT254" s="68"/>
      <c r="GU254" s="68"/>
      <c r="GV254" s="68"/>
      <c r="GW254" s="68"/>
      <c r="GX254" s="68"/>
      <c r="GY254" s="68"/>
      <c r="GZ254" s="68"/>
      <c r="HA254" s="68"/>
      <c r="HB254" s="68"/>
      <c r="HC254" s="68"/>
      <c r="HD254" s="68"/>
      <c r="HE254" s="68"/>
      <c r="HF254" s="68"/>
      <c r="HG254" s="68"/>
      <c r="HH254" s="68"/>
      <c r="HI254" s="68"/>
      <c r="HJ254" s="68"/>
      <c r="HK254" s="68"/>
      <c r="HL254" s="68"/>
      <c r="HM254" s="68"/>
      <c r="HN254" s="68"/>
      <c r="HO254" s="68"/>
      <c r="HP254" s="68"/>
      <c r="HQ254" s="68"/>
      <c r="HR254" s="68"/>
      <c r="HS254" s="68"/>
      <c r="HT254" s="68"/>
      <c r="HU254" s="68"/>
      <c r="HV254" s="68"/>
      <c r="HW254" s="68"/>
      <c r="HX254" s="68"/>
      <c r="HY254" s="68"/>
      <c r="HZ254" s="68"/>
      <c r="IA254" s="68"/>
      <c r="IB254" s="68"/>
      <c r="IC254" s="68"/>
      <c r="ID254" s="68"/>
      <c r="IE254" s="68"/>
      <c r="IF254" s="68"/>
      <c r="IG254" s="68"/>
      <c r="IH254" s="68"/>
      <c r="II254" s="68"/>
      <c r="IJ254" s="68"/>
      <c r="IK254" s="68"/>
    </row>
    <row r="255" spans="1:245" s="69" customFormat="1" x14ac:dyDescent="0.25">
      <c r="A255" s="85" t="s">
        <v>242</v>
      </c>
      <c r="B255" s="85" t="s">
        <v>235</v>
      </c>
      <c r="C255" s="85" t="s">
        <v>7</v>
      </c>
      <c r="D255" s="109">
        <v>7000000</v>
      </c>
      <c r="E255" s="76"/>
      <c r="F255" s="1"/>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67"/>
      <c r="BY255" s="67"/>
      <c r="BZ255" s="67"/>
      <c r="CA255" s="67"/>
      <c r="CB255" s="67"/>
      <c r="CC255" s="67"/>
      <c r="CD255" s="67"/>
      <c r="CE255" s="67"/>
      <c r="CF255" s="67"/>
      <c r="CG255" s="67"/>
      <c r="CH255" s="67"/>
      <c r="CI255" s="67"/>
      <c r="CJ255" s="67"/>
      <c r="CK255" s="67"/>
      <c r="CL255" s="67"/>
      <c r="CM255" s="67"/>
      <c r="CN255" s="67"/>
      <c r="CO255" s="67"/>
      <c r="CP255" s="67"/>
      <c r="CQ255" s="67"/>
      <c r="CR255" s="67"/>
      <c r="CS255" s="67"/>
      <c r="CT255" s="67"/>
      <c r="CU255" s="67"/>
      <c r="CV255" s="67"/>
      <c r="CW255" s="67"/>
      <c r="CX255" s="67"/>
      <c r="CY255" s="67"/>
      <c r="CZ255" s="67"/>
      <c r="DA255" s="67"/>
      <c r="DB255" s="67"/>
      <c r="DC255" s="67"/>
      <c r="DD255" s="67"/>
      <c r="DE255" s="67"/>
      <c r="DF255" s="67"/>
      <c r="DG255" s="67"/>
      <c r="DH255" s="67"/>
      <c r="DI255" s="67"/>
      <c r="DJ255" s="67"/>
      <c r="DK255" s="67"/>
      <c r="DL255" s="67"/>
      <c r="DM255" s="67"/>
      <c r="DN255" s="67"/>
      <c r="DO255" s="67"/>
      <c r="DP255" s="67"/>
      <c r="DQ255" s="67"/>
      <c r="DR255" s="67"/>
      <c r="DS255" s="67"/>
      <c r="DT255" s="67"/>
      <c r="DU255" s="67"/>
      <c r="DV255" s="67"/>
      <c r="DW255" s="67"/>
      <c r="DX255" s="67"/>
      <c r="DY255" s="67"/>
      <c r="DZ255" s="67"/>
      <c r="EA255" s="67"/>
      <c r="EB255" s="67"/>
      <c r="EC255" s="67"/>
      <c r="ED255" s="67"/>
      <c r="EE255" s="67"/>
      <c r="EF255" s="67"/>
      <c r="EG255" s="67"/>
      <c r="EH255" s="67"/>
      <c r="EI255" s="67"/>
      <c r="EJ255" s="67"/>
      <c r="EK255" s="67"/>
      <c r="EL255" s="67"/>
      <c r="EM255" s="67"/>
      <c r="EN255" s="67"/>
      <c r="EO255" s="67"/>
      <c r="EP255" s="67"/>
      <c r="EQ255" s="67"/>
      <c r="ER255" s="67"/>
      <c r="ES255" s="67"/>
      <c r="ET255" s="67"/>
      <c r="EU255" s="67"/>
      <c r="EV255" s="67"/>
      <c r="EW255" s="67"/>
      <c r="EX255" s="67"/>
      <c r="EY255" s="67"/>
      <c r="EZ255" s="67"/>
      <c r="FA255" s="67"/>
      <c r="FB255" s="67"/>
      <c r="FC255" s="67"/>
      <c r="FD255" s="67"/>
      <c r="FE255" s="67"/>
      <c r="FF255" s="67"/>
      <c r="FG255" s="67"/>
      <c r="FH255" s="67"/>
      <c r="FI255" s="67"/>
      <c r="FJ255" s="67"/>
      <c r="FK255" s="67"/>
      <c r="FL255" s="67"/>
      <c r="FM255" s="67"/>
      <c r="FN255" s="67"/>
      <c r="FO255" s="67"/>
      <c r="FP255" s="67"/>
      <c r="FQ255" s="67"/>
      <c r="FR255" s="67"/>
      <c r="FS255" s="67"/>
      <c r="FT255" s="67"/>
      <c r="FU255" s="67"/>
      <c r="FV255" s="67"/>
      <c r="FW255" s="67"/>
      <c r="FX255" s="67"/>
      <c r="FY255" s="67"/>
      <c r="FZ255" s="67"/>
      <c r="GA255" s="67"/>
      <c r="GB255" s="67"/>
      <c r="GC255" s="67"/>
      <c r="GD255" s="67"/>
      <c r="GE255" s="67"/>
      <c r="GF255" s="67"/>
      <c r="GG255" s="67"/>
      <c r="GH255" s="67"/>
      <c r="GI255" s="67"/>
      <c r="GJ255" s="67"/>
      <c r="GK255" s="67"/>
      <c r="GL255" s="67"/>
      <c r="GM255" s="67"/>
      <c r="GN255" s="67"/>
      <c r="GO255" s="67"/>
      <c r="GP255" s="67"/>
      <c r="GQ255" s="67"/>
      <c r="GR255" s="67"/>
      <c r="GS255" s="67"/>
      <c r="GT255" s="67"/>
      <c r="GU255" s="67"/>
      <c r="GV255" s="67"/>
      <c r="GW255" s="67"/>
      <c r="GX255" s="67"/>
      <c r="GY255" s="67"/>
      <c r="GZ255" s="67"/>
      <c r="HA255" s="67"/>
      <c r="HB255" s="67"/>
      <c r="HC255" s="67"/>
      <c r="HD255" s="67"/>
      <c r="HE255" s="67"/>
      <c r="HF255" s="67"/>
      <c r="HG255" s="67"/>
      <c r="HH255" s="67"/>
      <c r="HI255" s="67"/>
      <c r="HJ255" s="67"/>
      <c r="HK255" s="67"/>
      <c r="HL255" s="67"/>
      <c r="HM255" s="67"/>
      <c r="HN255" s="67"/>
      <c r="HO255" s="67"/>
      <c r="HP255" s="67"/>
      <c r="HQ255" s="67"/>
      <c r="HR255" s="67"/>
      <c r="HS255" s="67"/>
      <c r="HT255" s="67"/>
      <c r="HU255" s="67"/>
      <c r="HV255" s="67"/>
      <c r="HW255" s="67"/>
      <c r="HX255" s="67"/>
      <c r="HY255" s="67"/>
      <c r="HZ255" s="67"/>
      <c r="IA255" s="67"/>
      <c r="IB255" s="67"/>
      <c r="IC255" s="67"/>
      <c r="ID255" s="67"/>
      <c r="IE255" s="67"/>
      <c r="IF255" s="67"/>
      <c r="IG255" s="67"/>
      <c r="IH255" s="67"/>
      <c r="II255" s="67"/>
      <c r="IJ255" s="67"/>
      <c r="IK255" s="67"/>
    </row>
    <row r="256" spans="1:245" x14ac:dyDescent="0.25">
      <c r="A256" s="85" t="s">
        <v>696</v>
      </c>
      <c r="B256" s="85" t="s">
        <v>697</v>
      </c>
      <c r="C256" s="85" t="s">
        <v>7</v>
      </c>
      <c r="D256" s="109">
        <v>6000000</v>
      </c>
      <c r="E256" s="7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c r="BM256" s="69"/>
      <c r="BN256" s="69"/>
      <c r="BO256" s="69"/>
      <c r="BP256" s="69"/>
      <c r="BQ256" s="69"/>
      <c r="BR256" s="69"/>
      <c r="BS256" s="69"/>
      <c r="BT256" s="69"/>
      <c r="BU256" s="69"/>
      <c r="BV256" s="69"/>
      <c r="BW256" s="69"/>
      <c r="BX256" s="69"/>
      <c r="BY256" s="69"/>
      <c r="BZ256" s="69"/>
      <c r="CA256" s="69"/>
      <c r="CB256" s="69"/>
      <c r="CC256" s="69"/>
      <c r="CD256" s="69"/>
      <c r="CE256" s="69"/>
      <c r="CF256" s="69"/>
      <c r="CG256" s="69"/>
      <c r="CH256" s="69"/>
      <c r="CI256" s="69"/>
      <c r="CJ256" s="69"/>
      <c r="CK256" s="69"/>
      <c r="CL256" s="69"/>
      <c r="CM256" s="69"/>
      <c r="CN256" s="69"/>
      <c r="CO256" s="69"/>
      <c r="CP256" s="69"/>
      <c r="CQ256" s="69"/>
      <c r="CR256" s="69"/>
      <c r="CS256" s="69"/>
      <c r="CT256" s="69"/>
      <c r="CU256" s="69"/>
      <c r="CV256" s="69"/>
      <c r="CW256" s="69"/>
      <c r="CX256" s="69"/>
      <c r="CY256" s="69"/>
      <c r="CZ256" s="69"/>
      <c r="DA256" s="69"/>
      <c r="DB256" s="69"/>
      <c r="DC256" s="69"/>
      <c r="DD256" s="69"/>
      <c r="DE256" s="69"/>
      <c r="DF256" s="69"/>
      <c r="DG256" s="69"/>
      <c r="DH256" s="69"/>
      <c r="DI256" s="69"/>
      <c r="DJ256" s="69"/>
      <c r="DK256" s="69"/>
      <c r="DL256" s="69"/>
      <c r="DM256" s="69"/>
      <c r="DN256" s="69"/>
      <c r="DO256" s="69"/>
      <c r="DP256" s="69"/>
      <c r="DQ256" s="69"/>
      <c r="DR256" s="69"/>
      <c r="DS256" s="69"/>
      <c r="DT256" s="69"/>
      <c r="DU256" s="69"/>
      <c r="DV256" s="69"/>
      <c r="DW256" s="69"/>
      <c r="DX256" s="69"/>
      <c r="DY256" s="69"/>
      <c r="DZ256" s="69"/>
      <c r="EA256" s="69"/>
      <c r="EB256" s="69"/>
      <c r="EC256" s="69"/>
      <c r="ED256" s="69"/>
      <c r="EE256" s="69"/>
      <c r="EF256" s="69"/>
      <c r="EG256" s="69"/>
      <c r="EH256" s="69"/>
      <c r="EI256" s="69"/>
      <c r="EJ256" s="69"/>
      <c r="EK256" s="69"/>
      <c r="EL256" s="69"/>
      <c r="EM256" s="69"/>
      <c r="EN256" s="69"/>
      <c r="EO256" s="69"/>
      <c r="EP256" s="69"/>
      <c r="EQ256" s="69"/>
      <c r="ER256" s="69"/>
      <c r="ES256" s="69"/>
      <c r="ET256" s="69"/>
      <c r="EU256" s="69"/>
      <c r="EV256" s="69"/>
      <c r="EW256" s="69"/>
      <c r="EX256" s="69"/>
      <c r="EY256" s="69"/>
      <c r="EZ256" s="69"/>
      <c r="FA256" s="69"/>
      <c r="FB256" s="69"/>
      <c r="FC256" s="69"/>
      <c r="FD256" s="69"/>
      <c r="FE256" s="69"/>
      <c r="FF256" s="69"/>
      <c r="FG256" s="69"/>
      <c r="FH256" s="69"/>
      <c r="FI256" s="69"/>
      <c r="FJ256" s="69"/>
      <c r="FK256" s="69"/>
      <c r="FL256" s="69"/>
      <c r="FM256" s="69"/>
      <c r="FN256" s="69"/>
      <c r="FO256" s="69"/>
      <c r="FP256" s="69"/>
      <c r="FQ256" s="69"/>
      <c r="FR256" s="69"/>
      <c r="FS256" s="69"/>
      <c r="FT256" s="69"/>
      <c r="FU256" s="69"/>
      <c r="FV256" s="69"/>
      <c r="FW256" s="69"/>
      <c r="FX256" s="69"/>
      <c r="FY256" s="69"/>
      <c r="FZ256" s="69"/>
      <c r="GA256" s="69"/>
      <c r="GB256" s="69"/>
      <c r="GC256" s="69"/>
      <c r="GD256" s="69"/>
      <c r="GE256" s="69"/>
      <c r="GF256" s="69"/>
      <c r="GG256" s="69"/>
      <c r="GH256" s="69"/>
      <c r="GI256" s="69"/>
      <c r="GJ256" s="69"/>
      <c r="GK256" s="69"/>
      <c r="GL256" s="69"/>
      <c r="GM256" s="69"/>
      <c r="GN256" s="69"/>
      <c r="GO256" s="69"/>
      <c r="GP256" s="69"/>
      <c r="GQ256" s="69"/>
      <c r="GR256" s="69"/>
      <c r="GS256" s="69"/>
      <c r="GT256" s="69"/>
      <c r="GU256" s="69"/>
      <c r="GV256" s="69"/>
      <c r="GW256" s="69"/>
      <c r="GX256" s="69"/>
      <c r="GY256" s="69"/>
      <c r="GZ256" s="69"/>
      <c r="HA256" s="69"/>
      <c r="HB256" s="69"/>
      <c r="HC256" s="69"/>
      <c r="HD256" s="69"/>
      <c r="HE256" s="69"/>
      <c r="HF256" s="69"/>
      <c r="HG256" s="69"/>
      <c r="HH256" s="69"/>
      <c r="HI256" s="69"/>
      <c r="HJ256" s="69"/>
      <c r="HK256" s="69"/>
      <c r="HL256" s="69"/>
      <c r="HM256" s="69"/>
      <c r="HN256" s="69"/>
      <c r="HO256" s="69"/>
      <c r="HP256" s="69"/>
      <c r="HQ256" s="69"/>
      <c r="HR256" s="69"/>
      <c r="HS256" s="69"/>
      <c r="HT256" s="69"/>
      <c r="HU256" s="69"/>
      <c r="HV256" s="69"/>
      <c r="HW256" s="69"/>
      <c r="HX256" s="69"/>
      <c r="HY256" s="69"/>
      <c r="HZ256" s="69"/>
      <c r="IA256" s="69"/>
      <c r="IB256" s="69"/>
      <c r="IC256" s="69"/>
      <c r="ID256" s="69"/>
      <c r="IE256" s="69"/>
      <c r="IF256" s="69"/>
      <c r="IG256" s="69"/>
      <c r="IH256" s="69"/>
      <c r="II256" s="69"/>
      <c r="IJ256" s="69"/>
      <c r="IK256" s="69"/>
    </row>
    <row r="257" spans="1:245" s="68" customFormat="1" x14ac:dyDescent="0.25">
      <c r="A257" s="102" t="s">
        <v>1033</v>
      </c>
      <c r="B257" s="102" t="s">
        <v>921</v>
      </c>
      <c r="C257" s="102" t="s">
        <v>7</v>
      </c>
      <c r="D257" s="111">
        <v>6000000</v>
      </c>
      <c r="E257" s="77" t="s">
        <v>844</v>
      </c>
      <c r="F257" s="1"/>
    </row>
    <row r="258" spans="1:245" s="69" customFormat="1" x14ac:dyDescent="0.25">
      <c r="A258" s="85"/>
      <c r="B258" s="85"/>
      <c r="C258" s="85"/>
      <c r="D258" s="109" t="s">
        <v>985</v>
      </c>
      <c r="E258" s="76"/>
      <c r="F258" s="1"/>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c r="CE258" s="67"/>
      <c r="CF258" s="67"/>
      <c r="CG258" s="67"/>
      <c r="CH258" s="67"/>
      <c r="CI258" s="67"/>
      <c r="CJ258" s="67"/>
      <c r="CK258" s="67"/>
      <c r="CL258" s="67"/>
      <c r="CM258" s="67"/>
      <c r="CN258" s="67"/>
      <c r="CO258" s="67"/>
      <c r="CP258" s="67"/>
      <c r="CQ258" s="67"/>
      <c r="CR258" s="67"/>
      <c r="CS258" s="67"/>
      <c r="CT258" s="67"/>
      <c r="CU258" s="67"/>
      <c r="CV258" s="67"/>
      <c r="CW258" s="67"/>
      <c r="CX258" s="67"/>
      <c r="CY258" s="67"/>
      <c r="CZ258" s="67"/>
      <c r="DA258" s="67"/>
      <c r="DB258" s="67"/>
      <c r="DC258" s="67"/>
      <c r="DD258" s="67"/>
      <c r="DE258" s="67"/>
      <c r="DF258" s="67"/>
      <c r="DG258" s="67"/>
      <c r="DH258" s="67"/>
      <c r="DI258" s="67"/>
      <c r="DJ258" s="67"/>
      <c r="DK258" s="67"/>
      <c r="DL258" s="67"/>
      <c r="DM258" s="67"/>
      <c r="DN258" s="67"/>
      <c r="DO258" s="67"/>
      <c r="DP258" s="67"/>
      <c r="DQ258" s="67"/>
      <c r="DR258" s="67"/>
      <c r="DS258" s="67"/>
      <c r="DT258" s="67"/>
      <c r="DU258" s="67"/>
      <c r="DV258" s="67"/>
      <c r="DW258" s="67"/>
      <c r="DX258" s="67"/>
      <c r="DY258" s="67"/>
      <c r="DZ258" s="67"/>
      <c r="EA258" s="67"/>
      <c r="EB258" s="67"/>
      <c r="EC258" s="67"/>
      <c r="ED258" s="67"/>
      <c r="EE258" s="67"/>
      <c r="EF258" s="67"/>
      <c r="EG258" s="67"/>
      <c r="EH258" s="67"/>
      <c r="EI258" s="67"/>
      <c r="EJ258" s="67"/>
      <c r="EK258" s="67"/>
      <c r="EL258" s="67"/>
      <c r="EM258" s="67"/>
      <c r="EN258" s="67"/>
      <c r="EO258" s="67"/>
      <c r="EP258" s="67"/>
      <c r="EQ258" s="67"/>
      <c r="ER258" s="67"/>
      <c r="ES258" s="67"/>
      <c r="ET258" s="67"/>
      <c r="EU258" s="67"/>
      <c r="EV258" s="67"/>
      <c r="EW258" s="67"/>
      <c r="EX258" s="67"/>
      <c r="EY258" s="67"/>
      <c r="EZ258" s="67"/>
      <c r="FA258" s="67"/>
      <c r="FB258" s="67"/>
      <c r="FC258" s="67"/>
      <c r="FD258" s="67"/>
      <c r="FE258" s="67"/>
      <c r="FF258" s="67"/>
      <c r="FG258" s="67"/>
      <c r="FH258" s="67"/>
      <c r="FI258" s="67"/>
      <c r="FJ258" s="67"/>
      <c r="FK258" s="67"/>
      <c r="FL258" s="67"/>
      <c r="FM258" s="67"/>
      <c r="FN258" s="67"/>
      <c r="FO258" s="67"/>
      <c r="FP258" s="67"/>
      <c r="FQ258" s="67"/>
      <c r="FR258" s="67"/>
      <c r="FS258" s="67"/>
      <c r="FT258" s="67"/>
      <c r="FU258" s="67"/>
      <c r="FV258" s="67"/>
      <c r="FW258" s="67"/>
      <c r="FX258" s="67"/>
      <c r="FY258" s="67"/>
      <c r="FZ258" s="67"/>
      <c r="GA258" s="67"/>
      <c r="GB258" s="67"/>
      <c r="GC258" s="67"/>
      <c r="GD258" s="67"/>
      <c r="GE258" s="67"/>
      <c r="GF258" s="67"/>
      <c r="GG258" s="67"/>
      <c r="GH258" s="67"/>
      <c r="GI258" s="67"/>
      <c r="GJ258" s="67"/>
      <c r="GK258" s="67"/>
      <c r="GL258" s="67"/>
      <c r="GM258" s="67"/>
      <c r="GN258" s="67"/>
      <c r="GO258" s="67"/>
      <c r="GP258" s="67"/>
      <c r="GQ258" s="67"/>
      <c r="GR258" s="67"/>
      <c r="GS258" s="67"/>
      <c r="GT258" s="67"/>
      <c r="GU258" s="67"/>
      <c r="GV258" s="67"/>
      <c r="GW258" s="67"/>
      <c r="GX258" s="67"/>
      <c r="GY258" s="67"/>
      <c r="GZ258" s="67"/>
      <c r="HA258" s="67"/>
      <c r="HB258" s="67"/>
      <c r="HC258" s="67"/>
      <c r="HD258" s="67"/>
      <c r="HE258" s="67"/>
      <c r="HF258" s="67"/>
      <c r="HG258" s="67"/>
      <c r="HH258" s="67"/>
      <c r="HI258" s="67"/>
      <c r="HJ258" s="67"/>
      <c r="HK258" s="67"/>
      <c r="HL258" s="67"/>
      <c r="HM258" s="67"/>
      <c r="HN258" s="67"/>
      <c r="HO258" s="67"/>
      <c r="HP258" s="67"/>
      <c r="HQ258" s="67"/>
      <c r="HR258" s="67"/>
      <c r="HS258" s="67"/>
      <c r="HT258" s="67"/>
      <c r="HU258" s="67"/>
      <c r="HV258" s="67"/>
      <c r="HW258" s="67"/>
      <c r="HX258" s="67"/>
      <c r="HY258" s="67"/>
      <c r="HZ258" s="67"/>
      <c r="IA258" s="67"/>
      <c r="IB258" s="67"/>
      <c r="IC258" s="67"/>
      <c r="ID258" s="67"/>
      <c r="IE258" s="67"/>
      <c r="IF258" s="67"/>
      <c r="IG258" s="67"/>
      <c r="IH258" s="67"/>
      <c r="II258" s="67"/>
      <c r="IJ258" s="67"/>
      <c r="IK258" s="67"/>
    </row>
    <row r="259" spans="1:245" s="67" customFormat="1" x14ac:dyDescent="0.25">
      <c r="A259" s="85" t="s">
        <v>243</v>
      </c>
      <c r="B259" s="85" t="s">
        <v>248</v>
      </c>
      <c r="C259" s="85" t="s">
        <v>22</v>
      </c>
      <c r="D259" s="109">
        <v>12000000</v>
      </c>
      <c r="E259" s="77"/>
      <c r="F259" s="1"/>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c r="BZ259" s="68"/>
      <c r="CA259" s="68"/>
      <c r="CB259" s="68"/>
      <c r="CC259" s="68"/>
      <c r="CD259" s="68"/>
      <c r="CE259" s="68"/>
      <c r="CF259" s="68"/>
      <c r="CG259" s="68"/>
      <c r="CH259" s="68"/>
      <c r="CI259" s="68"/>
      <c r="CJ259" s="68"/>
      <c r="CK259" s="68"/>
      <c r="CL259" s="68"/>
      <c r="CM259" s="68"/>
      <c r="CN259" s="68"/>
      <c r="CO259" s="68"/>
      <c r="CP259" s="68"/>
      <c r="CQ259" s="68"/>
      <c r="CR259" s="68"/>
      <c r="CS259" s="68"/>
      <c r="CT259" s="68"/>
      <c r="CU259" s="68"/>
      <c r="CV259" s="68"/>
      <c r="CW259" s="68"/>
      <c r="CX259" s="68"/>
      <c r="CY259" s="68"/>
      <c r="CZ259" s="68"/>
      <c r="DA259" s="68"/>
      <c r="DB259" s="68"/>
      <c r="DC259" s="68"/>
      <c r="DD259" s="68"/>
      <c r="DE259" s="68"/>
      <c r="DF259" s="68"/>
      <c r="DG259" s="68"/>
      <c r="DH259" s="68"/>
      <c r="DI259" s="68"/>
      <c r="DJ259" s="68"/>
      <c r="DK259" s="68"/>
      <c r="DL259" s="68"/>
      <c r="DM259" s="68"/>
      <c r="DN259" s="68"/>
      <c r="DO259" s="68"/>
      <c r="DP259" s="68"/>
      <c r="DQ259" s="68"/>
      <c r="DR259" s="68"/>
      <c r="DS259" s="68"/>
      <c r="DT259" s="68"/>
      <c r="DU259" s="68"/>
      <c r="DV259" s="68"/>
      <c r="DW259" s="68"/>
      <c r="DX259" s="68"/>
      <c r="DY259" s="68"/>
      <c r="DZ259" s="68"/>
      <c r="EA259" s="68"/>
      <c r="EB259" s="68"/>
      <c r="EC259" s="68"/>
      <c r="ED259" s="68"/>
      <c r="EE259" s="68"/>
      <c r="EF259" s="68"/>
      <c r="EG259" s="68"/>
      <c r="EH259" s="68"/>
      <c r="EI259" s="68"/>
      <c r="EJ259" s="68"/>
      <c r="EK259" s="68"/>
      <c r="EL259" s="68"/>
      <c r="EM259" s="68"/>
      <c r="EN259" s="68"/>
      <c r="EO259" s="68"/>
      <c r="EP259" s="68"/>
      <c r="EQ259" s="68"/>
      <c r="ER259" s="68"/>
      <c r="ES259" s="68"/>
      <c r="ET259" s="68"/>
      <c r="EU259" s="68"/>
      <c r="EV259" s="68"/>
      <c r="EW259" s="68"/>
      <c r="EX259" s="68"/>
      <c r="EY259" s="68"/>
      <c r="EZ259" s="68"/>
      <c r="FA259" s="68"/>
      <c r="FB259" s="68"/>
      <c r="FC259" s="68"/>
      <c r="FD259" s="68"/>
      <c r="FE259" s="68"/>
      <c r="FF259" s="68"/>
      <c r="FG259" s="68"/>
      <c r="FH259" s="68"/>
      <c r="FI259" s="68"/>
      <c r="FJ259" s="68"/>
      <c r="FK259" s="68"/>
      <c r="FL259" s="68"/>
      <c r="FM259" s="68"/>
      <c r="FN259" s="68"/>
      <c r="FO259" s="68"/>
      <c r="FP259" s="68"/>
      <c r="FQ259" s="68"/>
      <c r="FR259" s="68"/>
      <c r="FS259" s="68"/>
      <c r="FT259" s="68"/>
      <c r="FU259" s="68"/>
      <c r="FV259" s="68"/>
      <c r="FW259" s="68"/>
      <c r="FX259" s="68"/>
      <c r="FY259" s="68"/>
      <c r="FZ259" s="68"/>
      <c r="GA259" s="68"/>
      <c r="GB259" s="68"/>
      <c r="GC259" s="68"/>
      <c r="GD259" s="68"/>
      <c r="GE259" s="68"/>
      <c r="GF259" s="68"/>
      <c r="GG259" s="68"/>
      <c r="GH259" s="68"/>
      <c r="GI259" s="68"/>
      <c r="GJ259" s="68"/>
      <c r="GK259" s="68"/>
      <c r="GL259" s="68"/>
      <c r="GM259" s="68"/>
      <c r="GN259" s="68"/>
      <c r="GO259" s="68"/>
      <c r="GP259" s="68"/>
      <c r="GQ259" s="68"/>
      <c r="GR259" s="68"/>
      <c r="GS259" s="68"/>
      <c r="GT259" s="68"/>
      <c r="GU259" s="68"/>
      <c r="GV259" s="68"/>
      <c r="GW259" s="68"/>
      <c r="GX259" s="68"/>
      <c r="GY259" s="68"/>
      <c r="GZ259" s="68"/>
      <c r="HA259" s="68"/>
      <c r="HB259" s="68"/>
      <c r="HC259" s="68"/>
      <c r="HD259" s="68"/>
      <c r="HE259" s="68"/>
      <c r="HF259" s="68"/>
      <c r="HG259" s="68"/>
      <c r="HH259" s="68"/>
      <c r="HI259" s="68"/>
      <c r="HJ259" s="68"/>
      <c r="HK259" s="68"/>
      <c r="HL259" s="68"/>
      <c r="HM259" s="68"/>
      <c r="HN259" s="68"/>
      <c r="HO259" s="68"/>
      <c r="HP259" s="68"/>
      <c r="HQ259" s="68"/>
      <c r="HR259" s="68"/>
      <c r="HS259" s="68"/>
      <c r="HT259" s="68"/>
      <c r="HU259" s="68"/>
      <c r="HV259" s="68"/>
      <c r="HW259" s="68"/>
      <c r="HX259" s="68"/>
      <c r="HY259" s="68"/>
      <c r="HZ259" s="68"/>
      <c r="IA259" s="68"/>
      <c r="IB259" s="68"/>
      <c r="IC259" s="68"/>
      <c r="ID259" s="68"/>
      <c r="IE259" s="68"/>
      <c r="IF259" s="68"/>
      <c r="IG259" s="68"/>
      <c r="IH259" s="68"/>
      <c r="II259" s="68"/>
      <c r="IJ259" s="68"/>
      <c r="IK259" s="68"/>
    </row>
    <row r="260" spans="1:245" s="67" customFormat="1" x14ac:dyDescent="0.25">
      <c r="A260" s="85" t="s">
        <v>245</v>
      </c>
      <c r="B260" s="85" t="s">
        <v>698</v>
      </c>
      <c r="C260" s="85" t="s">
        <v>22</v>
      </c>
      <c r="D260" s="109">
        <v>12000000</v>
      </c>
      <c r="E260" s="76"/>
      <c r="F260" s="1"/>
    </row>
    <row r="261" spans="1:245" s="68" customFormat="1" x14ac:dyDescent="0.25">
      <c r="A261" s="85" t="s">
        <v>246</v>
      </c>
      <c r="B261" s="85" t="s">
        <v>244</v>
      </c>
      <c r="C261" s="85" t="s">
        <v>22</v>
      </c>
      <c r="D261" s="109">
        <v>11000000</v>
      </c>
      <c r="E261" s="77"/>
      <c r="F261" s="1"/>
    </row>
    <row r="262" spans="1:245" s="100" customFormat="1" x14ac:dyDescent="0.25">
      <c r="A262" s="101" t="s">
        <v>247</v>
      </c>
      <c r="B262" s="101" t="s">
        <v>250</v>
      </c>
      <c r="C262" s="101" t="s">
        <v>22</v>
      </c>
      <c r="D262" s="110">
        <v>10000000</v>
      </c>
      <c r="E262" s="99"/>
      <c r="F262" s="2"/>
    </row>
    <row r="263" spans="1:245" x14ac:dyDescent="0.25">
      <c r="A263" s="85" t="s">
        <v>249</v>
      </c>
      <c r="B263" s="85" t="s">
        <v>699</v>
      </c>
      <c r="C263" s="85" t="s">
        <v>22</v>
      </c>
      <c r="D263" s="109">
        <v>9000000</v>
      </c>
      <c r="E263" s="77"/>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c r="FH263" s="68"/>
      <c r="FI263" s="68"/>
      <c r="FJ263" s="68"/>
      <c r="FK263" s="68"/>
      <c r="FL263" s="68"/>
      <c r="FM263" s="68"/>
      <c r="FN263" s="68"/>
      <c r="FO263" s="68"/>
      <c r="FP263" s="68"/>
      <c r="FQ263" s="68"/>
      <c r="FR263" s="68"/>
      <c r="FS263" s="68"/>
      <c r="FT263" s="68"/>
      <c r="FU263" s="68"/>
      <c r="FV263" s="68"/>
      <c r="FW263" s="68"/>
      <c r="FX263" s="68"/>
      <c r="FY263" s="68"/>
      <c r="FZ263" s="68"/>
      <c r="GA263" s="68"/>
      <c r="GB263" s="68"/>
      <c r="GC263" s="68"/>
      <c r="GD263" s="68"/>
      <c r="GE263" s="68"/>
      <c r="GF263" s="68"/>
      <c r="GG263" s="68"/>
      <c r="GH263" s="68"/>
      <c r="GI263" s="68"/>
      <c r="GJ263" s="68"/>
      <c r="GK263" s="68"/>
      <c r="GL263" s="68"/>
      <c r="GM263" s="68"/>
      <c r="GN263" s="68"/>
      <c r="GO263" s="68"/>
      <c r="GP263" s="68"/>
      <c r="GQ263" s="68"/>
      <c r="GR263" s="68"/>
      <c r="GS263" s="68"/>
      <c r="GT263" s="68"/>
      <c r="GU263" s="68"/>
      <c r="GV263" s="68"/>
      <c r="GW263" s="68"/>
      <c r="GX263" s="68"/>
      <c r="GY263" s="68"/>
      <c r="GZ263" s="68"/>
      <c r="HA263" s="68"/>
      <c r="HB263" s="68"/>
      <c r="HC263" s="68"/>
      <c r="HD263" s="68"/>
      <c r="HE263" s="68"/>
      <c r="HF263" s="68"/>
      <c r="HG263" s="68"/>
      <c r="HH263" s="68"/>
      <c r="HI263" s="68"/>
      <c r="HJ263" s="68"/>
      <c r="HK263" s="68"/>
      <c r="HL263" s="68"/>
      <c r="HM263" s="68"/>
      <c r="HN263" s="68"/>
      <c r="HO263" s="68"/>
      <c r="HP263" s="68"/>
      <c r="HQ263" s="68"/>
      <c r="HR263" s="68"/>
      <c r="HS263" s="68"/>
      <c r="HT263" s="68"/>
      <c r="HU263" s="68"/>
      <c r="HV263" s="68"/>
      <c r="HW263" s="68"/>
      <c r="HX263" s="68"/>
      <c r="HY263" s="68"/>
      <c r="HZ263" s="68"/>
      <c r="IA263" s="68"/>
      <c r="IB263" s="68"/>
      <c r="IC263" s="68"/>
      <c r="ID263" s="68"/>
      <c r="IE263" s="68"/>
      <c r="IF263" s="68"/>
      <c r="IG263" s="68"/>
      <c r="IH263" s="68"/>
      <c r="II263" s="68"/>
      <c r="IJ263" s="68"/>
      <c r="IK263" s="68"/>
    </row>
    <row r="264" spans="1:245" s="68" customFormat="1" x14ac:dyDescent="0.25">
      <c r="A264" s="102" t="s">
        <v>1034</v>
      </c>
      <c r="B264" s="102" t="s">
        <v>502</v>
      </c>
      <c r="C264" s="102" t="s">
        <v>22</v>
      </c>
      <c r="D264" s="111">
        <v>13000000</v>
      </c>
      <c r="E264" s="77" t="s">
        <v>844</v>
      </c>
      <c r="F264" s="1"/>
    </row>
    <row r="265" spans="1:245" s="68" customFormat="1" x14ac:dyDescent="0.25">
      <c r="A265" s="102" t="s">
        <v>1035</v>
      </c>
      <c r="B265" s="102" t="s">
        <v>922</v>
      </c>
      <c r="C265" s="102" t="s">
        <v>22</v>
      </c>
      <c r="D265" s="111">
        <v>6000000</v>
      </c>
      <c r="E265" s="77" t="s">
        <v>844</v>
      </c>
      <c r="F265" s="1"/>
    </row>
    <row r="266" spans="1:245" x14ac:dyDescent="0.25">
      <c r="D266" s="109" t="s">
        <v>985</v>
      </c>
    </row>
    <row r="267" spans="1:245" x14ac:dyDescent="0.25">
      <c r="A267" s="85" t="s">
        <v>700</v>
      </c>
      <c r="B267" s="85" t="s">
        <v>701</v>
      </c>
      <c r="C267" s="85" t="s">
        <v>35</v>
      </c>
      <c r="D267" s="109">
        <v>14000000</v>
      </c>
    </row>
    <row r="268" spans="1:245" x14ac:dyDescent="0.25">
      <c r="A268" s="85" t="s">
        <v>251</v>
      </c>
      <c r="B268" s="85" t="s">
        <v>702</v>
      </c>
      <c r="C268" s="85" t="s">
        <v>35</v>
      </c>
      <c r="D268" s="109">
        <v>12000000</v>
      </c>
      <c r="E268" s="77"/>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c r="BL268" s="68"/>
      <c r="BM268" s="68"/>
      <c r="BN268" s="68"/>
      <c r="BO268" s="68"/>
      <c r="BP268" s="68"/>
      <c r="BQ268" s="68"/>
      <c r="BR268" s="68"/>
      <c r="BS268" s="68"/>
      <c r="BT268" s="68"/>
      <c r="BU268" s="68"/>
      <c r="BV268" s="68"/>
      <c r="BW268" s="68"/>
      <c r="BX268" s="68"/>
      <c r="BY268" s="68"/>
      <c r="BZ268" s="68"/>
      <c r="CA268" s="68"/>
      <c r="CB268" s="68"/>
      <c r="CC268" s="68"/>
      <c r="CD268" s="68"/>
      <c r="CE268" s="68"/>
      <c r="CF268" s="68"/>
      <c r="CG268" s="68"/>
      <c r="CH268" s="68"/>
      <c r="CI268" s="68"/>
      <c r="CJ268" s="68"/>
      <c r="CK268" s="68"/>
      <c r="CL268" s="68"/>
      <c r="CM268" s="68"/>
      <c r="CN268" s="68"/>
      <c r="CO268" s="68"/>
      <c r="CP268" s="68"/>
      <c r="CQ268" s="68"/>
      <c r="CR268" s="68"/>
      <c r="CS268" s="68"/>
      <c r="CT268" s="68"/>
      <c r="CU268" s="68"/>
      <c r="CV268" s="68"/>
      <c r="CW268" s="68"/>
      <c r="CX268" s="68"/>
      <c r="CY268" s="68"/>
      <c r="CZ268" s="68"/>
      <c r="DA268" s="68"/>
      <c r="DB268" s="68"/>
      <c r="DC268" s="68"/>
      <c r="DD268" s="68"/>
      <c r="DE268" s="68"/>
      <c r="DF268" s="68"/>
      <c r="DG268" s="68"/>
      <c r="DH268" s="68"/>
      <c r="DI268" s="68"/>
      <c r="DJ268" s="68"/>
      <c r="DK268" s="68"/>
      <c r="DL268" s="68"/>
      <c r="DM268" s="68"/>
      <c r="DN268" s="68"/>
      <c r="DO268" s="68"/>
      <c r="DP268" s="68"/>
      <c r="DQ268" s="68"/>
      <c r="DR268" s="68"/>
      <c r="DS268" s="68"/>
      <c r="DT268" s="68"/>
      <c r="DU268" s="68"/>
      <c r="DV268" s="68"/>
      <c r="DW268" s="68"/>
      <c r="DX268" s="68"/>
      <c r="DY268" s="68"/>
      <c r="DZ268" s="68"/>
      <c r="EA268" s="68"/>
      <c r="EB268" s="68"/>
      <c r="EC268" s="68"/>
      <c r="ED268" s="68"/>
      <c r="EE268" s="68"/>
      <c r="EF268" s="68"/>
      <c r="EG268" s="68"/>
      <c r="EH268" s="68"/>
      <c r="EI268" s="68"/>
      <c r="EJ268" s="68"/>
      <c r="EK268" s="68"/>
      <c r="EL268" s="68"/>
      <c r="EM268" s="68"/>
      <c r="EN268" s="68"/>
      <c r="EO268" s="68"/>
      <c r="EP268" s="68"/>
      <c r="EQ268" s="68"/>
      <c r="ER268" s="68"/>
      <c r="ES268" s="68"/>
      <c r="ET268" s="68"/>
      <c r="EU268" s="68"/>
      <c r="EV268" s="68"/>
      <c r="EW268" s="68"/>
      <c r="EX268" s="68"/>
      <c r="EY268" s="68"/>
      <c r="EZ268" s="68"/>
      <c r="FA268" s="68"/>
      <c r="FB268" s="68"/>
      <c r="FC268" s="68"/>
      <c r="FD268" s="68"/>
      <c r="FE268" s="68"/>
      <c r="FF268" s="68"/>
      <c r="FG268" s="68"/>
      <c r="FH268" s="68"/>
      <c r="FI268" s="68"/>
      <c r="FJ268" s="68"/>
      <c r="FK268" s="68"/>
      <c r="FL268" s="68"/>
      <c r="FM268" s="68"/>
      <c r="FN268" s="68"/>
      <c r="FO268" s="68"/>
      <c r="FP268" s="68"/>
      <c r="FQ268" s="68"/>
      <c r="FR268" s="68"/>
      <c r="FS268" s="68"/>
      <c r="FT268" s="68"/>
      <c r="FU268" s="68"/>
      <c r="FV268" s="68"/>
      <c r="FW268" s="68"/>
      <c r="FX268" s="68"/>
      <c r="FY268" s="68"/>
      <c r="FZ268" s="68"/>
      <c r="GA268" s="68"/>
      <c r="GB268" s="68"/>
      <c r="GC268" s="68"/>
      <c r="GD268" s="68"/>
      <c r="GE268" s="68"/>
      <c r="GF268" s="68"/>
      <c r="GG268" s="68"/>
      <c r="GH268" s="68"/>
      <c r="GI268" s="68"/>
      <c r="GJ268" s="68"/>
      <c r="GK268" s="68"/>
      <c r="GL268" s="68"/>
      <c r="GM268" s="68"/>
      <c r="GN268" s="68"/>
      <c r="GO268" s="68"/>
      <c r="GP268" s="68"/>
      <c r="GQ268" s="68"/>
      <c r="GR268" s="68"/>
      <c r="GS268" s="68"/>
      <c r="GT268" s="68"/>
      <c r="GU268" s="68"/>
      <c r="GV268" s="68"/>
      <c r="GW268" s="68"/>
      <c r="GX268" s="68"/>
      <c r="GY268" s="68"/>
      <c r="GZ268" s="68"/>
      <c r="HA268" s="68"/>
      <c r="HB268" s="68"/>
      <c r="HC268" s="68"/>
      <c r="HD268" s="68"/>
      <c r="HE268" s="68"/>
      <c r="HF268" s="68"/>
      <c r="HG268" s="68"/>
      <c r="HH268" s="68"/>
      <c r="HI268" s="68"/>
      <c r="HJ268" s="68"/>
      <c r="HK268" s="68"/>
      <c r="HL268" s="68"/>
      <c r="HM268" s="68"/>
      <c r="HN268" s="68"/>
      <c r="HO268" s="68"/>
      <c r="HP268" s="68"/>
      <c r="HQ268" s="68"/>
      <c r="HR268" s="68"/>
      <c r="HS268" s="68"/>
      <c r="HT268" s="68"/>
      <c r="HU268" s="68"/>
      <c r="HV268" s="68"/>
      <c r="HW268" s="68"/>
      <c r="HX268" s="68"/>
      <c r="HY268" s="68"/>
      <c r="HZ268" s="68"/>
      <c r="IA268" s="68"/>
      <c r="IB268" s="68"/>
      <c r="IC268" s="68"/>
      <c r="ID268" s="68"/>
      <c r="IE268" s="68"/>
      <c r="IF268" s="68"/>
      <c r="IG268" s="68"/>
      <c r="IH268" s="68"/>
      <c r="II268" s="68"/>
      <c r="IJ268" s="68"/>
      <c r="IK268" s="68"/>
    </row>
    <row r="269" spans="1:245" s="67" customFormat="1" x14ac:dyDescent="0.25">
      <c r="A269" s="85" t="s">
        <v>252</v>
      </c>
      <c r="B269" s="85" t="s">
        <v>703</v>
      </c>
      <c r="C269" s="85" t="s">
        <v>35</v>
      </c>
      <c r="D269" s="109">
        <v>10000000</v>
      </c>
      <c r="E269" s="75"/>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row>
    <row r="270" spans="1:245" x14ac:dyDescent="0.25">
      <c r="A270" s="85" t="s">
        <v>253</v>
      </c>
      <c r="B270" s="85" t="s">
        <v>704</v>
      </c>
      <c r="C270" s="85" t="s">
        <v>35</v>
      </c>
      <c r="D270" s="109">
        <v>9000000</v>
      </c>
      <c r="E270" s="77"/>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c r="DA270" s="68"/>
      <c r="DB270" s="68"/>
      <c r="DC270" s="68"/>
      <c r="DD270" s="68"/>
      <c r="DE270" s="68"/>
      <c r="DF270" s="68"/>
      <c r="DG270" s="68"/>
      <c r="DH270" s="68"/>
      <c r="DI270" s="68"/>
      <c r="DJ270" s="68"/>
      <c r="DK270" s="68"/>
      <c r="DL270" s="68"/>
      <c r="DM270" s="68"/>
      <c r="DN270" s="68"/>
      <c r="DO270" s="68"/>
      <c r="DP270" s="68"/>
      <c r="DQ270" s="68"/>
      <c r="DR270" s="68"/>
      <c r="DS270" s="68"/>
      <c r="DT270" s="68"/>
      <c r="DU270" s="68"/>
      <c r="DV270" s="68"/>
      <c r="DW270" s="68"/>
      <c r="DX270" s="68"/>
      <c r="DY270" s="68"/>
      <c r="DZ270" s="68"/>
      <c r="EA270" s="68"/>
      <c r="EB270" s="68"/>
      <c r="EC270" s="68"/>
      <c r="ED270" s="68"/>
      <c r="EE270" s="68"/>
      <c r="EF270" s="68"/>
      <c r="EG270" s="68"/>
      <c r="EH270" s="68"/>
      <c r="EI270" s="68"/>
      <c r="EJ270" s="68"/>
      <c r="EK270" s="68"/>
      <c r="EL270" s="68"/>
      <c r="EM270" s="68"/>
      <c r="EN270" s="68"/>
      <c r="EO270" s="68"/>
      <c r="EP270" s="68"/>
      <c r="EQ270" s="68"/>
      <c r="ER270" s="68"/>
      <c r="ES270" s="68"/>
      <c r="ET270" s="68"/>
      <c r="EU270" s="68"/>
      <c r="EV270" s="68"/>
      <c r="EW270" s="68"/>
      <c r="EX270" s="68"/>
      <c r="EY270" s="68"/>
      <c r="EZ270" s="68"/>
      <c r="FA270" s="68"/>
      <c r="FB270" s="68"/>
      <c r="FC270" s="68"/>
      <c r="FD270" s="68"/>
      <c r="FE270" s="68"/>
      <c r="FF270" s="68"/>
      <c r="FG270" s="68"/>
      <c r="FH270" s="68"/>
      <c r="FI270" s="68"/>
      <c r="FJ270" s="68"/>
      <c r="FK270" s="68"/>
      <c r="FL270" s="68"/>
      <c r="FM270" s="68"/>
      <c r="FN270" s="68"/>
      <c r="FO270" s="68"/>
      <c r="FP270" s="68"/>
      <c r="FQ270" s="68"/>
      <c r="FR270" s="68"/>
      <c r="FS270" s="68"/>
      <c r="FT270" s="68"/>
      <c r="FU270" s="68"/>
      <c r="FV270" s="68"/>
      <c r="FW270" s="68"/>
      <c r="FX270" s="68"/>
      <c r="FY270" s="68"/>
      <c r="FZ270" s="68"/>
      <c r="GA270" s="68"/>
      <c r="GB270" s="68"/>
      <c r="GC270" s="68"/>
      <c r="GD270" s="68"/>
      <c r="GE270" s="68"/>
      <c r="GF270" s="68"/>
      <c r="GG270" s="68"/>
      <c r="GH270" s="68"/>
      <c r="GI270" s="68"/>
      <c r="GJ270" s="68"/>
      <c r="GK270" s="68"/>
      <c r="GL270" s="68"/>
      <c r="GM270" s="68"/>
      <c r="GN270" s="68"/>
      <c r="GO270" s="68"/>
      <c r="GP270" s="68"/>
      <c r="GQ270" s="68"/>
      <c r="GR270" s="68"/>
      <c r="GS270" s="68"/>
      <c r="GT270" s="68"/>
      <c r="GU270" s="68"/>
      <c r="GV270" s="68"/>
      <c r="GW270" s="68"/>
      <c r="GX270" s="68"/>
      <c r="GY270" s="68"/>
      <c r="GZ270" s="68"/>
      <c r="HA270" s="68"/>
      <c r="HB270" s="68"/>
      <c r="HC270" s="68"/>
      <c r="HD270" s="68"/>
      <c r="HE270" s="68"/>
      <c r="HF270" s="68"/>
      <c r="HG270" s="68"/>
      <c r="HH270" s="68"/>
      <c r="HI270" s="68"/>
      <c r="HJ270" s="68"/>
      <c r="HK270" s="68"/>
      <c r="HL270" s="68"/>
      <c r="HM270" s="68"/>
      <c r="HN270" s="68"/>
      <c r="HO270" s="68"/>
      <c r="HP270" s="68"/>
      <c r="HQ270" s="68"/>
      <c r="HR270" s="68"/>
      <c r="HS270" s="68"/>
      <c r="HT270" s="68"/>
      <c r="HU270" s="68"/>
      <c r="HV270" s="68"/>
      <c r="HW270" s="68"/>
      <c r="HX270" s="68"/>
      <c r="HY270" s="68"/>
      <c r="HZ270" s="68"/>
      <c r="IA270" s="68"/>
      <c r="IB270" s="68"/>
      <c r="IC270" s="68"/>
      <c r="ID270" s="68"/>
      <c r="IE270" s="68"/>
      <c r="IF270" s="68"/>
      <c r="IG270" s="68"/>
      <c r="IH270" s="68"/>
      <c r="II270" s="68"/>
      <c r="IJ270" s="68"/>
      <c r="IK270" s="68"/>
    </row>
    <row r="271" spans="1:245" s="67" customFormat="1" x14ac:dyDescent="0.25">
      <c r="A271" s="85" t="s">
        <v>254</v>
      </c>
      <c r="B271" s="85" t="s">
        <v>42</v>
      </c>
      <c r="C271" s="85" t="s">
        <v>35</v>
      </c>
      <c r="D271" s="109">
        <v>8000000</v>
      </c>
      <c r="E271" s="75"/>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row>
    <row r="272" spans="1:245" x14ac:dyDescent="0.25">
      <c r="A272" s="85" t="s">
        <v>866</v>
      </c>
      <c r="B272" s="85" t="s">
        <v>867</v>
      </c>
      <c r="C272" s="85" t="s">
        <v>35</v>
      </c>
      <c r="D272" s="109">
        <v>9000000</v>
      </c>
    </row>
    <row r="273" spans="1:245" s="68" customFormat="1" x14ac:dyDescent="0.25">
      <c r="A273" s="102" t="s">
        <v>1036</v>
      </c>
      <c r="B273" s="102" t="s">
        <v>923</v>
      </c>
      <c r="C273" s="102" t="s">
        <v>35</v>
      </c>
      <c r="D273" s="111">
        <v>6000000</v>
      </c>
      <c r="E273" s="77" t="s">
        <v>844</v>
      </c>
      <c r="F273" s="1"/>
    </row>
    <row r="274" spans="1:245" s="68" customFormat="1" x14ac:dyDescent="0.25">
      <c r="A274" s="102" t="s">
        <v>1095</v>
      </c>
      <c r="B274" s="102" t="s">
        <v>1096</v>
      </c>
      <c r="C274" s="102" t="s">
        <v>35</v>
      </c>
      <c r="D274" s="111">
        <v>8000000</v>
      </c>
      <c r="E274" s="77" t="s">
        <v>844</v>
      </c>
      <c r="F274" s="1"/>
    </row>
    <row r="275" spans="1:245" s="68" customFormat="1" x14ac:dyDescent="0.25">
      <c r="A275" s="102" t="s">
        <v>1099</v>
      </c>
      <c r="B275" s="102" t="s">
        <v>1100</v>
      </c>
      <c r="C275" s="102" t="s">
        <v>35</v>
      </c>
      <c r="D275" s="111">
        <v>9000000</v>
      </c>
      <c r="E275" s="77" t="s">
        <v>844</v>
      </c>
      <c r="F275" s="1"/>
    </row>
    <row r="276" spans="1:245" s="68" customFormat="1" x14ac:dyDescent="0.25">
      <c r="A276" s="85"/>
      <c r="B276" s="85"/>
      <c r="C276" s="85"/>
      <c r="D276" s="109" t="s">
        <v>985</v>
      </c>
      <c r="E276" s="76"/>
      <c r="F276" s="1"/>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c r="CE276" s="67"/>
      <c r="CF276" s="67"/>
      <c r="CG276" s="67"/>
      <c r="CH276" s="67"/>
      <c r="CI276" s="67"/>
      <c r="CJ276" s="67"/>
      <c r="CK276" s="67"/>
      <c r="CL276" s="67"/>
      <c r="CM276" s="67"/>
      <c r="CN276" s="67"/>
      <c r="CO276" s="67"/>
      <c r="CP276" s="67"/>
      <c r="CQ276" s="67"/>
      <c r="CR276" s="67"/>
      <c r="CS276" s="67"/>
      <c r="CT276" s="67"/>
      <c r="CU276" s="67"/>
      <c r="CV276" s="67"/>
      <c r="CW276" s="67"/>
      <c r="CX276" s="67"/>
      <c r="CY276" s="67"/>
      <c r="CZ276" s="67"/>
      <c r="DA276" s="67"/>
      <c r="DB276" s="67"/>
      <c r="DC276" s="67"/>
      <c r="DD276" s="67"/>
      <c r="DE276" s="67"/>
      <c r="DF276" s="67"/>
      <c r="DG276" s="67"/>
      <c r="DH276" s="67"/>
      <c r="DI276" s="67"/>
      <c r="DJ276" s="67"/>
      <c r="DK276" s="67"/>
      <c r="DL276" s="67"/>
      <c r="DM276" s="67"/>
      <c r="DN276" s="67"/>
      <c r="DO276" s="67"/>
      <c r="DP276" s="67"/>
      <c r="DQ276" s="67"/>
      <c r="DR276" s="67"/>
      <c r="DS276" s="67"/>
      <c r="DT276" s="67"/>
      <c r="DU276" s="67"/>
      <c r="DV276" s="67"/>
      <c r="DW276" s="67"/>
      <c r="DX276" s="67"/>
      <c r="DY276" s="67"/>
      <c r="DZ276" s="67"/>
      <c r="EA276" s="67"/>
      <c r="EB276" s="67"/>
      <c r="EC276" s="67"/>
      <c r="ED276" s="67"/>
      <c r="EE276" s="67"/>
      <c r="EF276" s="67"/>
      <c r="EG276" s="67"/>
      <c r="EH276" s="67"/>
      <c r="EI276" s="67"/>
      <c r="EJ276" s="67"/>
      <c r="EK276" s="67"/>
      <c r="EL276" s="67"/>
      <c r="EM276" s="67"/>
      <c r="EN276" s="67"/>
      <c r="EO276" s="67"/>
      <c r="EP276" s="67"/>
      <c r="EQ276" s="67"/>
      <c r="ER276" s="67"/>
      <c r="ES276" s="67"/>
      <c r="ET276" s="67"/>
      <c r="EU276" s="67"/>
      <c r="EV276" s="67"/>
      <c r="EW276" s="67"/>
      <c r="EX276" s="67"/>
      <c r="EY276" s="67"/>
      <c r="EZ276" s="67"/>
      <c r="FA276" s="67"/>
      <c r="FB276" s="67"/>
      <c r="FC276" s="67"/>
      <c r="FD276" s="67"/>
      <c r="FE276" s="67"/>
      <c r="FF276" s="67"/>
      <c r="FG276" s="67"/>
      <c r="FH276" s="67"/>
      <c r="FI276" s="67"/>
      <c r="FJ276" s="67"/>
      <c r="FK276" s="67"/>
      <c r="FL276" s="67"/>
      <c r="FM276" s="67"/>
      <c r="FN276" s="67"/>
      <c r="FO276" s="67"/>
      <c r="FP276" s="67"/>
      <c r="FQ276" s="67"/>
      <c r="FR276" s="67"/>
      <c r="FS276" s="67"/>
      <c r="FT276" s="67"/>
      <c r="FU276" s="67"/>
      <c r="FV276" s="67"/>
      <c r="FW276" s="67"/>
      <c r="FX276" s="67"/>
      <c r="FY276" s="67"/>
      <c r="FZ276" s="67"/>
      <c r="GA276" s="67"/>
      <c r="GB276" s="67"/>
      <c r="GC276" s="67"/>
      <c r="GD276" s="67"/>
      <c r="GE276" s="67"/>
      <c r="GF276" s="67"/>
      <c r="GG276" s="67"/>
      <c r="GH276" s="67"/>
      <c r="GI276" s="67"/>
      <c r="GJ276" s="67"/>
      <c r="GK276" s="67"/>
      <c r="GL276" s="67"/>
      <c r="GM276" s="67"/>
      <c r="GN276" s="67"/>
      <c r="GO276" s="67"/>
      <c r="GP276" s="67"/>
      <c r="GQ276" s="67"/>
      <c r="GR276" s="67"/>
      <c r="GS276" s="67"/>
      <c r="GT276" s="67"/>
      <c r="GU276" s="67"/>
      <c r="GV276" s="67"/>
      <c r="GW276" s="67"/>
      <c r="GX276" s="67"/>
      <c r="GY276" s="67"/>
      <c r="GZ276" s="67"/>
      <c r="HA276" s="67"/>
      <c r="HB276" s="67"/>
      <c r="HC276" s="67"/>
      <c r="HD276" s="67"/>
      <c r="HE276" s="67"/>
      <c r="HF276" s="67"/>
      <c r="HG276" s="67"/>
      <c r="HH276" s="67"/>
      <c r="HI276" s="67"/>
      <c r="HJ276" s="67"/>
      <c r="HK276" s="67"/>
      <c r="HL276" s="67"/>
      <c r="HM276" s="67"/>
      <c r="HN276" s="67"/>
      <c r="HO276" s="67"/>
      <c r="HP276" s="67"/>
      <c r="HQ276" s="67"/>
      <c r="HR276" s="67"/>
      <c r="HS276" s="67"/>
      <c r="HT276" s="67"/>
      <c r="HU276" s="67"/>
      <c r="HV276" s="67"/>
      <c r="HW276" s="67"/>
      <c r="HX276" s="67"/>
      <c r="HY276" s="67"/>
      <c r="HZ276" s="67"/>
      <c r="IA276" s="67"/>
      <c r="IB276" s="67"/>
      <c r="IC276" s="67"/>
      <c r="ID276" s="67"/>
      <c r="IE276" s="67"/>
      <c r="IF276" s="67"/>
      <c r="IG276" s="67"/>
      <c r="IH276" s="67"/>
      <c r="II276" s="67"/>
      <c r="IJ276" s="67"/>
      <c r="IK276" s="67"/>
    </row>
    <row r="277" spans="1:245" s="68" customFormat="1" x14ac:dyDescent="0.25">
      <c r="A277" s="85"/>
      <c r="B277" s="85"/>
      <c r="C277" s="85"/>
      <c r="D277" s="109" t="s">
        <v>985</v>
      </c>
      <c r="E277" s="77"/>
      <c r="F277" s="1"/>
    </row>
    <row r="278" spans="1:245" x14ac:dyDescent="0.25">
      <c r="B278" s="86" t="s">
        <v>255</v>
      </c>
      <c r="D278" s="109" t="s">
        <v>985</v>
      </c>
    </row>
    <row r="279" spans="1:245" s="68" customFormat="1" x14ac:dyDescent="0.25">
      <c r="A279" s="85" t="s">
        <v>256</v>
      </c>
      <c r="B279" s="85" t="s">
        <v>257</v>
      </c>
      <c r="C279" s="85" t="s">
        <v>6</v>
      </c>
      <c r="D279" s="109">
        <v>8000000</v>
      </c>
      <c r="E279" s="75"/>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row>
    <row r="280" spans="1:245" x14ac:dyDescent="0.25">
      <c r="D280" s="109" t="s">
        <v>985</v>
      </c>
    </row>
    <row r="281" spans="1:245" x14ac:dyDescent="0.25">
      <c r="A281" s="85" t="s">
        <v>258</v>
      </c>
      <c r="B281" s="85" t="s">
        <v>260</v>
      </c>
      <c r="C281" s="85" t="s">
        <v>7</v>
      </c>
      <c r="D281" s="109">
        <v>8000000</v>
      </c>
    </row>
    <row r="282" spans="1:245" x14ac:dyDescent="0.25">
      <c r="A282" s="85" t="s">
        <v>259</v>
      </c>
      <c r="B282" s="85" t="s">
        <v>269</v>
      </c>
      <c r="C282" s="85" t="s">
        <v>7</v>
      </c>
      <c r="D282" s="109">
        <v>7000000</v>
      </c>
    </row>
    <row r="283" spans="1:245" x14ac:dyDescent="0.25">
      <c r="A283" s="85" t="s">
        <v>261</v>
      </c>
      <c r="B283" s="85" t="s">
        <v>266</v>
      </c>
      <c r="C283" s="85" t="s">
        <v>7</v>
      </c>
      <c r="D283" s="109">
        <v>7000000</v>
      </c>
    </row>
    <row r="284" spans="1:245" s="67" customFormat="1" x14ac:dyDescent="0.25">
      <c r="A284" s="85" t="s">
        <v>262</v>
      </c>
      <c r="B284" s="85" t="s">
        <v>267</v>
      </c>
      <c r="C284" s="85" t="s">
        <v>7</v>
      </c>
      <c r="D284" s="109">
        <v>6000000</v>
      </c>
      <c r="E284" s="76"/>
      <c r="F284" s="1"/>
    </row>
    <row r="285" spans="1:245" x14ac:dyDescent="0.25">
      <c r="A285" s="85" t="s">
        <v>263</v>
      </c>
      <c r="B285" s="85" t="s">
        <v>268</v>
      </c>
      <c r="C285" s="85" t="s">
        <v>7</v>
      </c>
      <c r="D285" s="109">
        <v>5000000</v>
      </c>
    </row>
    <row r="286" spans="1:245" s="68" customFormat="1" x14ac:dyDescent="0.25">
      <c r="A286" s="85" t="s">
        <v>265</v>
      </c>
      <c r="B286" s="85" t="s">
        <v>264</v>
      </c>
      <c r="C286" s="85" t="s">
        <v>7</v>
      </c>
      <c r="D286" s="109">
        <v>5000000</v>
      </c>
      <c r="E286" s="80"/>
      <c r="F286" s="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c r="CA286" s="71"/>
      <c r="CB286" s="71"/>
      <c r="CC286" s="71"/>
      <c r="CD286" s="71"/>
      <c r="CE286" s="71"/>
      <c r="CF286" s="71"/>
      <c r="CG286" s="71"/>
      <c r="CH286" s="71"/>
      <c r="CI286" s="71"/>
      <c r="CJ286" s="71"/>
      <c r="CK286" s="71"/>
      <c r="CL286" s="71"/>
      <c r="CM286" s="71"/>
      <c r="CN286" s="71"/>
      <c r="CO286" s="71"/>
      <c r="CP286" s="71"/>
      <c r="CQ286" s="71"/>
      <c r="CR286" s="71"/>
      <c r="CS286" s="71"/>
      <c r="CT286" s="71"/>
      <c r="CU286" s="71"/>
      <c r="CV286" s="71"/>
      <c r="CW286" s="71"/>
      <c r="CX286" s="71"/>
      <c r="CY286" s="71"/>
      <c r="CZ286" s="71"/>
      <c r="DA286" s="71"/>
      <c r="DB286" s="71"/>
      <c r="DC286" s="71"/>
      <c r="DD286" s="71"/>
      <c r="DE286" s="71"/>
      <c r="DF286" s="71"/>
      <c r="DG286" s="71"/>
      <c r="DH286" s="71"/>
      <c r="DI286" s="71"/>
      <c r="DJ286" s="71"/>
      <c r="DK286" s="71"/>
      <c r="DL286" s="71"/>
      <c r="DM286" s="71"/>
      <c r="DN286" s="71"/>
      <c r="DO286" s="71"/>
      <c r="DP286" s="71"/>
      <c r="DQ286" s="71"/>
      <c r="DR286" s="71"/>
      <c r="DS286" s="71"/>
      <c r="DT286" s="71"/>
      <c r="DU286" s="71"/>
      <c r="DV286" s="71"/>
      <c r="DW286" s="71"/>
      <c r="DX286" s="71"/>
      <c r="DY286" s="71"/>
      <c r="DZ286" s="71"/>
      <c r="EA286" s="71"/>
      <c r="EB286" s="71"/>
      <c r="EC286" s="71"/>
      <c r="ED286" s="71"/>
      <c r="EE286" s="71"/>
      <c r="EF286" s="71"/>
      <c r="EG286" s="71"/>
      <c r="EH286" s="71"/>
      <c r="EI286" s="71"/>
      <c r="EJ286" s="71"/>
      <c r="EK286" s="71"/>
      <c r="EL286" s="71"/>
      <c r="EM286" s="71"/>
      <c r="EN286" s="71"/>
      <c r="EO286" s="71"/>
      <c r="EP286" s="71"/>
      <c r="EQ286" s="71"/>
      <c r="ER286" s="71"/>
      <c r="ES286" s="71"/>
      <c r="ET286" s="71"/>
      <c r="EU286" s="71"/>
      <c r="EV286" s="71"/>
      <c r="EW286" s="71"/>
      <c r="EX286" s="71"/>
      <c r="EY286" s="71"/>
      <c r="EZ286" s="71"/>
      <c r="FA286" s="71"/>
      <c r="FB286" s="71"/>
      <c r="FC286" s="71"/>
      <c r="FD286" s="71"/>
      <c r="FE286" s="71"/>
      <c r="FF286" s="71"/>
      <c r="FG286" s="71"/>
      <c r="FH286" s="71"/>
      <c r="FI286" s="71"/>
      <c r="FJ286" s="71"/>
      <c r="FK286" s="71"/>
      <c r="FL286" s="71"/>
      <c r="FM286" s="71"/>
      <c r="FN286" s="71"/>
      <c r="FO286" s="71"/>
      <c r="FP286" s="71"/>
      <c r="FQ286" s="71"/>
      <c r="FR286" s="71"/>
      <c r="FS286" s="71"/>
      <c r="FT286" s="71"/>
      <c r="FU286" s="71"/>
      <c r="FV286" s="71"/>
      <c r="FW286" s="71"/>
      <c r="FX286" s="71"/>
      <c r="FY286" s="71"/>
      <c r="FZ286" s="71"/>
      <c r="GA286" s="71"/>
      <c r="GB286" s="71"/>
      <c r="GC286" s="71"/>
      <c r="GD286" s="71"/>
      <c r="GE286" s="71"/>
      <c r="GF286" s="71"/>
      <c r="GG286" s="71"/>
      <c r="GH286" s="71"/>
      <c r="GI286" s="71"/>
      <c r="GJ286" s="71"/>
      <c r="GK286" s="71"/>
      <c r="GL286" s="71"/>
      <c r="GM286" s="71"/>
      <c r="GN286" s="71"/>
      <c r="GO286" s="71"/>
      <c r="GP286" s="71"/>
      <c r="GQ286" s="71"/>
      <c r="GR286" s="71"/>
      <c r="GS286" s="71"/>
      <c r="GT286" s="71"/>
      <c r="GU286" s="71"/>
      <c r="GV286" s="71"/>
      <c r="GW286" s="71"/>
      <c r="GX286" s="71"/>
      <c r="GY286" s="71"/>
      <c r="GZ286" s="71"/>
      <c r="HA286" s="71"/>
      <c r="HB286" s="71"/>
      <c r="HC286" s="71"/>
      <c r="HD286" s="71"/>
      <c r="HE286" s="71"/>
      <c r="HF286" s="71"/>
      <c r="HG286" s="71"/>
      <c r="HH286" s="71"/>
      <c r="HI286" s="71"/>
      <c r="HJ286" s="71"/>
      <c r="HK286" s="71"/>
      <c r="HL286" s="71"/>
      <c r="HM286" s="71"/>
      <c r="HN286" s="71"/>
      <c r="HO286" s="71"/>
      <c r="HP286" s="71"/>
      <c r="HQ286" s="71"/>
      <c r="HR286" s="71"/>
      <c r="HS286" s="71"/>
      <c r="HT286" s="71"/>
      <c r="HU286" s="71"/>
      <c r="HV286" s="71"/>
      <c r="HW286" s="71"/>
      <c r="HX286" s="71"/>
      <c r="HY286" s="71"/>
      <c r="HZ286" s="71"/>
      <c r="IA286" s="71"/>
      <c r="IB286" s="71"/>
      <c r="IC286" s="71"/>
      <c r="ID286" s="71"/>
      <c r="IE286" s="71"/>
      <c r="IF286" s="71"/>
      <c r="IG286" s="71"/>
      <c r="IH286" s="71"/>
      <c r="II286" s="71"/>
      <c r="IJ286" s="71"/>
      <c r="IK286" s="71"/>
    </row>
    <row r="287" spans="1:245" x14ac:dyDescent="0.25">
      <c r="A287" s="85" t="s">
        <v>851</v>
      </c>
      <c r="B287" s="85" t="s">
        <v>853</v>
      </c>
      <c r="C287" s="85" t="s">
        <v>7</v>
      </c>
      <c r="D287" s="109">
        <v>7000000</v>
      </c>
    </row>
    <row r="288" spans="1:245" x14ac:dyDescent="0.25">
      <c r="A288" s="85" t="s">
        <v>852</v>
      </c>
      <c r="B288" s="85" t="s">
        <v>854</v>
      </c>
      <c r="C288" s="85" t="s">
        <v>7</v>
      </c>
      <c r="D288" s="109">
        <v>7000000</v>
      </c>
    </row>
    <row r="289" spans="1:245" s="68" customFormat="1" x14ac:dyDescent="0.25">
      <c r="A289" s="102" t="s">
        <v>1037</v>
      </c>
      <c r="B289" s="102" t="s">
        <v>946</v>
      </c>
      <c r="C289" s="102" t="s">
        <v>7</v>
      </c>
      <c r="D289" s="111">
        <v>11000000</v>
      </c>
      <c r="E289" s="77" t="s">
        <v>844</v>
      </c>
      <c r="F289" s="1"/>
    </row>
    <row r="290" spans="1:245" s="68" customFormat="1" x14ac:dyDescent="0.25">
      <c r="A290" s="102" t="s">
        <v>1038</v>
      </c>
      <c r="B290" s="102" t="s">
        <v>924</v>
      </c>
      <c r="C290" s="102" t="s">
        <v>7</v>
      </c>
      <c r="D290" s="111">
        <v>6000000</v>
      </c>
      <c r="E290" s="77" t="s">
        <v>844</v>
      </c>
      <c r="F290" s="1"/>
    </row>
    <row r="291" spans="1:245" s="68" customFormat="1" x14ac:dyDescent="0.25">
      <c r="A291" s="85"/>
      <c r="B291" s="85"/>
      <c r="C291" s="85"/>
      <c r="D291" s="109" t="s">
        <v>985</v>
      </c>
      <c r="E291" s="76"/>
      <c r="F291" s="1"/>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c r="CE291" s="67"/>
      <c r="CF291" s="67"/>
      <c r="CG291" s="67"/>
      <c r="CH291" s="67"/>
      <c r="CI291" s="67"/>
      <c r="CJ291" s="67"/>
      <c r="CK291" s="67"/>
      <c r="CL291" s="67"/>
      <c r="CM291" s="67"/>
      <c r="CN291" s="67"/>
      <c r="CO291" s="67"/>
      <c r="CP291" s="67"/>
      <c r="CQ291" s="67"/>
      <c r="CR291" s="67"/>
      <c r="CS291" s="67"/>
      <c r="CT291" s="67"/>
      <c r="CU291" s="67"/>
      <c r="CV291" s="67"/>
      <c r="CW291" s="67"/>
      <c r="CX291" s="67"/>
      <c r="CY291" s="67"/>
      <c r="CZ291" s="67"/>
      <c r="DA291" s="67"/>
      <c r="DB291" s="67"/>
      <c r="DC291" s="67"/>
      <c r="DD291" s="67"/>
      <c r="DE291" s="67"/>
      <c r="DF291" s="67"/>
      <c r="DG291" s="67"/>
      <c r="DH291" s="67"/>
      <c r="DI291" s="67"/>
      <c r="DJ291" s="67"/>
      <c r="DK291" s="67"/>
      <c r="DL291" s="67"/>
      <c r="DM291" s="67"/>
      <c r="DN291" s="67"/>
      <c r="DO291" s="67"/>
      <c r="DP291" s="67"/>
      <c r="DQ291" s="67"/>
      <c r="DR291" s="67"/>
      <c r="DS291" s="67"/>
      <c r="DT291" s="67"/>
      <c r="DU291" s="67"/>
      <c r="DV291" s="67"/>
      <c r="DW291" s="67"/>
      <c r="DX291" s="67"/>
      <c r="DY291" s="67"/>
      <c r="DZ291" s="67"/>
      <c r="EA291" s="67"/>
      <c r="EB291" s="67"/>
      <c r="EC291" s="67"/>
      <c r="ED291" s="67"/>
      <c r="EE291" s="67"/>
      <c r="EF291" s="67"/>
      <c r="EG291" s="67"/>
      <c r="EH291" s="67"/>
      <c r="EI291" s="67"/>
      <c r="EJ291" s="67"/>
      <c r="EK291" s="67"/>
      <c r="EL291" s="67"/>
      <c r="EM291" s="67"/>
      <c r="EN291" s="67"/>
      <c r="EO291" s="67"/>
      <c r="EP291" s="67"/>
      <c r="EQ291" s="67"/>
      <c r="ER291" s="67"/>
      <c r="ES291" s="67"/>
      <c r="ET291" s="67"/>
      <c r="EU291" s="67"/>
      <c r="EV291" s="67"/>
      <c r="EW291" s="67"/>
      <c r="EX291" s="67"/>
      <c r="EY291" s="67"/>
      <c r="EZ291" s="67"/>
      <c r="FA291" s="67"/>
      <c r="FB291" s="67"/>
      <c r="FC291" s="67"/>
      <c r="FD291" s="67"/>
      <c r="FE291" s="67"/>
      <c r="FF291" s="67"/>
      <c r="FG291" s="67"/>
      <c r="FH291" s="67"/>
      <c r="FI291" s="67"/>
      <c r="FJ291" s="67"/>
      <c r="FK291" s="67"/>
      <c r="FL291" s="67"/>
      <c r="FM291" s="67"/>
      <c r="FN291" s="67"/>
      <c r="FO291" s="67"/>
      <c r="FP291" s="67"/>
      <c r="FQ291" s="67"/>
      <c r="FR291" s="67"/>
      <c r="FS291" s="67"/>
      <c r="FT291" s="67"/>
      <c r="FU291" s="67"/>
      <c r="FV291" s="67"/>
      <c r="FW291" s="67"/>
      <c r="FX291" s="67"/>
      <c r="FY291" s="67"/>
      <c r="FZ291" s="67"/>
      <c r="GA291" s="67"/>
      <c r="GB291" s="67"/>
      <c r="GC291" s="67"/>
      <c r="GD291" s="67"/>
      <c r="GE291" s="67"/>
      <c r="GF291" s="67"/>
      <c r="GG291" s="67"/>
      <c r="GH291" s="67"/>
      <c r="GI291" s="67"/>
      <c r="GJ291" s="67"/>
      <c r="GK291" s="67"/>
      <c r="GL291" s="67"/>
      <c r="GM291" s="67"/>
      <c r="GN291" s="67"/>
      <c r="GO291" s="67"/>
      <c r="GP291" s="67"/>
      <c r="GQ291" s="67"/>
      <c r="GR291" s="67"/>
      <c r="GS291" s="67"/>
      <c r="GT291" s="67"/>
      <c r="GU291" s="67"/>
      <c r="GV291" s="67"/>
      <c r="GW291" s="67"/>
      <c r="GX291" s="67"/>
      <c r="GY291" s="67"/>
      <c r="GZ291" s="67"/>
      <c r="HA291" s="67"/>
      <c r="HB291" s="67"/>
      <c r="HC291" s="67"/>
      <c r="HD291" s="67"/>
      <c r="HE291" s="67"/>
      <c r="HF291" s="67"/>
      <c r="HG291" s="67"/>
      <c r="HH291" s="67"/>
      <c r="HI291" s="67"/>
      <c r="HJ291" s="67"/>
      <c r="HK291" s="67"/>
      <c r="HL291" s="67"/>
      <c r="HM291" s="67"/>
      <c r="HN291" s="67"/>
      <c r="HO291" s="67"/>
      <c r="HP291" s="67"/>
      <c r="HQ291" s="67"/>
      <c r="HR291" s="67"/>
      <c r="HS291" s="67"/>
      <c r="HT291" s="67"/>
      <c r="HU291" s="67"/>
      <c r="HV291" s="67"/>
      <c r="HW291" s="67"/>
      <c r="HX291" s="67"/>
      <c r="HY291" s="67"/>
      <c r="HZ291" s="67"/>
      <c r="IA291" s="67"/>
      <c r="IB291" s="67"/>
      <c r="IC291" s="67"/>
      <c r="ID291" s="67"/>
      <c r="IE291" s="67"/>
      <c r="IF291" s="67"/>
      <c r="IG291" s="67"/>
      <c r="IH291" s="67"/>
      <c r="II291" s="67"/>
      <c r="IJ291" s="67"/>
      <c r="IK291" s="67"/>
    </row>
    <row r="292" spans="1:245" x14ac:dyDescent="0.25">
      <c r="A292" s="85" t="s">
        <v>270</v>
      </c>
      <c r="B292" s="85" t="s">
        <v>274</v>
      </c>
      <c r="C292" s="85" t="s">
        <v>22</v>
      </c>
      <c r="D292" s="109">
        <v>10000000</v>
      </c>
      <c r="E292" s="77"/>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c r="BL292" s="68"/>
      <c r="BM292" s="68"/>
      <c r="BN292" s="68"/>
      <c r="BO292" s="68"/>
      <c r="BP292" s="68"/>
      <c r="BQ292" s="68"/>
      <c r="BR292" s="68"/>
      <c r="BS292" s="68"/>
      <c r="BT292" s="68"/>
      <c r="BU292" s="68"/>
      <c r="BV292" s="68"/>
      <c r="BW292" s="68"/>
      <c r="BX292" s="68"/>
      <c r="BY292" s="68"/>
      <c r="BZ292" s="68"/>
      <c r="CA292" s="68"/>
      <c r="CB292" s="68"/>
      <c r="CC292" s="68"/>
      <c r="CD292" s="68"/>
      <c r="CE292" s="68"/>
      <c r="CF292" s="68"/>
      <c r="CG292" s="68"/>
      <c r="CH292" s="68"/>
      <c r="CI292" s="68"/>
      <c r="CJ292" s="68"/>
      <c r="CK292" s="68"/>
      <c r="CL292" s="68"/>
      <c r="CM292" s="68"/>
      <c r="CN292" s="68"/>
      <c r="CO292" s="68"/>
      <c r="CP292" s="68"/>
      <c r="CQ292" s="68"/>
      <c r="CR292" s="68"/>
      <c r="CS292" s="68"/>
      <c r="CT292" s="68"/>
      <c r="CU292" s="68"/>
      <c r="CV292" s="68"/>
      <c r="CW292" s="68"/>
      <c r="CX292" s="68"/>
      <c r="CY292" s="68"/>
      <c r="CZ292" s="68"/>
      <c r="DA292" s="68"/>
      <c r="DB292" s="68"/>
      <c r="DC292" s="68"/>
      <c r="DD292" s="68"/>
      <c r="DE292" s="68"/>
      <c r="DF292" s="68"/>
      <c r="DG292" s="68"/>
      <c r="DH292" s="68"/>
      <c r="DI292" s="68"/>
      <c r="DJ292" s="68"/>
      <c r="DK292" s="68"/>
      <c r="DL292" s="68"/>
      <c r="DM292" s="68"/>
      <c r="DN292" s="68"/>
      <c r="DO292" s="68"/>
      <c r="DP292" s="68"/>
      <c r="DQ292" s="68"/>
      <c r="DR292" s="68"/>
      <c r="DS292" s="68"/>
      <c r="DT292" s="68"/>
      <c r="DU292" s="68"/>
      <c r="DV292" s="68"/>
      <c r="DW292" s="68"/>
      <c r="DX292" s="68"/>
      <c r="DY292" s="68"/>
      <c r="DZ292" s="68"/>
      <c r="EA292" s="68"/>
      <c r="EB292" s="68"/>
      <c r="EC292" s="68"/>
      <c r="ED292" s="68"/>
      <c r="EE292" s="68"/>
      <c r="EF292" s="68"/>
      <c r="EG292" s="68"/>
      <c r="EH292" s="68"/>
      <c r="EI292" s="68"/>
      <c r="EJ292" s="68"/>
      <c r="EK292" s="68"/>
      <c r="EL292" s="68"/>
      <c r="EM292" s="68"/>
      <c r="EN292" s="68"/>
      <c r="EO292" s="68"/>
      <c r="EP292" s="68"/>
      <c r="EQ292" s="68"/>
      <c r="ER292" s="68"/>
      <c r="ES292" s="68"/>
      <c r="ET292" s="68"/>
      <c r="EU292" s="68"/>
      <c r="EV292" s="68"/>
      <c r="EW292" s="68"/>
      <c r="EX292" s="68"/>
      <c r="EY292" s="68"/>
      <c r="EZ292" s="68"/>
      <c r="FA292" s="68"/>
      <c r="FB292" s="68"/>
      <c r="FC292" s="68"/>
      <c r="FD292" s="68"/>
      <c r="FE292" s="68"/>
      <c r="FF292" s="68"/>
      <c r="FG292" s="68"/>
      <c r="FH292" s="68"/>
      <c r="FI292" s="68"/>
      <c r="FJ292" s="68"/>
      <c r="FK292" s="68"/>
      <c r="FL292" s="68"/>
      <c r="FM292" s="68"/>
      <c r="FN292" s="68"/>
      <c r="FO292" s="68"/>
      <c r="FP292" s="68"/>
      <c r="FQ292" s="68"/>
      <c r="FR292" s="68"/>
      <c r="FS292" s="68"/>
      <c r="FT292" s="68"/>
      <c r="FU292" s="68"/>
      <c r="FV292" s="68"/>
      <c r="FW292" s="68"/>
      <c r="FX292" s="68"/>
      <c r="FY292" s="68"/>
      <c r="FZ292" s="68"/>
      <c r="GA292" s="68"/>
      <c r="GB292" s="68"/>
      <c r="GC292" s="68"/>
      <c r="GD292" s="68"/>
      <c r="GE292" s="68"/>
      <c r="GF292" s="68"/>
      <c r="GG292" s="68"/>
      <c r="GH292" s="68"/>
      <c r="GI292" s="68"/>
      <c r="GJ292" s="68"/>
      <c r="GK292" s="68"/>
      <c r="GL292" s="68"/>
      <c r="GM292" s="68"/>
      <c r="GN292" s="68"/>
      <c r="GO292" s="68"/>
      <c r="GP292" s="68"/>
      <c r="GQ292" s="68"/>
      <c r="GR292" s="68"/>
      <c r="GS292" s="68"/>
      <c r="GT292" s="68"/>
      <c r="GU292" s="68"/>
      <c r="GV292" s="68"/>
      <c r="GW292" s="68"/>
      <c r="GX292" s="68"/>
      <c r="GY292" s="68"/>
      <c r="GZ292" s="68"/>
      <c r="HA292" s="68"/>
      <c r="HB292" s="68"/>
      <c r="HC292" s="68"/>
      <c r="HD292" s="68"/>
      <c r="HE292" s="68"/>
      <c r="HF292" s="68"/>
      <c r="HG292" s="68"/>
      <c r="HH292" s="68"/>
      <c r="HI292" s="68"/>
      <c r="HJ292" s="68"/>
      <c r="HK292" s="68"/>
      <c r="HL292" s="68"/>
      <c r="HM292" s="68"/>
      <c r="HN292" s="68"/>
      <c r="HO292" s="68"/>
      <c r="HP292" s="68"/>
      <c r="HQ292" s="68"/>
      <c r="HR292" s="68"/>
      <c r="HS292" s="68"/>
      <c r="HT292" s="68"/>
      <c r="HU292" s="68"/>
      <c r="HV292" s="68"/>
      <c r="HW292" s="68"/>
      <c r="HX292" s="68"/>
      <c r="HY292" s="68"/>
      <c r="HZ292" s="68"/>
      <c r="IA292" s="68"/>
      <c r="IB292" s="68"/>
      <c r="IC292" s="68"/>
      <c r="ID292" s="68"/>
      <c r="IE292" s="68"/>
      <c r="IF292" s="68"/>
      <c r="IG292" s="68"/>
      <c r="IH292" s="68"/>
      <c r="II292" s="68"/>
      <c r="IJ292" s="68"/>
      <c r="IK292" s="68"/>
    </row>
    <row r="293" spans="1:245" s="100" customFormat="1" x14ac:dyDescent="0.25">
      <c r="A293" s="101" t="s">
        <v>272</v>
      </c>
      <c r="B293" s="101" t="s">
        <v>280</v>
      </c>
      <c r="C293" s="101" t="s">
        <v>22</v>
      </c>
      <c r="D293" s="110">
        <v>10000000</v>
      </c>
      <c r="E293" s="99"/>
      <c r="F293" s="2"/>
    </row>
    <row r="294" spans="1:245" x14ac:dyDescent="0.25">
      <c r="A294" s="85" t="s">
        <v>273</v>
      </c>
      <c r="B294" s="85" t="s">
        <v>276</v>
      </c>
      <c r="C294" s="85" t="s">
        <v>22</v>
      </c>
      <c r="D294" s="109">
        <v>8000000</v>
      </c>
      <c r="E294" s="76"/>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7"/>
      <c r="BC294" s="67"/>
      <c r="BD294" s="67"/>
      <c r="BE294" s="67"/>
      <c r="BF294" s="67"/>
      <c r="BG294" s="67"/>
      <c r="BH294" s="67"/>
      <c r="BI294" s="67"/>
      <c r="BJ294" s="67"/>
      <c r="BK294" s="67"/>
      <c r="BL294" s="67"/>
      <c r="BM294" s="67"/>
      <c r="BN294" s="67"/>
      <c r="BO294" s="67"/>
      <c r="BP294" s="67"/>
      <c r="BQ294" s="67"/>
      <c r="BR294" s="67"/>
      <c r="BS294" s="67"/>
      <c r="BT294" s="67"/>
      <c r="BU294" s="67"/>
      <c r="BV294" s="67"/>
      <c r="BW294" s="67"/>
      <c r="BX294" s="67"/>
      <c r="BY294" s="67"/>
      <c r="BZ294" s="67"/>
      <c r="CA294" s="67"/>
      <c r="CB294" s="67"/>
      <c r="CC294" s="67"/>
      <c r="CD294" s="67"/>
      <c r="CE294" s="67"/>
      <c r="CF294" s="67"/>
      <c r="CG294" s="67"/>
      <c r="CH294" s="67"/>
      <c r="CI294" s="67"/>
      <c r="CJ294" s="67"/>
      <c r="CK294" s="67"/>
      <c r="CL294" s="67"/>
      <c r="CM294" s="67"/>
      <c r="CN294" s="67"/>
      <c r="CO294" s="67"/>
      <c r="CP294" s="67"/>
      <c r="CQ294" s="67"/>
      <c r="CR294" s="67"/>
      <c r="CS294" s="67"/>
      <c r="CT294" s="67"/>
      <c r="CU294" s="67"/>
      <c r="CV294" s="67"/>
      <c r="CW294" s="67"/>
      <c r="CX294" s="67"/>
      <c r="CY294" s="67"/>
      <c r="CZ294" s="67"/>
      <c r="DA294" s="67"/>
      <c r="DB294" s="67"/>
      <c r="DC294" s="67"/>
      <c r="DD294" s="67"/>
      <c r="DE294" s="67"/>
      <c r="DF294" s="67"/>
      <c r="DG294" s="67"/>
      <c r="DH294" s="67"/>
      <c r="DI294" s="67"/>
      <c r="DJ294" s="67"/>
      <c r="DK294" s="67"/>
      <c r="DL294" s="67"/>
      <c r="DM294" s="67"/>
      <c r="DN294" s="67"/>
      <c r="DO294" s="67"/>
      <c r="DP294" s="67"/>
      <c r="DQ294" s="67"/>
      <c r="DR294" s="67"/>
      <c r="DS294" s="67"/>
      <c r="DT294" s="67"/>
      <c r="DU294" s="67"/>
      <c r="DV294" s="67"/>
      <c r="DW294" s="67"/>
      <c r="DX294" s="67"/>
      <c r="DY294" s="67"/>
      <c r="DZ294" s="67"/>
      <c r="EA294" s="67"/>
      <c r="EB294" s="67"/>
      <c r="EC294" s="67"/>
      <c r="ED294" s="67"/>
      <c r="EE294" s="67"/>
      <c r="EF294" s="67"/>
      <c r="EG294" s="67"/>
      <c r="EH294" s="67"/>
      <c r="EI294" s="67"/>
      <c r="EJ294" s="67"/>
      <c r="EK294" s="67"/>
      <c r="EL294" s="67"/>
      <c r="EM294" s="67"/>
      <c r="EN294" s="67"/>
      <c r="EO294" s="67"/>
      <c r="EP294" s="67"/>
      <c r="EQ294" s="67"/>
      <c r="ER294" s="67"/>
      <c r="ES294" s="67"/>
      <c r="ET294" s="67"/>
      <c r="EU294" s="67"/>
      <c r="EV294" s="67"/>
      <c r="EW294" s="67"/>
      <c r="EX294" s="67"/>
      <c r="EY294" s="67"/>
      <c r="EZ294" s="67"/>
      <c r="FA294" s="67"/>
      <c r="FB294" s="67"/>
      <c r="FC294" s="67"/>
      <c r="FD294" s="67"/>
      <c r="FE294" s="67"/>
      <c r="FF294" s="67"/>
      <c r="FG294" s="67"/>
      <c r="FH294" s="67"/>
      <c r="FI294" s="67"/>
      <c r="FJ294" s="67"/>
      <c r="FK294" s="67"/>
      <c r="FL294" s="67"/>
      <c r="FM294" s="67"/>
      <c r="FN294" s="67"/>
      <c r="FO294" s="67"/>
      <c r="FP294" s="67"/>
      <c r="FQ294" s="67"/>
      <c r="FR294" s="67"/>
      <c r="FS294" s="67"/>
      <c r="FT294" s="67"/>
      <c r="FU294" s="67"/>
      <c r="FV294" s="67"/>
      <c r="FW294" s="67"/>
      <c r="FX294" s="67"/>
      <c r="FY294" s="67"/>
      <c r="FZ294" s="67"/>
      <c r="GA294" s="67"/>
      <c r="GB294" s="67"/>
      <c r="GC294" s="67"/>
      <c r="GD294" s="67"/>
      <c r="GE294" s="67"/>
      <c r="GF294" s="67"/>
      <c r="GG294" s="67"/>
      <c r="GH294" s="67"/>
      <c r="GI294" s="67"/>
      <c r="GJ294" s="67"/>
      <c r="GK294" s="67"/>
      <c r="GL294" s="67"/>
      <c r="GM294" s="67"/>
      <c r="GN294" s="67"/>
      <c r="GO294" s="67"/>
      <c r="GP294" s="67"/>
      <c r="GQ294" s="67"/>
      <c r="GR294" s="67"/>
      <c r="GS294" s="67"/>
      <c r="GT294" s="67"/>
      <c r="GU294" s="67"/>
      <c r="GV294" s="67"/>
      <c r="GW294" s="67"/>
      <c r="GX294" s="67"/>
      <c r="GY294" s="67"/>
      <c r="GZ294" s="67"/>
      <c r="HA294" s="67"/>
      <c r="HB294" s="67"/>
      <c r="HC294" s="67"/>
      <c r="HD294" s="67"/>
      <c r="HE294" s="67"/>
      <c r="HF294" s="67"/>
      <c r="HG294" s="67"/>
      <c r="HH294" s="67"/>
      <c r="HI294" s="67"/>
      <c r="HJ294" s="67"/>
      <c r="HK294" s="67"/>
      <c r="HL294" s="67"/>
      <c r="HM294" s="67"/>
      <c r="HN294" s="67"/>
      <c r="HO294" s="67"/>
      <c r="HP294" s="67"/>
      <c r="HQ294" s="67"/>
      <c r="HR294" s="67"/>
      <c r="HS294" s="67"/>
      <c r="HT294" s="67"/>
      <c r="HU294" s="67"/>
      <c r="HV294" s="67"/>
      <c r="HW294" s="67"/>
      <c r="HX294" s="67"/>
      <c r="HY294" s="67"/>
      <c r="HZ294" s="67"/>
      <c r="IA294" s="67"/>
      <c r="IB294" s="67"/>
      <c r="IC294" s="67"/>
      <c r="ID294" s="67"/>
      <c r="IE294" s="67"/>
      <c r="IF294" s="67"/>
      <c r="IG294" s="67"/>
      <c r="IH294" s="67"/>
      <c r="II294" s="67"/>
      <c r="IJ294" s="67"/>
      <c r="IK294" s="67"/>
    </row>
    <row r="295" spans="1:245" s="67" customFormat="1" x14ac:dyDescent="0.25">
      <c r="A295" s="85" t="s">
        <v>275</v>
      </c>
      <c r="B295" s="85" t="s">
        <v>278</v>
      </c>
      <c r="C295" s="85" t="s">
        <v>22</v>
      </c>
      <c r="D295" s="109">
        <v>8000000</v>
      </c>
      <c r="E295" s="77"/>
      <c r="F295" s="1"/>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c r="BL295" s="68"/>
      <c r="BM295" s="68"/>
      <c r="BN295" s="68"/>
      <c r="BO295" s="68"/>
      <c r="BP295" s="68"/>
      <c r="BQ295" s="68"/>
      <c r="BR295" s="68"/>
      <c r="BS295" s="68"/>
      <c r="BT295" s="68"/>
      <c r="BU295" s="68"/>
      <c r="BV295" s="68"/>
      <c r="BW295" s="68"/>
      <c r="BX295" s="68"/>
      <c r="BY295" s="68"/>
      <c r="BZ295" s="68"/>
      <c r="CA295" s="68"/>
      <c r="CB295" s="68"/>
      <c r="CC295" s="68"/>
      <c r="CD295" s="68"/>
      <c r="CE295" s="68"/>
      <c r="CF295" s="68"/>
      <c r="CG295" s="68"/>
      <c r="CH295" s="68"/>
      <c r="CI295" s="68"/>
      <c r="CJ295" s="68"/>
      <c r="CK295" s="68"/>
      <c r="CL295" s="68"/>
      <c r="CM295" s="68"/>
      <c r="CN295" s="68"/>
      <c r="CO295" s="68"/>
      <c r="CP295" s="68"/>
      <c r="CQ295" s="68"/>
      <c r="CR295" s="68"/>
      <c r="CS295" s="68"/>
      <c r="CT295" s="68"/>
      <c r="CU295" s="68"/>
      <c r="CV295" s="68"/>
      <c r="CW295" s="68"/>
      <c r="CX295" s="68"/>
      <c r="CY295" s="68"/>
      <c r="CZ295" s="68"/>
      <c r="DA295" s="68"/>
      <c r="DB295" s="68"/>
      <c r="DC295" s="68"/>
      <c r="DD295" s="68"/>
      <c r="DE295" s="68"/>
      <c r="DF295" s="68"/>
      <c r="DG295" s="68"/>
      <c r="DH295" s="68"/>
      <c r="DI295" s="68"/>
      <c r="DJ295" s="68"/>
      <c r="DK295" s="68"/>
      <c r="DL295" s="68"/>
      <c r="DM295" s="68"/>
      <c r="DN295" s="68"/>
      <c r="DO295" s="68"/>
      <c r="DP295" s="68"/>
      <c r="DQ295" s="68"/>
      <c r="DR295" s="68"/>
      <c r="DS295" s="68"/>
      <c r="DT295" s="68"/>
      <c r="DU295" s="68"/>
      <c r="DV295" s="68"/>
      <c r="DW295" s="68"/>
      <c r="DX295" s="68"/>
      <c r="DY295" s="68"/>
      <c r="DZ295" s="68"/>
      <c r="EA295" s="68"/>
      <c r="EB295" s="68"/>
      <c r="EC295" s="68"/>
      <c r="ED295" s="68"/>
      <c r="EE295" s="68"/>
      <c r="EF295" s="68"/>
      <c r="EG295" s="68"/>
      <c r="EH295" s="68"/>
      <c r="EI295" s="68"/>
      <c r="EJ295" s="68"/>
      <c r="EK295" s="68"/>
      <c r="EL295" s="68"/>
      <c r="EM295" s="68"/>
      <c r="EN295" s="68"/>
      <c r="EO295" s="68"/>
      <c r="EP295" s="68"/>
      <c r="EQ295" s="68"/>
      <c r="ER295" s="68"/>
      <c r="ES295" s="68"/>
      <c r="ET295" s="68"/>
      <c r="EU295" s="68"/>
      <c r="EV295" s="68"/>
      <c r="EW295" s="68"/>
      <c r="EX295" s="68"/>
      <c r="EY295" s="68"/>
      <c r="EZ295" s="68"/>
      <c r="FA295" s="68"/>
      <c r="FB295" s="68"/>
      <c r="FC295" s="68"/>
      <c r="FD295" s="68"/>
      <c r="FE295" s="68"/>
      <c r="FF295" s="68"/>
      <c r="FG295" s="68"/>
      <c r="FH295" s="68"/>
      <c r="FI295" s="68"/>
      <c r="FJ295" s="68"/>
      <c r="FK295" s="68"/>
      <c r="FL295" s="68"/>
      <c r="FM295" s="68"/>
      <c r="FN295" s="68"/>
      <c r="FO295" s="68"/>
      <c r="FP295" s="68"/>
      <c r="FQ295" s="68"/>
      <c r="FR295" s="68"/>
      <c r="FS295" s="68"/>
      <c r="FT295" s="68"/>
      <c r="FU295" s="68"/>
      <c r="FV295" s="68"/>
      <c r="FW295" s="68"/>
      <c r="FX295" s="68"/>
      <c r="FY295" s="68"/>
      <c r="FZ295" s="68"/>
      <c r="GA295" s="68"/>
      <c r="GB295" s="68"/>
      <c r="GC295" s="68"/>
      <c r="GD295" s="68"/>
      <c r="GE295" s="68"/>
      <c r="GF295" s="68"/>
      <c r="GG295" s="68"/>
      <c r="GH295" s="68"/>
      <c r="GI295" s="68"/>
      <c r="GJ295" s="68"/>
      <c r="GK295" s="68"/>
      <c r="GL295" s="68"/>
      <c r="GM295" s="68"/>
      <c r="GN295" s="68"/>
      <c r="GO295" s="68"/>
      <c r="GP295" s="68"/>
      <c r="GQ295" s="68"/>
      <c r="GR295" s="68"/>
      <c r="GS295" s="68"/>
      <c r="GT295" s="68"/>
      <c r="GU295" s="68"/>
      <c r="GV295" s="68"/>
      <c r="GW295" s="68"/>
      <c r="GX295" s="68"/>
      <c r="GY295" s="68"/>
      <c r="GZ295" s="68"/>
      <c r="HA295" s="68"/>
      <c r="HB295" s="68"/>
      <c r="HC295" s="68"/>
      <c r="HD295" s="68"/>
      <c r="HE295" s="68"/>
      <c r="HF295" s="68"/>
      <c r="HG295" s="68"/>
      <c r="HH295" s="68"/>
      <c r="HI295" s="68"/>
      <c r="HJ295" s="68"/>
      <c r="HK295" s="68"/>
      <c r="HL295" s="68"/>
      <c r="HM295" s="68"/>
      <c r="HN295" s="68"/>
      <c r="HO295" s="68"/>
      <c r="HP295" s="68"/>
      <c r="HQ295" s="68"/>
      <c r="HR295" s="68"/>
      <c r="HS295" s="68"/>
      <c r="HT295" s="68"/>
      <c r="HU295" s="68"/>
      <c r="HV295" s="68"/>
      <c r="HW295" s="68"/>
      <c r="HX295" s="68"/>
      <c r="HY295" s="68"/>
      <c r="HZ295" s="68"/>
      <c r="IA295" s="68"/>
      <c r="IB295" s="68"/>
      <c r="IC295" s="68"/>
      <c r="ID295" s="68"/>
      <c r="IE295" s="68"/>
      <c r="IF295" s="68"/>
      <c r="IG295" s="68"/>
      <c r="IH295" s="68"/>
      <c r="II295" s="68"/>
      <c r="IJ295" s="68"/>
      <c r="IK295" s="68"/>
    </row>
    <row r="296" spans="1:245" s="100" customFormat="1" x14ac:dyDescent="0.25">
      <c r="A296" s="101" t="s">
        <v>277</v>
      </c>
      <c r="B296" s="101" t="s">
        <v>271</v>
      </c>
      <c r="C296" s="101" t="s">
        <v>22</v>
      </c>
      <c r="D296" s="110">
        <v>7000000</v>
      </c>
      <c r="E296" s="99"/>
      <c r="F296" s="2"/>
    </row>
    <row r="297" spans="1:245" x14ac:dyDescent="0.25">
      <c r="A297" s="85" t="s">
        <v>279</v>
      </c>
      <c r="B297" s="85" t="s">
        <v>705</v>
      </c>
      <c r="C297" s="85" t="s">
        <v>22</v>
      </c>
      <c r="D297" s="109">
        <v>7000000</v>
      </c>
    </row>
    <row r="298" spans="1:245" x14ac:dyDescent="0.25">
      <c r="A298" s="85" t="s">
        <v>868</v>
      </c>
      <c r="B298" s="85" t="s">
        <v>869</v>
      </c>
      <c r="C298" s="85" t="s">
        <v>22</v>
      </c>
      <c r="D298" s="109">
        <v>9000000</v>
      </c>
    </row>
    <row r="299" spans="1:245" s="68" customFormat="1" x14ac:dyDescent="0.25">
      <c r="A299" s="102" t="s">
        <v>1039</v>
      </c>
      <c r="B299" s="102" t="s">
        <v>925</v>
      </c>
      <c r="C299" s="102" t="s">
        <v>22</v>
      </c>
      <c r="D299" s="111">
        <v>10000000</v>
      </c>
      <c r="E299" s="77" t="s">
        <v>844</v>
      </c>
      <c r="F299" s="1"/>
    </row>
    <row r="300" spans="1:245" x14ac:dyDescent="0.25">
      <c r="D300" s="109" t="s">
        <v>985</v>
      </c>
      <c r="E300" s="77"/>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8"/>
      <c r="AZ300" s="68"/>
      <c r="BA300" s="68"/>
      <c r="BB300" s="68"/>
      <c r="BC300" s="68"/>
      <c r="BD300" s="68"/>
      <c r="BE300" s="68"/>
      <c r="BF300" s="68"/>
      <c r="BG300" s="68"/>
      <c r="BH300" s="68"/>
      <c r="BI300" s="68"/>
      <c r="BJ300" s="68"/>
      <c r="BK300" s="68"/>
      <c r="BL300" s="68"/>
      <c r="BM300" s="68"/>
      <c r="BN300" s="68"/>
      <c r="BO300" s="68"/>
      <c r="BP300" s="68"/>
      <c r="BQ300" s="68"/>
      <c r="BR300" s="68"/>
      <c r="BS300" s="68"/>
      <c r="BT300" s="68"/>
      <c r="BU300" s="68"/>
      <c r="BV300" s="68"/>
      <c r="BW300" s="68"/>
      <c r="BX300" s="68"/>
      <c r="BY300" s="68"/>
      <c r="BZ300" s="68"/>
      <c r="CA300" s="68"/>
      <c r="CB300" s="68"/>
      <c r="CC300" s="68"/>
      <c r="CD300" s="68"/>
      <c r="CE300" s="68"/>
      <c r="CF300" s="68"/>
      <c r="CG300" s="68"/>
      <c r="CH300" s="68"/>
      <c r="CI300" s="68"/>
      <c r="CJ300" s="68"/>
      <c r="CK300" s="68"/>
      <c r="CL300" s="68"/>
      <c r="CM300" s="68"/>
      <c r="CN300" s="68"/>
      <c r="CO300" s="68"/>
      <c r="CP300" s="68"/>
      <c r="CQ300" s="68"/>
      <c r="CR300" s="68"/>
      <c r="CS300" s="68"/>
      <c r="CT300" s="68"/>
      <c r="CU300" s="68"/>
      <c r="CV300" s="68"/>
      <c r="CW300" s="68"/>
      <c r="CX300" s="68"/>
      <c r="CY300" s="68"/>
      <c r="CZ300" s="68"/>
      <c r="DA300" s="68"/>
      <c r="DB300" s="68"/>
      <c r="DC300" s="68"/>
      <c r="DD300" s="68"/>
      <c r="DE300" s="68"/>
      <c r="DF300" s="68"/>
      <c r="DG300" s="68"/>
      <c r="DH300" s="68"/>
      <c r="DI300" s="68"/>
      <c r="DJ300" s="68"/>
      <c r="DK300" s="68"/>
      <c r="DL300" s="68"/>
      <c r="DM300" s="68"/>
      <c r="DN300" s="68"/>
      <c r="DO300" s="68"/>
      <c r="DP300" s="68"/>
      <c r="DQ300" s="68"/>
      <c r="DR300" s="68"/>
      <c r="DS300" s="68"/>
      <c r="DT300" s="68"/>
      <c r="DU300" s="68"/>
      <c r="DV300" s="68"/>
      <c r="DW300" s="68"/>
      <c r="DX300" s="68"/>
      <c r="DY300" s="68"/>
      <c r="DZ300" s="68"/>
      <c r="EA300" s="68"/>
      <c r="EB300" s="68"/>
      <c r="EC300" s="68"/>
      <c r="ED300" s="68"/>
      <c r="EE300" s="68"/>
      <c r="EF300" s="68"/>
      <c r="EG300" s="68"/>
      <c r="EH300" s="68"/>
      <c r="EI300" s="68"/>
      <c r="EJ300" s="68"/>
      <c r="EK300" s="68"/>
      <c r="EL300" s="68"/>
      <c r="EM300" s="68"/>
      <c r="EN300" s="68"/>
      <c r="EO300" s="68"/>
      <c r="EP300" s="68"/>
      <c r="EQ300" s="68"/>
      <c r="ER300" s="68"/>
      <c r="ES300" s="68"/>
      <c r="ET300" s="68"/>
      <c r="EU300" s="68"/>
      <c r="EV300" s="68"/>
      <c r="EW300" s="68"/>
      <c r="EX300" s="68"/>
      <c r="EY300" s="68"/>
      <c r="EZ300" s="68"/>
      <c r="FA300" s="68"/>
      <c r="FB300" s="68"/>
      <c r="FC300" s="68"/>
      <c r="FD300" s="68"/>
      <c r="FE300" s="68"/>
      <c r="FF300" s="68"/>
      <c r="FG300" s="68"/>
      <c r="FH300" s="68"/>
      <c r="FI300" s="68"/>
      <c r="FJ300" s="68"/>
      <c r="FK300" s="68"/>
      <c r="FL300" s="68"/>
      <c r="FM300" s="68"/>
      <c r="FN300" s="68"/>
      <c r="FO300" s="68"/>
      <c r="FP300" s="68"/>
      <c r="FQ300" s="68"/>
      <c r="FR300" s="68"/>
      <c r="FS300" s="68"/>
      <c r="FT300" s="68"/>
      <c r="FU300" s="68"/>
      <c r="FV300" s="68"/>
      <c r="FW300" s="68"/>
      <c r="FX300" s="68"/>
      <c r="FY300" s="68"/>
      <c r="FZ300" s="68"/>
      <c r="GA300" s="68"/>
      <c r="GB300" s="68"/>
      <c r="GC300" s="68"/>
      <c r="GD300" s="68"/>
      <c r="GE300" s="68"/>
      <c r="GF300" s="68"/>
      <c r="GG300" s="68"/>
      <c r="GH300" s="68"/>
      <c r="GI300" s="68"/>
      <c r="GJ300" s="68"/>
      <c r="GK300" s="68"/>
      <c r="GL300" s="68"/>
      <c r="GM300" s="68"/>
      <c r="GN300" s="68"/>
      <c r="GO300" s="68"/>
      <c r="GP300" s="68"/>
      <c r="GQ300" s="68"/>
      <c r="GR300" s="68"/>
      <c r="GS300" s="68"/>
      <c r="GT300" s="68"/>
      <c r="GU300" s="68"/>
      <c r="GV300" s="68"/>
      <c r="GW300" s="68"/>
      <c r="GX300" s="68"/>
      <c r="GY300" s="68"/>
      <c r="GZ300" s="68"/>
      <c r="HA300" s="68"/>
      <c r="HB300" s="68"/>
      <c r="HC300" s="68"/>
      <c r="HD300" s="68"/>
      <c r="HE300" s="68"/>
      <c r="HF300" s="68"/>
      <c r="HG300" s="68"/>
      <c r="HH300" s="68"/>
      <c r="HI300" s="68"/>
      <c r="HJ300" s="68"/>
      <c r="HK300" s="68"/>
      <c r="HL300" s="68"/>
      <c r="HM300" s="68"/>
      <c r="HN300" s="68"/>
      <c r="HO300" s="68"/>
      <c r="HP300" s="68"/>
      <c r="HQ300" s="68"/>
      <c r="HR300" s="68"/>
      <c r="HS300" s="68"/>
      <c r="HT300" s="68"/>
      <c r="HU300" s="68"/>
      <c r="HV300" s="68"/>
      <c r="HW300" s="68"/>
      <c r="HX300" s="68"/>
      <c r="HY300" s="68"/>
      <c r="HZ300" s="68"/>
      <c r="IA300" s="68"/>
      <c r="IB300" s="68"/>
      <c r="IC300" s="68"/>
      <c r="ID300" s="68"/>
      <c r="IE300" s="68"/>
      <c r="IF300" s="68"/>
      <c r="IG300" s="68"/>
      <c r="IH300" s="68"/>
      <c r="II300" s="68"/>
      <c r="IJ300" s="68"/>
      <c r="IK300" s="68"/>
    </row>
    <row r="301" spans="1:245" s="71" customFormat="1" x14ac:dyDescent="0.25">
      <c r="A301" s="85" t="s">
        <v>282</v>
      </c>
      <c r="B301" s="85" t="s">
        <v>291</v>
      </c>
      <c r="C301" s="85" t="s">
        <v>35</v>
      </c>
      <c r="D301" s="109">
        <v>12000000</v>
      </c>
      <c r="E301" s="75"/>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row>
    <row r="302" spans="1:245" x14ac:dyDescent="0.25">
      <c r="A302" s="85" t="s">
        <v>284</v>
      </c>
      <c r="B302" s="85" t="s">
        <v>283</v>
      </c>
      <c r="C302" s="85" t="s">
        <v>35</v>
      </c>
      <c r="D302" s="109">
        <v>11000000</v>
      </c>
    </row>
    <row r="303" spans="1:245" x14ac:dyDescent="0.25">
      <c r="A303" s="85" t="s">
        <v>286</v>
      </c>
      <c r="B303" s="85" t="s">
        <v>706</v>
      </c>
      <c r="C303" s="85" t="s">
        <v>35</v>
      </c>
      <c r="D303" s="109">
        <v>8000000</v>
      </c>
    </row>
    <row r="304" spans="1:245" x14ac:dyDescent="0.25">
      <c r="A304" s="85" t="s">
        <v>287</v>
      </c>
      <c r="B304" s="85" t="s">
        <v>285</v>
      </c>
      <c r="C304" s="85" t="s">
        <v>35</v>
      </c>
      <c r="D304" s="109">
        <v>7000000</v>
      </c>
    </row>
    <row r="305" spans="1:245" x14ac:dyDescent="0.25">
      <c r="A305" s="85" t="s">
        <v>289</v>
      </c>
      <c r="B305" s="85" t="s">
        <v>707</v>
      </c>
      <c r="C305" s="85" t="s">
        <v>35</v>
      </c>
      <c r="D305" s="109">
        <v>6000000</v>
      </c>
    </row>
    <row r="306" spans="1:245" s="100" customFormat="1" x14ac:dyDescent="0.25">
      <c r="A306" s="101" t="s">
        <v>290</v>
      </c>
      <c r="B306" s="101" t="s">
        <v>288</v>
      </c>
      <c r="C306" s="101" t="s">
        <v>35</v>
      </c>
      <c r="D306" s="110">
        <v>5000000</v>
      </c>
      <c r="E306" s="99"/>
      <c r="F306" s="2"/>
    </row>
    <row r="307" spans="1:245" s="68" customFormat="1" x14ac:dyDescent="0.25">
      <c r="A307" s="102" t="s">
        <v>1040</v>
      </c>
      <c r="B307" s="102" t="s">
        <v>926</v>
      </c>
      <c r="C307" s="102" t="s">
        <v>35</v>
      </c>
      <c r="D307" s="111">
        <v>8000000</v>
      </c>
      <c r="E307" s="77" t="s">
        <v>844</v>
      </c>
      <c r="F307" s="1"/>
    </row>
    <row r="308" spans="1:245" s="68" customFormat="1" x14ac:dyDescent="0.25">
      <c r="A308" s="102" t="s">
        <v>1041</v>
      </c>
      <c r="B308" s="102" t="s">
        <v>927</v>
      </c>
      <c r="C308" s="102" t="s">
        <v>35</v>
      </c>
      <c r="D308" s="111">
        <v>7000000</v>
      </c>
      <c r="E308" s="77" t="s">
        <v>844</v>
      </c>
      <c r="F308" s="1"/>
    </row>
    <row r="309" spans="1:245" s="68" customFormat="1" x14ac:dyDescent="0.25">
      <c r="A309" s="102" t="s">
        <v>1104</v>
      </c>
      <c r="B309" s="102" t="s">
        <v>1103</v>
      </c>
      <c r="C309" s="102" t="s">
        <v>35</v>
      </c>
      <c r="D309" s="111">
        <v>10000000</v>
      </c>
      <c r="E309" s="77" t="s">
        <v>844</v>
      </c>
    </row>
    <row r="310" spans="1:245" x14ac:dyDescent="0.25">
      <c r="D310" s="109" t="s">
        <v>985</v>
      </c>
    </row>
    <row r="311" spans="1:245" s="68" customFormat="1" x14ac:dyDescent="0.25">
      <c r="A311" s="85"/>
      <c r="B311" s="85"/>
      <c r="C311" s="85"/>
      <c r="D311" s="109" t="s">
        <v>985</v>
      </c>
      <c r="E311" s="77"/>
      <c r="F311" s="1"/>
    </row>
    <row r="312" spans="1:245" s="68" customFormat="1" x14ac:dyDescent="0.25">
      <c r="A312" s="85"/>
      <c r="B312" s="86" t="s">
        <v>293</v>
      </c>
      <c r="C312" s="85"/>
      <c r="D312" s="109" t="s">
        <v>985</v>
      </c>
      <c r="E312" s="77"/>
      <c r="F312" s="1"/>
    </row>
    <row r="313" spans="1:245" x14ac:dyDescent="0.25">
      <c r="A313" s="85" t="s">
        <v>294</v>
      </c>
      <c r="B313" s="85" t="s">
        <v>295</v>
      </c>
      <c r="C313" s="85" t="s">
        <v>6</v>
      </c>
      <c r="D313" s="109">
        <v>8000000</v>
      </c>
      <c r="E313" s="77"/>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c r="BA313" s="68"/>
      <c r="BB313" s="68"/>
      <c r="BC313" s="68"/>
      <c r="BD313" s="68"/>
      <c r="BE313" s="68"/>
      <c r="BF313" s="68"/>
      <c r="BG313" s="68"/>
      <c r="BH313" s="68"/>
      <c r="BI313" s="68"/>
      <c r="BJ313" s="68"/>
      <c r="BK313" s="68"/>
      <c r="BL313" s="68"/>
      <c r="BM313" s="68"/>
      <c r="BN313" s="68"/>
      <c r="BO313" s="68"/>
      <c r="BP313" s="68"/>
      <c r="BQ313" s="68"/>
      <c r="BR313" s="68"/>
      <c r="BS313" s="68"/>
      <c r="BT313" s="68"/>
      <c r="BU313" s="68"/>
      <c r="BV313" s="68"/>
      <c r="BW313" s="68"/>
      <c r="BX313" s="68"/>
      <c r="BY313" s="68"/>
      <c r="BZ313" s="68"/>
      <c r="CA313" s="68"/>
      <c r="CB313" s="68"/>
      <c r="CC313" s="68"/>
      <c r="CD313" s="68"/>
      <c r="CE313" s="68"/>
      <c r="CF313" s="68"/>
      <c r="CG313" s="68"/>
      <c r="CH313" s="68"/>
      <c r="CI313" s="68"/>
      <c r="CJ313" s="68"/>
      <c r="CK313" s="68"/>
      <c r="CL313" s="68"/>
      <c r="CM313" s="68"/>
      <c r="CN313" s="68"/>
      <c r="CO313" s="68"/>
      <c r="CP313" s="68"/>
      <c r="CQ313" s="68"/>
      <c r="CR313" s="68"/>
      <c r="CS313" s="68"/>
      <c r="CT313" s="68"/>
      <c r="CU313" s="68"/>
      <c r="CV313" s="68"/>
      <c r="CW313" s="68"/>
      <c r="CX313" s="68"/>
      <c r="CY313" s="68"/>
      <c r="CZ313" s="68"/>
      <c r="DA313" s="68"/>
      <c r="DB313" s="68"/>
      <c r="DC313" s="68"/>
      <c r="DD313" s="68"/>
      <c r="DE313" s="68"/>
      <c r="DF313" s="68"/>
      <c r="DG313" s="68"/>
      <c r="DH313" s="68"/>
      <c r="DI313" s="68"/>
      <c r="DJ313" s="68"/>
      <c r="DK313" s="68"/>
      <c r="DL313" s="68"/>
      <c r="DM313" s="68"/>
      <c r="DN313" s="68"/>
      <c r="DO313" s="68"/>
      <c r="DP313" s="68"/>
      <c r="DQ313" s="68"/>
      <c r="DR313" s="68"/>
      <c r="DS313" s="68"/>
      <c r="DT313" s="68"/>
      <c r="DU313" s="68"/>
      <c r="DV313" s="68"/>
      <c r="DW313" s="68"/>
      <c r="DX313" s="68"/>
      <c r="DY313" s="68"/>
      <c r="DZ313" s="68"/>
      <c r="EA313" s="68"/>
      <c r="EB313" s="68"/>
      <c r="EC313" s="68"/>
      <c r="ED313" s="68"/>
      <c r="EE313" s="68"/>
      <c r="EF313" s="68"/>
      <c r="EG313" s="68"/>
      <c r="EH313" s="68"/>
      <c r="EI313" s="68"/>
      <c r="EJ313" s="68"/>
      <c r="EK313" s="68"/>
      <c r="EL313" s="68"/>
      <c r="EM313" s="68"/>
      <c r="EN313" s="68"/>
      <c r="EO313" s="68"/>
      <c r="EP313" s="68"/>
      <c r="EQ313" s="68"/>
      <c r="ER313" s="68"/>
      <c r="ES313" s="68"/>
      <c r="ET313" s="68"/>
      <c r="EU313" s="68"/>
      <c r="EV313" s="68"/>
      <c r="EW313" s="68"/>
      <c r="EX313" s="68"/>
      <c r="EY313" s="68"/>
      <c r="EZ313" s="68"/>
      <c r="FA313" s="68"/>
      <c r="FB313" s="68"/>
      <c r="FC313" s="68"/>
      <c r="FD313" s="68"/>
      <c r="FE313" s="68"/>
      <c r="FF313" s="68"/>
      <c r="FG313" s="68"/>
      <c r="FH313" s="68"/>
      <c r="FI313" s="68"/>
      <c r="FJ313" s="68"/>
      <c r="FK313" s="68"/>
      <c r="FL313" s="68"/>
      <c r="FM313" s="68"/>
      <c r="FN313" s="68"/>
      <c r="FO313" s="68"/>
      <c r="FP313" s="68"/>
      <c r="FQ313" s="68"/>
      <c r="FR313" s="68"/>
      <c r="FS313" s="68"/>
      <c r="FT313" s="68"/>
      <c r="FU313" s="68"/>
      <c r="FV313" s="68"/>
      <c r="FW313" s="68"/>
      <c r="FX313" s="68"/>
      <c r="FY313" s="68"/>
      <c r="FZ313" s="68"/>
      <c r="GA313" s="68"/>
      <c r="GB313" s="68"/>
      <c r="GC313" s="68"/>
      <c r="GD313" s="68"/>
      <c r="GE313" s="68"/>
      <c r="GF313" s="68"/>
      <c r="GG313" s="68"/>
      <c r="GH313" s="68"/>
      <c r="GI313" s="68"/>
      <c r="GJ313" s="68"/>
      <c r="GK313" s="68"/>
      <c r="GL313" s="68"/>
      <c r="GM313" s="68"/>
      <c r="GN313" s="68"/>
      <c r="GO313" s="68"/>
      <c r="GP313" s="68"/>
      <c r="GQ313" s="68"/>
      <c r="GR313" s="68"/>
      <c r="GS313" s="68"/>
      <c r="GT313" s="68"/>
      <c r="GU313" s="68"/>
      <c r="GV313" s="68"/>
      <c r="GW313" s="68"/>
      <c r="GX313" s="68"/>
      <c r="GY313" s="68"/>
      <c r="GZ313" s="68"/>
      <c r="HA313" s="68"/>
      <c r="HB313" s="68"/>
      <c r="HC313" s="68"/>
      <c r="HD313" s="68"/>
      <c r="HE313" s="68"/>
      <c r="HF313" s="68"/>
      <c r="HG313" s="68"/>
      <c r="HH313" s="68"/>
      <c r="HI313" s="68"/>
      <c r="HJ313" s="68"/>
      <c r="HK313" s="68"/>
      <c r="HL313" s="68"/>
      <c r="HM313" s="68"/>
      <c r="HN313" s="68"/>
      <c r="HO313" s="68"/>
      <c r="HP313" s="68"/>
      <c r="HQ313" s="68"/>
      <c r="HR313" s="68"/>
      <c r="HS313" s="68"/>
      <c r="HT313" s="68"/>
      <c r="HU313" s="68"/>
      <c r="HV313" s="68"/>
      <c r="HW313" s="68"/>
      <c r="HX313" s="68"/>
      <c r="HY313" s="68"/>
      <c r="HZ313" s="68"/>
      <c r="IA313" s="68"/>
      <c r="IB313" s="68"/>
      <c r="IC313" s="68"/>
      <c r="ID313" s="68"/>
      <c r="IE313" s="68"/>
      <c r="IF313" s="68"/>
      <c r="IG313" s="68"/>
      <c r="IH313" s="68"/>
      <c r="II313" s="68"/>
      <c r="IJ313" s="68"/>
      <c r="IK313" s="68"/>
    </row>
    <row r="314" spans="1:245" x14ac:dyDescent="0.25">
      <c r="D314" s="109" t="s">
        <v>985</v>
      </c>
    </row>
    <row r="315" spans="1:245" s="67" customFormat="1" x14ac:dyDescent="0.25">
      <c r="A315" s="85" t="s">
        <v>296</v>
      </c>
      <c r="B315" s="85" t="s">
        <v>298</v>
      </c>
      <c r="C315" s="85" t="s">
        <v>7</v>
      </c>
      <c r="D315" s="109">
        <v>9000000</v>
      </c>
      <c r="E315" s="76"/>
      <c r="F315" s="1"/>
    </row>
    <row r="316" spans="1:245" s="67" customFormat="1" x14ac:dyDescent="0.25">
      <c r="A316" s="85" t="s">
        <v>297</v>
      </c>
      <c r="B316" s="85" t="s">
        <v>302</v>
      </c>
      <c r="C316" s="85" t="s">
        <v>7</v>
      </c>
      <c r="D316" s="109">
        <v>8000000</v>
      </c>
      <c r="E316" s="75"/>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row>
    <row r="317" spans="1:245" x14ac:dyDescent="0.25">
      <c r="A317" s="85" t="s">
        <v>299</v>
      </c>
      <c r="B317" s="85" t="s">
        <v>307</v>
      </c>
      <c r="C317" s="85" t="s">
        <v>7</v>
      </c>
      <c r="D317" s="109">
        <v>8000000</v>
      </c>
    </row>
    <row r="318" spans="1:245" s="71" customFormat="1" x14ac:dyDescent="0.25">
      <c r="A318" s="85" t="s">
        <v>300</v>
      </c>
      <c r="B318" s="85" t="s">
        <v>708</v>
      </c>
      <c r="C318" s="85" t="s">
        <v>7</v>
      </c>
      <c r="D318" s="109">
        <v>7000000</v>
      </c>
      <c r="E318" s="75"/>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row>
    <row r="319" spans="1:245" s="68" customFormat="1" x14ac:dyDescent="0.25">
      <c r="A319" s="85" t="s">
        <v>301</v>
      </c>
      <c r="B319" s="85" t="s">
        <v>305</v>
      </c>
      <c r="C319" s="85" t="s">
        <v>7</v>
      </c>
      <c r="D319" s="109">
        <v>6000000</v>
      </c>
      <c r="E319" s="75"/>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row>
    <row r="320" spans="1:245" s="68" customFormat="1" x14ac:dyDescent="0.25">
      <c r="A320" s="85" t="s">
        <v>303</v>
      </c>
      <c r="B320" s="85" t="s">
        <v>709</v>
      </c>
      <c r="C320" s="85" t="s">
        <v>7</v>
      </c>
      <c r="D320" s="109">
        <v>6000000</v>
      </c>
      <c r="E320" s="77"/>
      <c r="F320" s="1"/>
    </row>
    <row r="321" spans="1:245" s="68" customFormat="1" x14ac:dyDescent="0.25">
      <c r="A321" s="85" t="s">
        <v>304</v>
      </c>
      <c r="B321" s="85" t="s">
        <v>306</v>
      </c>
      <c r="C321" s="85" t="s">
        <v>7</v>
      </c>
      <c r="D321" s="109">
        <v>5000000</v>
      </c>
      <c r="E321" s="77"/>
      <c r="F321" s="1"/>
    </row>
    <row r="322" spans="1:245" s="68" customFormat="1" x14ac:dyDescent="0.25">
      <c r="A322" s="102" t="s">
        <v>1042</v>
      </c>
      <c r="B322" s="102" t="s">
        <v>929</v>
      </c>
      <c r="C322" s="102" t="s">
        <v>7</v>
      </c>
      <c r="D322" s="111">
        <v>6000000</v>
      </c>
      <c r="E322" s="77" t="s">
        <v>844</v>
      </c>
      <c r="F322" s="1"/>
    </row>
    <row r="323" spans="1:245" s="68" customFormat="1" x14ac:dyDescent="0.25">
      <c r="A323" s="102" t="s">
        <v>1043</v>
      </c>
      <c r="B323" s="102" t="s">
        <v>928</v>
      </c>
      <c r="C323" s="102" t="s">
        <v>7</v>
      </c>
      <c r="D323" s="111">
        <v>5000000</v>
      </c>
      <c r="E323" s="77" t="s">
        <v>844</v>
      </c>
      <c r="F323" s="1"/>
    </row>
    <row r="324" spans="1:245" x14ac:dyDescent="0.25">
      <c r="D324" s="109" t="s">
        <v>985</v>
      </c>
    </row>
    <row r="325" spans="1:245" s="67" customFormat="1" x14ac:dyDescent="0.25">
      <c r="A325" s="85" t="s">
        <v>308</v>
      </c>
      <c r="B325" s="85" t="s">
        <v>311</v>
      </c>
      <c r="C325" s="85" t="s">
        <v>22</v>
      </c>
      <c r="D325" s="109">
        <v>10000000</v>
      </c>
      <c r="E325" s="75"/>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row>
    <row r="326" spans="1:245" s="67" customFormat="1" x14ac:dyDescent="0.25">
      <c r="A326" s="85" t="s">
        <v>309</v>
      </c>
      <c r="B326" s="85" t="s">
        <v>313</v>
      </c>
      <c r="C326" s="85" t="s">
        <v>22</v>
      </c>
      <c r="D326" s="109">
        <v>9000000</v>
      </c>
      <c r="E326" s="76"/>
      <c r="F326" s="1"/>
    </row>
    <row r="327" spans="1:245" x14ac:dyDescent="0.25">
      <c r="A327" s="85" t="s">
        <v>310</v>
      </c>
      <c r="B327" s="85" t="s">
        <v>316</v>
      </c>
      <c r="C327" s="85" t="s">
        <v>22</v>
      </c>
      <c r="D327" s="109">
        <v>8000000</v>
      </c>
      <c r="E327" s="76"/>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67"/>
      <c r="BY327" s="67"/>
      <c r="BZ327" s="67"/>
      <c r="CA327" s="67"/>
      <c r="CB327" s="67"/>
      <c r="CC327" s="67"/>
      <c r="CD327" s="67"/>
      <c r="CE327" s="67"/>
      <c r="CF327" s="67"/>
      <c r="CG327" s="67"/>
      <c r="CH327" s="67"/>
      <c r="CI327" s="67"/>
      <c r="CJ327" s="67"/>
      <c r="CK327" s="67"/>
      <c r="CL327" s="67"/>
      <c r="CM327" s="67"/>
      <c r="CN327" s="67"/>
      <c r="CO327" s="67"/>
      <c r="CP327" s="67"/>
      <c r="CQ327" s="67"/>
      <c r="CR327" s="67"/>
      <c r="CS327" s="67"/>
      <c r="CT327" s="67"/>
      <c r="CU327" s="67"/>
      <c r="CV327" s="67"/>
      <c r="CW327" s="67"/>
      <c r="CX327" s="67"/>
      <c r="CY327" s="67"/>
      <c r="CZ327" s="67"/>
      <c r="DA327" s="67"/>
      <c r="DB327" s="67"/>
      <c r="DC327" s="67"/>
      <c r="DD327" s="67"/>
      <c r="DE327" s="67"/>
      <c r="DF327" s="67"/>
      <c r="DG327" s="67"/>
      <c r="DH327" s="67"/>
      <c r="DI327" s="67"/>
      <c r="DJ327" s="67"/>
      <c r="DK327" s="67"/>
      <c r="DL327" s="67"/>
      <c r="DM327" s="67"/>
      <c r="DN327" s="67"/>
      <c r="DO327" s="67"/>
      <c r="DP327" s="67"/>
      <c r="DQ327" s="67"/>
      <c r="DR327" s="67"/>
      <c r="DS327" s="67"/>
      <c r="DT327" s="67"/>
      <c r="DU327" s="67"/>
      <c r="DV327" s="67"/>
      <c r="DW327" s="67"/>
      <c r="DX327" s="67"/>
      <c r="DY327" s="67"/>
      <c r="DZ327" s="67"/>
      <c r="EA327" s="67"/>
      <c r="EB327" s="67"/>
      <c r="EC327" s="67"/>
      <c r="ED327" s="67"/>
      <c r="EE327" s="67"/>
      <c r="EF327" s="67"/>
      <c r="EG327" s="67"/>
      <c r="EH327" s="67"/>
      <c r="EI327" s="67"/>
      <c r="EJ327" s="67"/>
      <c r="EK327" s="67"/>
      <c r="EL327" s="67"/>
      <c r="EM327" s="67"/>
      <c r="EN327" s="67"/>
      <c r="EO327" s="67"/>
      <c r="EP327" s="67"/>
      <c r="EQ327" s="67"/>
      <c r="ER327" s="67"/>
      <c r="ES327" s="67"/>
      <c r="ET327" s="67"/>
      <c r="EU327" s="67"/>
      <c r="EV327" s="67"/>
      <c r="EW327" s="67"/>
      <c r="EX327" s="67"/>
      <c r="EY327" s="67"/>
      <c r="EZ327" s="67"/>
      <c r="FA327" s="67"/>
      <c r="FB327" s="67"/>
      <c r="FC327" s="67"/>
      <c r="FD327" s="67"/>
      <c r="FE327" s="67"/>
      <c r="FF327" s="67"/>
      <c r="FG327" s="67"/>
      <c r="FH327" s="67"/>
      <c r="FI327" s="67"/>
      <c r="FJ327" s="67"/>
      <c r="FK327" s="67"/>
      <c r="FL327" s="67"/>
      <c r="FM327" s="67"/>
      <c r="FN327" s="67"/>
      <c r="FO327" s="67"/>
      <c r="FP327" s="67"/>
      <c r="FQ327" s="67"/>
      <c r="FR327" s="67"/>
      <c r="FS327" s="67"/>
      <c r="FT327" s="67"/>
      <c r="FU327" s="67"/>
      <c r="FV327" s="67"/>
      <c r="FW327" s="67"/>
      <c r="FX327" s="67"/>
      <c r="FY327" s="67"/>
      <c r="FZ327" s="67"/>
      <c r="GA327" s="67"/>
      <c r="GB327" s="67"/>
      <c r="GC327" s="67"/>
      <c r="GD327" s="67"/>
      <c r="GE327" s="67"/>
      <c r="GF327" s="67"/>
      <c r="GG327" s="67"/>
      <c r="GH327" s="67"/>
      <c r="GI327" s="67"/>
      <c r="GJ327" s="67"/>
      <c r="GK327" s="67"/>
      <c r="GL327" s="67"/>
      <c r="GM327" s="67"/>
      <c r="GN327" s="67"/>
      <c r="GO327" s="67"/>
      <c r="GP327" s="67"/>
      <c r="GQ327" s="67"/>
      <c r="GR327" s="67"/>
      <c r="GS327" s="67"/>
      <c r="GT327" s="67"/>
      <c r="GU327" s="67"/>
      <c r="GV327" s="67"/>
      <c r="GW327" s="67"/>
      <c r="GX327" s="67"/>
      <c r="GY327" s="67"/>
      <c r="GZ327" s="67"/>
      <c r="HA327" s="67"/>
      <c r="HB327" s="67"/>
      <c r="HC327" s="67"/>
      <c r="HD327" s="67"/>
      <c r="HE327" s="67"/>
      <c r="HF327" s="67"/>
      <c r="HG327" s="67"/>
      <c r="HH327" s="67"/>
      <c r="HI327" s="67"/>
      <c r="HJ327" s="67"/>
      <c r="HK327" s="67"/>
      <c r="HL327" s="67"/>
      <c r="HM327" s="67"/>
      <c r="HN327" s="67"/>
      <c r="HO327" s="67"/>
      <c r="HP327" s="67"/>
      <c r="HQ327" s="67"/>
      <c r="HR327" s="67"/>
      <c r="HS327" s="67"/>
      <c r="HT327" s="67"/>
      <c r="HU327" s="67"/>
      <c r="HV327" s="67"/>
      <c r="HW327" s="67"/>
      <c r="HX327" s="67"/>
      <c r="HY327" s="67"/>
      <c r="HZ327" s="67"/>
      <c r="IA327" s="67"/>
      <c r="IB327" s="67"/>
      <c r="IC327" s="67"/>
      <c r="ID327" s="67"/>
      <c r="IE327" s="67"/>
      <c r="IF327" s="67"/>
      <c r="IG327" s="67"/>
      <c r="IH327" s="67"/>
      <c r="II327" s="67"/>
      <c r="IJ327" s="67"/>
      <c r="IK327" s="67"/>
    </row>
    <row r="328" spans="1:245" x14ac:dyDescent="0.25">
      <c r="A328" s="85" t="s">
        <v>312</v>
      </c>
      <c r="B328" s="85" t="s">
        <v>318</v>
      </c>
      <c r="C328" s="85" t="s">
        <v>22</v>
      </c>
      <c r="D328" s="109">
        <v>8000000</v>
      </c>
    </row>
    <row r="329" spans="1:245" x14ac:dyDescent="0.25">
      <c r="A329" s="85" t="s">
        <v>314</v>
      </c>
      <c r="B329" s="85" t="s">
        <v>317</v>
      </c>
      <c r="C329" s="85" t="s">
        <v>22</v>
      </c>
      <c r="D329" s="109">
        <v>7000000</v>
      </c>
    </row>
    <row r="330" spans="1:245" s="100" customFormat="1" x14ac:dyDescent="0.25">
      <c r="A330" s="101" t="s">
        <v>315</v>
      </c>
      <c r="B330" s="101" t="s">
        <v>710</v>
      </c>
      <c r="C330" s="101" t="s">
        <v>22</v>
      </c>
      <c r="D330" s="110">
        <v>6000000</v>
      </c>
      <c r="E330" s="99"/>
      <c r="F330" s="2"/>
    </row>
    <row r="331" spans="1:245" s="68" customFormat="1" x14ac:dyDescent="0.25">
      <c r="A331" s="102" t="s">
        <v>1044</v>
      </c>
      <c r="B331" s="102" t="s">
        <v>930</v>
      </c>
      <c r="C331" s="102" t="s">
        <v>22</v>
      </c>
      <c r="D331" s="111">
        <v>10000000</v>
      </c>
      <c r="E331" s="77" t="s">
        <v>844</v>
      </c>
      <c r="F331" s="1"/>
    </row>
    <row r="332" spans="1:245" x14ac:dyDescent="0.25">
      <c r="D332" s="109" t="s">
        <v>985</v>
      </c>
    </row>
    <row r="333" spans="1:245" x14ac:dyDescent="0.25">
      <c r="A333" s="85" t="s">
        <v>319</v>
      </c>
      <c r="B333" s="85" t="s">
        <v>292</v>
      </c>
      <c r="C333" s="85" t="s">
        <v>35</v>
      </c>
      <c r="D333" s="109">
        <v>11000000</v>
      </c>
      <c r="E333" s="77"/>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68"/>
      <c r="BN333" s="68"/>
      <c r="BO333" s="68"/>
      <c r="BP333" s="68"/>
      <c r="BQ333" s="68"/>
      <c r="BR333" s="68"/>
      <c r="BS333" s="68"/>
      <c r="BT333" s="68"/>
      <c r="BU333" s="68"/>
      <c r="BV333" s="68"/>
      <c r="BW333" s="68"/>
      <c r="BX333" s="68"/>
      <c r="BY333" s="68"/>
      <c r="BZ333" s="68"/>
      <c r="CA333" s="68"/>
      <c r="CB333" s="68"/>
      <c r="CC333" s="68"/>
      <c r="CD333" s="68"/>
      <c r="CE333" s="68"/>
      <c r="CF333" s="68"/>
      <c r="CG333" s="68"/>
      <c r="CH333" s="68"/>
      <c r="CI333" s="68"/>
      <c r="CJ333" s="68"/>
      <c r="CK333" s="68"/>
      <c r="CL333" s="68"/>
      <c r="CM333" s="68"/>
      <c r="CN333" s="68"/>
      <c r="CO333" s="68"/>
      <c r="CP333" s="68"/>
      <c r="CQ333" s="68"/>
      <c r="CR333" s="68"/>
      <c r="CS333" s="68"/>
      <c r="CT333" s="68"/>
      <c r="CU333" s="68"/>
      <c r="CV333" s="68"/>
      <c r="CW333" s="68"/>
      <c r="CX333" s="68"/>
      <c r="CY333" s="68"/>
      <c r="CZ333" s="68"/>
      <c r="DA333" s="68"/>
      <c r="DB333" s="68"/>
      <c r="DC333" s="68"/>
      <c r="DD333" s="68"/>
      <c r="DE333" s="68"/>
      <c r="DF333" s="68"/>
      <c r="DG333" s="68"/>
      <c r="DH333" s="68"/>
      <c r="DI333" s="68"/>
      <c r="DJ333" s="68"/>
      <c r="DK333" s="68"/>
      <c r="DL333" s="68"/>
      <c r="DM333" s="68"/>
      <c r="DN333" s="68"/>
      <c r="DO333" s="68"/>
      <c r="DP333" s="68"/>
      <c r="DQ333" s="68"/>
      <c r="DR333" s="68"/>
      <c r="DS333" s="68"/>
      <c r="DT333" s="68"/>
      <c r="DU333" s="68"/>
      <c r="DV333" s="68"/>
      <c r="DW333" s="68"/>
      <c r="DX333" s="68"/>
      <c r="DY333" s="68"/>
      <c r="DZ333" s="68"/>
      <c r="EA333" s="68"/>
      <c r="EB333" s="68"/>
      <c r="EC333" s="68"/>
      <c r="ED333" s="68"/>
      <c r="EE333" s="68"/>
      <c r="EF333" s="68"/>
      <c r="EG333" s="68"/>
      <c r="EH333" s="68"/>
      <c r="EI333" s="68"/>
      <c r="EJ333" s="68"/>
      <c r="EK333" s="68"/>
      <c r="EL333" s="68"/>
      <c r="EM333" s="68"/>
      <c r="EN333" s="68"/>
      <c r="EO333" s="68"/>
      <c r="EP333" s="68"/>
      <c r="EQ333" s="68"/>
      <c r="ER333" s="68"/>
      <c r="ES333" s="68"/>
      <c r="ET333" s="68"/>
      <c r="EU333" s="68"/>
      <c r="EV333" s="68"/>
      <c r="EW333" s="68"/>
      <c r="EX333" s="68"/>
      <c r="EY333" s="68"/>
      <c r="EZ333" s="68"/>
      <c r="FA333" s="68"/>
      <c r="FB333" s="68"/>
      <c r="FC333" s="68"/>
      <c r="FD333" s="68"/>
      <c r="FE333" s="68"/>
      <c r="FF333" s="68"/>
      <c r="FG333" s="68"/>
      <c r="FH333" s="68"/>
      <c r="FI333" s="68"/>
      <c r="FJ333" s="68"/>
      <c r="FK333" s="68"/>
      <c r="FL333" s="68"/>
      <c r="FM333" s="68"/>
      <c r="FN333" s="68"/>
      <c r="FO333" s="68"/>
      <c r="FP333" s="68"/>
      <c r="FQ333" s="68"/>
      <c r="FR333" s="68"/>
      <c r="FS333" s="68"/>
      <c r="FT333" s="68"/>
      <c r="FU333" s="68"/>
      <c r="FV333" s="68"/>
      <c r="FW333" s="68"/>
      <c r="FX333" s="68"/>
      <c r="FY333" s="68"/>
      <c r="FZ333" s="68"/>
      <c r="GA333" s="68"/>
      <c r="GB333" s="68"/>
      <c r="GC333" s="68"/>
      <c r="GD333" s="68"/>
      <c r="GE333" s="68"/>
      <c r="GF333" s="68"/>
      <c r="GG333" s="68"/>
      <c r="GH333" s="68"/>
      <c r="GI333" s="68"/>
      <c r="GJ333" s="68"/>
      <c r="GK333" s="68"/>
      <c r="GL333" s="68"/>
      <c r="GM333" s="68"/>
      <c r="GN333" s="68"/>
      <c r="GO333" s="68"/>
      <c r="GP333" s="68"/>
      <c r="GQ333" s="68"/>
      <c r="GR333" s="68"/>
      <c r="GS333" s="68"/>
      <c r="GT333" s="68"/>
      <c r="GU333" s="68"/>
      <c r="GV333" s="68"/>
      <c r="GW333" s="68"/>
      <c r="GX333" s="68"/>
      <c r="GY333" s="68"/>
      <c r="GZ333" s="68"/>
      <c r="HA333" s="68"/>
      <c r="HB333" s="68"/>
      <c r="HC333" s="68"/>
      <c r="HD333" s="68"/>
      <c r="HE333" s="68"/>
      <c r="HF333" s="68"/>
      <c r="HG333" s="68"/>
      <c r="HH333" s="68"/>
      <c r="HI333" s="68"/>
      <c r="HJ333" s="68"/>
      <c r="HK333" s="68"/>
      <c r="HL333" s="68"/>
      <c r="HM333" s="68"/>
      <c r="HN333" s="68"/>
      <c r="HO333" s="68"/>
      <c r="HP333" s="68"/>
      <c r="HQ333" s="68"/>
      <c r="HR333" s="68"/>
      <c r="HS333" s="68"/>
      <c r="HT333" s="68"/>
      <c r="HU333" s="68"/>
      <c r="HV333" s="68"/>
      <c r="HW333" s="68"/>
      <c r="HX333" s="68"/>
      <c r="HY333" s="68"/>
      <c r="HZ333" s="68"/>
      <c r="IA333" s="68"/>
      <c r="IB333" s="68"/>
      <c r="IC333" s="68"/>
      <c r="ID333" s="68"/>
      <c r="IE333" s="68"/>
      <c r="IF333" s="68"/>
      <c r="IG333" s="68"/>
      <c r="IH333" s="68"/>
      <c r="II333" s="68"/>
      <c r="IJ333" s="68"/>
      <c r="IK333" s="68"/>
    </row>
    <row r="334" spans="1:245" s="67" customFormat="1" x14ac:dyDescent="0.25">
      <c r="A334" s="85" t="s">
        <v>320</v>
      </c>
      <c r="B334" s="85" t="s">
        <v>711</v>
      </c>
      <c r="C334" s="85" t="s">
        <v>35</v>
      </c>
      <c r="D334" s="109">
        <v>9000000</v>
      </c>
      <c r="E334" s="77"/>
      <c r="F334" s="1"/>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c r="BL334" s="68"/>
      <c r="BM334" s="68"/>
      <c r="BN334" s="68"/>
      <c r="BO334" s="68"/>
      <c r="BP334" s="68"/>
      <c r="BQ334" s="68"/>
      <c r="BR334" s="68"/>
      <c r="BS334" s="68"/>
      <c r="BT334" s="68"/>
      <c r="BU334" s="68"/>
      <c r="BV334" s="68"/>
      <c r="BW334" s="68"/>
      <c r="BX334" s="68"/>
      <c r="BY334" s="68"/>
      <c r="BZ334" s="68"/>
      <c r="CA334" s="68"/>
      <c r="CB334" s="68"/>
      <c r="CC334" s="68"/>
      <c r="CD334" s="68"/>
      <c r="CE334" s="68"/>
      <c r="CF334" s="68"/>
      <c r="CG334" s="68"/>
      <c r="CH334" s="68"/>
      <c r="CI334" s="68"/>
      <c r="CJ334" s="68"/>
      <c r="CK334" s="68"/>
      <c r="CL334" s="68"/>
      <c r="CM334" s="68"/>
      <c r="CN334" s="68"/>
      <c r="CO334" s="68"/>
      <c r="CP334" s="68"/>
      <c r="CQ334" s="68"/>
      <c r="CR334" s="68"/>
      <c r="CS334" s="68"/>
      <c r="CT334" s="68"/>
      <c r="CU334" s="68"/>
      <c r="CV334" s="68"/>
      <c r="CW334" s="68"/>
      <c r="CX334" s="68"/>
      <c r="CY334" s="68"/>
      <c r="CZ334" s="68"/>
      <c r="DA334" s="68"/>
      <c r="DB334" s="68"/>
      <c r="DC334" s="68"/>
      <c r="DD334" s="68"/>
      <c r="DE334" s="68"/>
      <c r="DF334" s="68"/>
      <c r="DG334" s="68"/>
      <c r="DH334" s="68"/>
      <c r="DI334" s="68"/>
      <c r="DJ334" s="68"/>
      <c r="DK334" s="68"/>
      <c r="DL334" s="68"/>
      <c r="DM334" s="68"/>
      <c r="DN334" s="68"/>
      <c r="DO334" s="68"/>
      <c r="DP334" s="68"/>
      <c r="DQ334" s="68"/>
      <c r="DR334" s="68"/>
      <c r="DS334" s="68"/>
      <c r="DT334" s="68"/>
      <c r="DU334" s="68"/>
      <c r="DV334" s="68"/>
      <c r="DW334" s="68"/>
      <c r="DX334" s="68"/>
      <c r="DY334" s="68"/>
      <c r="DZ334" s="68"/>
      <c r="EA334" s="68"/>
      <c r="EB334" s="68"/>
      <c r="EC334" s="68"/>
      <c r="ED334" s="68"/>
      <c r="EE334" s="68"/>
      <c r="EF334" s="68"/>
      <c r="EG334" s="68"/>
      <c r="EH334" s="68"/>
      <c r="EI334" s="68"/>
      <c r="EJ334" s="68"/>
      <c r="EK334" s="68"/>
      <c r="EL334" s="68"/>
      <c r="EM334" s="68"/>
      <c r="EN334" s="68"/>
      <c r="EO334" s="68"/>
      <c r="EP334" s="68"/>
      <c r="EQ334" s="68"/>
      <c r="ER334" s="68"/>
      <c r="ES334" s="68"/>
      <c r="ET334" s="68"/>
      <c r="EU334" s="68"/>
      <c r="EV334" s="68"/>
      <c r="EW334" s="68"/>
      <c r="EX334" s="68"/>
      <c r="EY334" s="68"/>
      <c r="EZ334" s="68"/>
      <c r="FA334" s="68"/>
      <c r="FB334" s="68"/>
      <c r="FC334" s="68"/>
      <c r="FD334" s="68"/>
      <c r="FE334" s="68"/>
      <c r="FF334" s="68"/>
      <c r="FG334" s="68"/>
      <c r="FH334" s="68"/>
      <c r="FI334" s="68"/>
      <c r="FJ334" s="68"/>
      <c r="FK334" s="68"/>
      <c r="FL334" s="68"/>
      <c r="FM334" s="68"/>
      <c r="FN334" s="68"/>
      <c r="FO334" s="68"/>
      <c r="FP334" s="68"/>
      <c r="FQ334" s="68"/>
      <c r="FR334" s="68"/>
      <c r="FS334" s="68"/>
      <c r="FT334" s="68"/>
      <c r="FU334" s="68"/>
      <c r="FV334" s="68"/>
      <c r="FW334" s="68"/>
      <c r="FX334" s="68"/>
      <c r="FY334" s="68"/>
      <c r="FZ334" s="68"/>
      <c r="GA334" s="68"/>
      <c r="GB334" s="68"/>
      <c r="GC334" s="68"/>
      <c r="GD334" s="68"/>
      <c r="GE334" s="68"/>
      <c r="GF334" s="68"/>
      <c r="GG334" s="68"/>
      <c r="GH334" s="68"/>
      <c r="GI334" s="68"/>
      <c r="GJ334" s="68"/>
      <c r="GK334" s="68"/>
      <c r="GL334" s="68"/>
      <c r="GM334" s="68"/>
      <c r="GN334" s="68"/>
      <c r="GO334" s="68"/>
      <c r="GP334" s="68"/>
      <c r="GQ334" s="68"/>
      <c r="GR334" s="68"/>
      <c r="GS334" s="68"/>
      <c r="GT334" s="68"/>
      <c r="GU334" s="68"/>
      <c r="GV334" s="68"/>
      <c r="GW334" s="68"/>
      <c r="GX334" s="68"/>
      <c r="GY334" s="68"/>
      <c r="GZ334" s="68"/>
      <c r="HA334" s="68"/>
      <c r="HB334" s="68"/>
      <c r="HC334" s="68"/>
      <c r="HD334" s="68"/>
      <c r="HE334" s="68"/>
      <c r="HF334" s="68"/>
      <c r="HG334" s="68"/>
      <c r="HH334" s="68"/>
      <c r="HI334" s="68"/>
      <c r="HJ334" s="68"/>
      <c r="HK334" s="68"/>
      <c r="HL334" s="68"/>
      <c r="HM334" s="68"/>
      <c r="HN334" s="68"/>
      <c r="HO334" s="68"/>
      <c r="HP334" s="68"/>
      <c r="HQ334" s="68"/>
      <c r="HR334" s="68"/>
      <c r="HS334" s="68"/>
      <c r="HT334" s="68"/>
      <c r="HU334" s="68"/>
      <c r="HV334" s="68"/>
      <c r="HW334" s="68"/>
      <c r="HX334" s="68"/>
      <c r="HY334" s="68"/>
      <c r="HZ334" s="68"/>
      <c r="IA334" s="68"/>
      <c r="IB334" s="68"/>
      <c r="IC334" s="68"/>
      <c r="ID334" s="68"/>
      <c r="IE334" s="68"/>
      <c r="IF334" s="68"/>
      <c r="IG334" s="68"/>
      <c r="IH334" s="68"/>
      <c r="II334" s="68"/>
      <c r="IJ334" s="68"/>
      <c r="IK334" s="68"/>
    </row>
    <row r="335" spans="1:245" x14ac:dyDescent="0.25">
      <c r="A335" s="85" t="s">
        <v>321</v>
      </c>
      <c r="B335" s="85" t="s">
        <v>713</v>
      </c>
      <c r="C335" s="85" t="s">
        <v>35</v>
      </c>
      <c r="D335" s="109">
        <v>7000000</v>
      </c>
      <c r="E335" s="77"/>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c r="BZ335" s="68"/>
      <c r="CA335" s="68"/>
      <c r="CB335" s="68"/>
      <c r="CC335" s="68"/>
      <c r="CD335" s="68"/>
      <c r="CE335" s="68"/>
      <c r="CF335" s="68"/>
      <c r="CG335" s="68"/>
      <c r="CH335" s="68"/>
      <c r="CI335" s="68"/>
      <c r="CJ335" s="68"/>
      <c r="CK335" s="68"/>
      <c r="CL335" s="68"/>
      <c r="CM335" s="68"/>
      <c r="CN335" s="68"/>
      <c r="CO335" s="68"/>
      <c r="CP335" s="68"/>
      <c r="CQ335" s="68"/>
      <c r="CR335" s="68"/>
      <c r="CS335" s="68"/>
      <c r="CT335" s="68"/>
      <c r="CU335" s="68"/>
      <c r="CV335" s="68"/>
      <c r="CW335" s="68"/>
      <c r="CX335" s="68"/>
      <c r="CY335" s="68"/>
      <c r="CZ335" s="68"/>
      <c r="DA335" s="68"/>
      <c r="DB335" s="68"/>
      <c r="DC335" s="68"/>
      <c r="DD335" s="68"/>
      <c r="DE335" s="68"/>
      <c r="DF335" s="68"/>
      <c r="DG335" s="68"/>
      <c r="DH335" s="68"/>
      <c r="DI335" s="68"/>
      <c r="DJ335" s="68"/>
      <c r="DK335" s="68"/>
      <c r="DL335" s="68"/>
      <c r="DM335" s="68"/>
      <c r="DN335" s="68"/>
      <c r="DO335" s="68"/>
      <c r="DP335" s="68"/>
      <c r="DQ335" s="68"/>
      <c r="DR335" s="68"/>
      <c r="DS335" s="68"/>
      <c r="DT335" s="68"/>
      <c r="DU335" s="68"/>
      <c r="DV335" s="68"/>
      <c r="DW335" s="68"/>
      <c r="DX335" s="68"/>
      <c r="DY335" s="68"/>
      <c r="DZ335" s="68"/>
      <c r="EA335" s="68"/>
      <c r="EB335" s="68"/>
      <c r="EC335" s="68"/>
      <c r="ED335" s="68"/>
      <c r="EE335" s="68"/>
      <c r="EF335" s="68"/>
      <c r="EG335" s="68"/>
      <c r="EH335" s="68"/>
      <c r="EI335" s="68"/>
      <c r="EJ335" s="68"/>
      <c r="EK335" s="68"/>
      <c r="EL335" s="68"/>
      <c r="EM335" s="68"/>
      <c r="EN335" s="68"/>
      <c r="EO335" s="68"/>
      <c r="EP335" s="68"/>
      <c r="EQ335" s="68"/>
      <c r="ER335" s="68"/>
      <c r="ES335" s="68"/>
      <c r="ET335" s="68"/>
      <c r="EU335" s="68"/>
      <c r="EV335" s="68"/>
      <c r="EW335" s="68"/>
      <c r="EX335" s="68"/>
      <c r="EY335" s="68"/>
      <c r="EZ335" s="68"/>
      <c r="FA335" s="68"/>
      <c r="FB335" s="68"/>
      <c r="FC335" s="68"/>
      <c r="FD335" s="68"/>
      <c r="FE335" s="68"/>
      <c r="FF335" s="68"/>
      <c r="FG335" s="68"/>
      <c r="FH335" s="68"/>
      <c r="FI335" s="68"/>
      <c r="FJ335" s="68"/>
      <c r="FK335" s="68"/>
      <c r="FL335" s="68"/>
      <c r="FM335" s="68"/>
      <c r="FN335" s="68"/>
      <c r="FO335" s="68"/>
      <c r="FP335" s="68"/>
      <c r="FQ335" s="68"/>
      <c r="FR335" s="68"/>
      <c r="FS335" s="68"/>
      <c r="FT335" s="68"/>
      <c r="FU335" s="68"/>
      <c r="FV335" s="68"/>
      <c r="FW335" s="68"/>
      <c r="FX335" s="68"/>
      <c r="FY335" s="68"/>
      <c r="FZ335" s="68"/>
      <c r="GA335" s="68"/>
      <c r="GB335" s="68"/>
      <c r="GC335" s="68"/>
      <c r="GD335" s="68"/>
      <c r="GE335" s="68"/>
      <c r="GF335" s="68"/>
      <c r="GG335" s="68"/>
      <c r="GH335" s="68"/>
      <c r="GI335" s="68"/>
      <c r="GJ335" s="68"/>
      <c r="GK335" s="68"/>
      <c r="GL335" s="68"/>
      <c r="GM335" s="68"/>
      <c r="GN335" s="68"/>
      <c r="GO335" s="68"/>
      <c r="GP335" s="68"/>
      <c r="GQ335" s="68"/>
      <c r="GR335" s="68"/>
      <c r="GS335" s="68"/>
      <c r="GT335" s="68"/>
      <c r="GU335" s="68"/>
      <c r="GV335" s="68"/>
      <c r="GW335" s="68"/>
      <c r="GX335" s="68"/>
      <c r="GY335" s="68"/>
      <c r="GZ335" s="68"/>
      <c r="HA335" s="68"/>
      <c r="HB335" s="68"/>
      <c r="HC335" s="68"/>
      <c r="HD335" s="68"/>
      <c r="HE335" s="68"/>
      <c r="HF335" s="68"/>
      <c r="HG335" s="68"/>
      <c r="HH335" s="68"/>
      <c r="HI335" s="68"/>
      <c r="HJ335" s="68"/>
      <c r="HK335" s="68"/>
      <c r="HL335" s="68"/>
      <c r="HM335" s="68"/>
      <c r="HN335" s="68"/>
      <c r="HO335" s="68"/>
      <c r="HP335" s="68"/>
      <c r="HQ335" s="68"/>
      <c r="HR335" s="68"/>
      <c r="HS335" s="68"/>
      <c r="HT335" s="68"/>
      <c r="HU335" s="68"/>
      <c r="HV335" s="68"/>
      <c r="HW335" s="68"/>
      <c r="HX335" s="68"/>
      <c r="HY335" s="68"/>
      <c r="HZ335" s="68"/>
      <c r="IA335" s="68"/>
      <c r="IB335" s="68"/>
      <c r="IC335" s="68"/>
      <c r="ID335" s="68"/>
      <c r="IE335" s="68"/>
      <c r="IF335" s="68"/>
      <c r="IG335" s="68"/>
      <c r="IH335" s="68"/>
      <c r="II335" s="68"/>
      <c r="IJ335" s="68"/>
      <c r="IK335" s="68"/>
    </row>
    <row r="336" spans="1:245" s="68" customFormat="1" x14ac:dyDescent="0.25">
      <c r="A336" s="85" t="s">
        <v>322</v>
      </c>
      <c r="B336" s="85" t="s">
        <v>712</v>
      </c>
      <c r="C336" s="85" t="s">
        <v>35</v>
      </c>
      <c r="D336" s="109">
        <v>6000000</v>
      </c>
      <c r="E336" s="76"/>
      <c r="F336" s="1"/>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7"/>
      <c r="BC336" s="67"/>
      <c r="BD336" s="67"/>
      <c r="BE336" s="67"/>
      <c r="BF336" s="67"/>
      <c r="BG336" s="67"/>
      <c r="BH336" s="67"/>
      <c r="BI336" s="67"/>
      <c r="BJ336" s="67"/>
      <c r="BK336" s="67"/>
      <c r="BL336" s="67"/>
      <c r="BM336" s="67"/>
      <c r="BN336" s="67"/>
      <c r="BO336" s="67"/>
      <c r="BP336" s="67"/>
      <c r="BQ336" s="67"/>
      <c r="BR336" s="67"/>
      <c r="BS336" s="67"/>
      <c r="BT336" s="67"/>
      <c r="BU336" s="67"/>
      <c r="BV336" s="67"/>
      <c r="BW336" s="67"/>
      <c r="BX336" s="67"/>
      <c r="BY336" s="67"/>
      <c r="BZ336" s="67"/>
      <c r="CA336" s="67"/>
      <c r="CB336" s="67"/>
      <c r="CC336" s="67"/>
      <c r="CD336" s="67"/>
      <c r="CE336" s="67"/>
      <c r="CF336" s="67"/>
      <c r="CG336" s="67"/>
      <c r="CH336" s="67"/>
      <c r="CI336" s="67"/>
      <c r="CJ336" s="67"/>
      <c r="CK336" s="67"/>
      <c r="CL336" s="67"/>
      <c r="CM336" s="67"/>
      <c r="CN336" s="67"/>
      <c r="CO336" s="67"/>
      <c r="CP336" s="67"/>
      <c r="CQ336" s="67"/>
      <c r="CR336" s="67"/>
      <c r="CS336" s="67"/>
      <c r="CT336" s="67"/>
      <c r="CU336" s="67"/>
      <c r="CV336" s="67"/>
      <c r="CW336" s="67"/>
      <c r="CX336" s="67"/>
      <c r="CY336" s="67"/>
      <c r="CZ336" s="67"/>
      <c r="DA336" s="67"/>
      <c r="DB336" s="67"/>
      <c r="DC336" s="67"/>
      <c r="DD336" s="67"/>
      <c r="DE336" s="67"/>
      <c r="DF336" s="67"/>
      <c r="DG336" s="67"/>
      <c r="DH336" s="67"/>
      <c r="DI336" s="67"/>
      <c r="DJ336" s="67"/>
      <c r="DK336" s="67"/>
      <c r="DL336" s="67"/>
      <c r="DM336" s="67"/>
      <c r="DN336" s="67"/>
      <c r="DO336" s="67"/>
      <c r="DP336" s="67"/>
      <c r="DQ336" s="67"/>
      <c r="DR336" s="67"/>
      <c r="DS336" s="67"/>
      <c r="DT336" s="67"/>
      <c r="DU336" s="67"/>
      <c r="DV336" s="67"/>
      <c r="DW336" s="67"/>
      <c r="DX336" s="67"/>
      <c r="DY336" s="67"/>
      <c r="DZ336" s="67"/>
      <c r="EA336" s="67"/>
      <c r="EB336" s="67"/>
      <c r="EC336" s="67"/>
      <c r="ED336" s="67"/>
      <c r="EE336" s="67"/>
      <c r="EF336" s="67"/>
      <c r="EG336" s="67"/>
      <c r="EH336" s="67"/>
      <c r="EI336" s="67"/>
      <c r="EJ336" s="67"/>
      <c r="EK336" s="67"/>
      <c r="EL336" s="67"/>
      <c r="EM336" s="67"/>
      <c r="EN336" s="67"/>
      <c r="EO336" s="67"/>
      <c r="EP336" s="67"/>
      <c r="EQ336" s="67"/>
      <c r="ER336" s="67"/>
      <c r="ES336" s="67"/>
      <c r="ET336" s="67"/>
      <c r="EU336" s="67"/>
      <c r="EV336" s="67"/>
      <c r="EW336" s="67"/>
      <c r="EX336" s="67"/>
      <c r="EY336" s="67"/>
      <c r="EZ336" s="67"/>
      <c r="FA336" s="67"/>
      <c r="FB336" s="67"/>
      <c r="FC336" s="67"/>
      <c r="FD336" s="67"/>
      <c r="FE336" s="67"/>
      <c r="FF336" s="67"/>
      <c r="FG336" s="67"/>
      <c r="FH336" s="67"/>
      <c r="FI336" s="67"/>
      <c r="FJ336" s="67"/>
      <c r="FK336" s="67"/>
      <c r="FL336" s="67"/>
      <c r="FM336" s="67"/>
      <c r="FN336" s="67"/>
      <c r="FO336" s="67"/>
      <c r="FP336" s="67"/>
      <c r="FQ336" s="67"/>
      <c r="FR336" s="67"/>
      <c r="FS336" s="67"/>
      <c r="FT336" s="67"/>
      <c r="FU336" s="67"/>
      <c r="FV336" s="67"/>
      <c r="FW336" s="67"/>
      <c r="FX336" s="67"/>
      <c r="FY336" s="67"/>
      <c r="FZ336" s="67"/>
      <c r="GA336" s="67"/>
      <c r="GB336" s="67"/>
      <c r="GC336" s="67"/>
      <c r="GD336" s="67"/>
      <c r="GE336" s="67"/>
      <c r="GF336" s="67"/>
      <c r="GG336" s="67"/>
      <c r="GH336" s="67"/>
      <c r="GI336" s="67"/>
      <c r="GJ336" s="67"/>
      <c r="GK336" s="67"/>
      <c r="GL336" s="67"/>
      <c r="GM336" s="67"/>
      <c r="GN336" s="67"/>
      <c r="GO336" s="67"/>
      <c r="GP336" s="67"/>
      <c r="GQ336" s="67"/>
      <c r="GR336" s="67"/>
      <c r="GS336" s="67"/>
      <c r="GT336" s="67"/>
      <c r="GU336" s="67"/>
      <c r="GV336" s="67"/>
      <c r="GW336" s="67"/>
      <c r="GX336" s="67"/>
      <c r="GY336" s="67"/>
      <c r="GZ336" s="67"/>
      <c r="HA336" s="67"/>
      <c r="HB336" s="67"/>
      <c r="HC336" s="67"/>
      <c r="HD336" s="67"/>
      <c r="HE336" s="67"/>
      <c r="HF336" s="67"/>
      <c r="HG336" s="67"/>
      <c r="HH336" s="67"/>
      <c r="HI336" s="67"/>
      <c r="HJ336" s="67"/>
      <c r="HK336" s="67"/>
      <c r="HL336" s="67"/>
      <c r="HM336" s="67"/>
      <c r="HN336" s="67"/>
      <c r="HO336" s="67"/>
      <c r="HP336" s="67"/>
      <c r="HQ336" s="67"/>
      <c r="HR336" s="67"/>
      <c r="HS336" s="67"/>
      <c r="HT336" s="67"/>
      <c r="HU336" s="67"/>
      <c r="HV336" s="67"/>
      <c r="HW336" s="67"/>
      <c r="HX336" s="67"/>
      <c r="HY336" s="67"/>
      <c r="HZ336" s="67"/>
      <c r="IA336" s="67"/>
      <c r="IB336" s="67"/>
      <c r="IC336" s="67"/>
      <c r="ID336" s="67"/>
      <c r="IE336" s="67"/>
      <c r="IF336" s="67"/>
      <c r="IG336" s="67"/>
      <c r="IH336" s="67"/>
      <c r="II336" s="67"/>
      <c r="IJ336" s="67"/>
      <c r="IK336" s="67"/>
    </row>
    <row r="337" spans="1:245" s="68" customFormat="1" x14ac:dyDescent="0.25">
      <c r="A337" s="85" t="s">
        <v>323</v>
      </c>
      <c r="B337" s="85" t="s">
        <v>714</v>
      </c>
      <c r="C337" s="85" t="s">
        <v>35</v>
      </c>
      <c r="D337" s="109">
        <v>6000000</v>
      </c>
      <c r="E337" s="77"/>
      <c r="F337" s="1"/>
    </row>
    <row r="338" spans="1:245" x14ac:dyDescent="0.25">
      <c r="A338" s="85" t="s">
        <v>855</v>
      </c>
      <c r="B338" s="85" t="s">
        <v>856</v>
      </c>
      <c r="C338" s="85" t="s">
        <v>35</v>
      </c>
      <c r="D338" s="109">
        <v>10000000</v>
      </c>
    </row>
    <row r="339" spans="1:245" x14ac:dyDescent="0.25">
      <c r="A339" s="85" t="s">
        <v>870</v>
      </c>
      <c r="B339" s="85" t="s">
        <v>413</v>
      </c>
      <c r="C339" s="85" t="s">
        <v>35</v>
      </c>
      <c r="D339" s="109">
        <v>10000000</v>
      </c>
    </row>
    <row r="340" spans="1:245" s="68" customFormat="1" x14ac:dyDescent="0.25">
      <c r="A340" s="102" t="s">
        <v>1045</v>
      </c>
      <c r="B340" s="102" t="s">
        <v>987</v>
      </c>
      <c r="C340" s="102" t="s">
        <v>35</v>
      </c>
      <c r="D340" s="111">
        <v>12000000</v>
      </c>
      <c r="E340" s="77" t="s">
        <v>844</v>
      </c>
      <c r="F340" s="1"/>
    </row>
    <row r="341" spans="1:245" s="68" customFormat="1" x14ac:dyDescent="0.25">
      <c r="A341" s="102" t="s">
        <v>1046</v>
      </c>
      <c r="B341" s="102" t="s">
        <v>931</v>
      </c>
      <c r="C341" s="102" t="s">
        <v>35</v>
      </c>
      <c r="D341" s="111">
        <v>6000000</v>
      </c>
      <c r="E341" s="77" t="s">
        <v>844</v>
      </c>
      <c r="F341" s="1"/>
    </row>
    <row r="342" spans="1:245" s="68" customFormat="1" x14ac:dyDescent="0.25">
      <c r="A342" s="102" t="s">
        <v>1047</v>
      </c>
      <c r="B342" s="102" t="s">
        <v>932</v>
      </c>
      <c r="C342" s="102" t="s">
        <v>35</v>
      </c>
      <c r="D342" s="111">
        <v>6000000</v>
      </c>
      <c r="E342" s="77" t="s">
        <v>844</v>
      </c>
      <c r="F342" s="1"/>
    </row>
    <row r="343" spans="1:245" s="68" customFormat="1" x14ac:dyDescent="0.25">
      <c r="A343" s="85"/>
      <c r="B343" s="85"/>
      <c r="C343" s="85"/>
      <c r="D343" s="109" t="s">
        <v>985</v>
      </c>
      <c r="E343" s="76"/>
      <c r="F343" s="1"/>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67"/>
      <c r="BY343" s="67"/>
      <c r="BZ343" s="67"/>
      <c r="CA343" s="67"/>
      <c r="CB343" s="67"/>
      <c r="CC343" s="67"/>
      <c r="CD343" s="67"/>
      <c r="CE343" s="67"/>
      <c r="CF343" s="67"/>
      <c r="CG343" s="67"/>
      <c r="CH343" s="67"/>
      <c r="CI343" s="67"/>
      <c r="CJ343" s="67"/>
      <c r="CK343" s="67"/>
      <c r="CL343" s="67"/>
      <c r="CM343" s="67"/>
      <c r="CN343" s="67"/>
      <c r="CO343" s="67"/>
      <c r="CP343" s="67"/>
      <c r="CQ343" s="67"/>
      <c r="CR343" s="67"/>
      <c r="CS343" s="67"/>
      <c r="CT343" s="67"/>
      <c r="CU343" s="67"/>
      <c r="CV343" s="67"/>
      <c r="CW343" s="67"/>
      <c r="CX343" s="67"/>
      <c r="CY343" s="67"/>
      <c r="CZ343" s="67"/>
      <c r="DA343" s="67"/>
      <c r="DB343" s="67"/>
      <c r="DC343" s="67"/>
      <c r="DD343" s="67"/>
      <c r="DE343" s="67"/>
      <c r="DF343" s="67"/>
      <c r="DG343" s="67"/>
      <c r="DH343" s="67"/>
      <c r="DI343" s="67"/>
      <c r="DJ343" s="67"/>
      <c r="DK343" s="67"/>
      <c r="DL343" s="67"/>
      <c r="DM343" s="67"/>
      <c r="DN343" s="67"/>
      <c r="DO343" s="67"/>
      <c r="DP343" s="67"/>
      <c r="DQ343" s="67"/>
      <c r="DR343" s="67"/>
      <c r="DS343" s="67"/>
      <c r="DT343" s="67"/>
      <c r="DU343" s="67"/>
      <c r="DV343" s="67"/>
      <c r="DW343" s="67"/>
      <c r="DX343" s="67"/>
      <c r="DY343" s="67"/>
      <c r="DZ343" s="67"/>
      <c r="EA343" s="67"/>
      <c r="EB343" s="67"/>
      <c r="EC343" s="67"/>
      <c r="ED343" s="67"/>
      <c r="EE343" s="67"/>
      <c r="EF343" s="67"/>
      <c r="EG343" s="67"/>
      <c r="EH343" s="67"/>
      <c r="EI343" s="67"/>
      <c r="EJ343" s="67"/>
      <c r="EK343" s="67"/>
      <c r="EL343" s="67"/>
      <c r="EM343" s="67"/>
      <c r="EN343" s="67"/>
      <c r="EO343" s="67"/>
      <c r="EP343" s="67"/>
      <c r="EQ343" s="67"/>
      <c r="ER343" s="67"/>
      <c r="ES343" s="67"/>
      <c r="ET343" s="67"/>
      <c r="EU343" s="67"/>
      <c r="EV343" s="67"/>
      <c r="EW343" s="67"/>
      <c r="EX343" s="67"/>
      <c r="EY343" s="67"/>
      <c r="EZ343" s="67"/>
      <c r="FA343" s="67"/>
      <c r="FB343" s="67"/>
      <c r="FC343" s="67"/>
      <c r="FD343" s="67"/>
      <c r="FE343" s="67"/>
      <c r="FF343" s="67"/>
      <c r="FG343" s="67"/>
      <c r="FH343" s="67"/>
      <c r="FI343" s="67"/>
      <c r="FJ343" s="67"/>
      <c r="FK343" s="67"/>
      <c r="FL343" s="67"/>
      <c r="FM343" s="67"/>
      <c r="FN343" s="67"/>
      <c r="FO343" s="67"/>
      <c r="FP343" s="67"/>
      <c r="FQ343" s="67"/>
      <c r="FR343" s="67"/>
      <c r="FS343" s="67"/>
      <c r="FT343" s="67"/>
      <c r="FU343" s="67"/>
      <c r="FV343" s="67"/>
      <c r="FW343" s="67"/>
      <c r="FX343" s="67"/>
      <c r="FY343" s="67"/>
      <c r="FZ343" s="67"/>
      <c r="GA343" s="67"/>
      <c r="GB343" s="67"/>
      <c r="GC343" s="67"/>
      <c r="GD343" s="67"/>
      <c r="GE343" s="67"/>
      <c r="GF343" s="67"/>
      <c r="GG343" s="67"/>
      <c r="GH343" s="67"/>
      <c r="GI343" s="67"/>
      <c r="GJ343" s="67"/>
      <c r="GK343" s="67"/>
      <c r="GL343" s="67"/>
      <c r="GM343" s="67"/>
      <c r="GN343" s="67"/>
      <c r="GO343" s="67"/>
      <c r="GP343" s="67"/>
      <c r="GQ343" s="67"/>
      <c r="GR343" s="67"/>
      <c r="GS343" s="67"/>
      <c r="GT343" s="67"/>
      <c r="GU343" s="67"/>
      <c r="GV343" s="67"/>
      <c r="GW343" s="67"/>
      <c r="GX343" s="67"/>
      <c r="GY343" s="67"/>
      <c r="GZ343" s="67"/>
      <c r="HA343" s="67"/>
      <c r="HB343" s="67"/>
      <c r="HC343" s="67"/>
      <c r="HD343" s="67"/>
      <c r="HE343" s="67"/>
      <c r="HF343" s="67"/>
      <c r="HG343" s="67"/>
      <c r="HH343" s="67"/>
      <c r="HI343" s="67"/>
      <c r="HJ343" s="67"/>
      <c r="HK343" s="67"/>
      <c r="HL343" s="67"/>
      <c r="HM343" s="67"/>
      <c r="HN343" s="67"/>
      <c r="HO343" s="67"/>
      <c r="HP343" s="67"/>
      <c r="HQ343" s="67"/>
      <c r="HR343" s="67"/>
      <c r="HS343" s="67"/>
      <c r="HT343" s="67"/>
      <c r="HU343" s="67"/>
      <c r="HV343" s="67"/>
      <c r="HW343" s="67"/>
      <c r="HX343" s="67"/>
      <c r="HY343" s="67"/>
      <c r="HZ343" s="67"/>
      <c r="IA343" s="67"/>
      <c r="IB343" s="67"/>
      <c r="IC343" s="67"/>
      <c r="ID343" s="67"/>
      <c r="IE343" s="67"/>
      <c r="IF343" s="67"/>
      <c r="IG343" s="67"/>
      <c r="IH343" s="67"/>
      <c r="II343" s="67"/>
      <c r="IJ343" s="67"/>
      <c r="IK343" s="67"/>
    </row>
    <row r="344" spans="1:245" x14ac:dyDescent="0.25">
      <c r="D344" s="109" t="s">
        <v>985</v>
      </c>
    </row>
    <row r="345" spans="1:245" x14ac:dyDescent="0.25">
      <c r="B345" s="86" t="s">
        <v>324</v>
      </c>
      <c r="D345" s="109" t="s">
        <v>985</v>
      </c>
    </row>
    <row r="346" spans="1:245" x14ac:dyDescent="0.25">
      <c r="A346" s="85" t="s">
        <v>325</v>
      </c>
      <c r="B346" s="85" t="s">
        <v>326</v>
      </c>
      <c r="C346" s="85" t="s">
        <v>6</v>
      </c>
      <c r="D346" s="109">
        <v>12000000</v>
      </c>
    </row>
    <row r="347" spans="1:245" x14ac:dyDescent="0.25">
      <c r="D347" s="109" t="s">
        <v>985</v>
      </c>
    </row>
    <row r="348" spans="1:245" x14ac:dyDescent="0.25">
      <c r="A348" s="85" t="s">
        <v>327</v>
      </c>
      <c r="B348" s="85" t="s">
        <v>715</v>
      </c>
      <c r="C348" s="85" t="s">
        <v>7</v>
      </c>
      <c r="D348" s="109">
        <v>13000000</v>
      </c>
    </row>
    <row r="349" spans="1:245" s="67" customFormat="1" x14ac:dyDescent="0.25">
      <c r="A349" s="85" t="s">
        <v>329</v>
      </c>
      <c r="B349" s="85" t="s">
        <v>716</v>
      </c>
      <c r="C349" s="85" t="s">
        <v>7</v>
      </c>
      <c r="D349" s="109">
        <v>13000000</v>
      </c>
      <c r="E349" s="77"/>
      <c r="F349" s="1"/>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c r="BF349" s="68"/>
      <c r="BG349" s="68"/>
      <c r="BH349" s="68"/>
      <c r="BI349" s="68"/>
      <c r="BJ349" s="68"/>
      <c r="BK349" s="68"/>
      <c r="BL349" s="68"/>
      <c r="BM349" s="68"/>
      <c r="BN349" s="68"/>
      <c r="BO349" s="68"/>
      <c r="BP349" s="68"/>
      <c r="BQ349" s="68"/>
      <c r="BR349" s="68"/>
      <c r="BS349" s="68"/>
      <c r="BT349" s="68"/>
      <c r="BU349" s="68"/>
      <c r="BV349" s="68"/>
      <c r="BW349" s="68"/>
      <c r="BX349" s="68"/>
      <c r="BY349" s="68"/>
      <c r="BZ349" s="68"/>
      <c r="CA349" s="68"/>
      <c r="CB349" s="68"/>
      <c r="CC349" s="68"/>
      <c r="CD349" s="68"/>
      <c r="CE349" s="68"/>
      <c r="CF349" s="68"/>
      <c r="CG349" s="68"/>
      <c r="CH349" s="68"/>
      <c r="CI349" s="68"/>
      <c r="CJ349" s="68"/>
      <c r="CK349" s="68"/>
      <c r="CL349" s="68"/>
      <c r="CM349" s="68"/>
      <c r="CN349" s="68"/>
      <c r="CO349" s="68"/>
      <c r="CP349" s="68"/>
      <c r="CQ349" s="68"/>
      <c r="CR349" s="68"/>
      <c r="CS349" s="68"/>
      <c r="CT349" s="68"/>
      <c r="CU349" s="68"/>
      <c r="CV349" s="68"/>
      <c r="CW349" s="68"/>
      <c r="CX349" s="68"/>
      <c r="CY349" s="68"/>
      <c r="CZ349" s="68"/>
      <c r="DA349" s="68"/>
      <c r="DB349" s="68"/>
      <c r="DC349" s="68"/>
      <c r="DD349" s="68"/>
      <c r="DE349" s="68"/>
      <c r="DF349" s="68"/>
      <c r="DG349" s="68"/>
      <c r="DH349" s="68"/>
      <c r="DI349" s="68"/>
      <c r="DJ349" s="68"/>
      <c r="DK349" s="68"/>
      <c r="DL349" s="68"/>
      <c r="DM349" s="68"/>
      <c r="DN349" s="68"/>
      <c r="DO349" s="68"/>
      <c r="DP349" s="68"/>
      <c r="DQ349" s="68"/>
      <c r="DR349" s="68"/>
      <c r="DS349" s="68"/>
      <c r="DT349" s="68"/>
      <c r="DU349" s="68"/>
      <c r="DV349" s="68"/>
      <c r="DW349" s="68"/>
      <c r="DX349" s="68"/>
      <c r="DY349" s="68"/>
      <c r="DZ349" s="68"/>
      <c r="EA349" s="68"/>
      <c r="EB349" s="68"/>
      <c r="EC349" s="68"/>
      <c r="ED349" s="68"/>
      <c r="EE349" s="68"/>
      <c r="EF349" s="68"/>
      <c r="EG349" s="68"/>
      <c r="EH349" s="68"/>
      <c r="EI349" s="68"/>
      <c r="EJ349" s="68"/>
      <c r="EK349" s="68"/>
      <c r="EL349" s="68"/>
      <c r="EM349" s="68"/>
      <c r="EN349" s="68"/>
      <c r="EO349" s="68"/>
      <c r="EP349" s="68"/>
      <c r="EQ349" s="68"/>
      <c r="ER349" s="68"/>
      <c r="ES349" s="68"/>
      <c r="ET349" s="68"/>
      <c r="EU349" s="68"/>
      <c r="EV349" s="68"/>
      <c r="EW349" s="68"/>
      <c r="EX349" s="68"/>
      <c r="EY349" s="68"/>
      <c r="EZ349" s="68"/>
      <c r="FA349" s="68"/>
      <c r="FB349" s="68"/>
      <c r="FC349" s="68"/>
      <c r="FD349" s="68"/>
      <c r="FE349" s="68"/>
      <c r="FF349" s="68"/>
      <c r="FG349" s="68"/>
      <c r="FH349" s="68"/>
      <c r="FI349" s="68"/>
      <c r="FJ349" s="68"/>
      <c r="FK349" s="68"/>
      <c r="FL349" s="68"/>
      <c r="FM349" s="68"/>
      <c r="FN349" s="68"/>
      <c r="FO349" s="68"/>
      <c r="FP349" s="68"/>
      <c r="FQ349" s="68"/>
      <c r="FR349" s="68"/>
      <c r="FS349" s="68"/>
      <c r="FT349" s="68"/>
      <c r="FU349" s="68"/>
      <c r="FV349" s="68"/>
      <c r="FW349" s="68"/>
      <c r="FX349" s="68"/>
      <c r="FY349" s="68"/>
      <c r="FZ349" s="68"/>
      <c r="GA349" s="68"/>
      <c r="GB349" s="68"/>
      <c r="GC349" s="68"/>
      <c r="GD349" s="68"/>
      <c r="GE349" s="68"/>
      <c r="GF349" s="68"/>
      <c r="GG349" s="68"/>
      <c r="GH349" s="68"/>
      <c r="GI349" s="68"/>
      <c r="GJ349" s="68"/>
      <c r="GK349" s="68"/>
      <c r="GL349" s="68"/>
      <c r="GM349" s="68"/>
      <c r="GN349" s="68"/>
      <c r="GO349" s="68"/>
      <c r="GP349" s="68"/>
      <c r="GQ349" s="68"/>
      <c r="GR349" s="68"/>
      <c r="GS349" s="68"/>
      <c r="GT349" s="68"/>
      <c r="GU349" s="68"/>
      <c r="GV349" s="68"/>
      <c r="GW349" s="68"/>
      <c r="GX349" s="68"/>
      <c r="GY349" s="68"/>
      <c r="GZ349" s="68"/>
      <c r="HA349" s="68"/>
      <c r="HB349" s="68"/>
      <c r="HC349" s="68"/>
      <c r="HD349" s="68"/>
      <c r="HE349" s="68"/>
      <c r="HF349" s="68"/>
      <c r="HG349" s="68"/>
      <c r="HH349" s="68"/>
      <c r="HI349" s="68"/>
      <c r="HJ349" s="68"/>
      <c r="HK349" s="68"/>
      <c r="HL349" s="68"/>
      <c r="HM349" s="68"/>
      <c r="HN349" s="68"/>
      <c r="HO349" s="68"/>
      <c r="HP349" s="68"/>
      <c r="HQ349" s="68"/>
      <c r="HR349" s="68"/>
      <c r="HS349" s="68"/>
      <c r="HT349" s="68"/>
      <c r="HU349" s="68"/>
      <c r="HV349" s="68"/>
      <c r="HW349" s="68"/>
      <c r="HX349" s="68"/>
      <c r="HY349" s="68"/>
      <c r="HZ349" s="68"/>
      <c r="IA349" s="68"/>
      <c r="IB349" s="68"/>
      <c r="IC349" s="68"/>
      <c r="ID349" s="68"/>
      <c r="IE349" s="68"/>
      <c r="IF349" s="68"/>
      <c r="IG349" s="68"/>
      <c r="IH349" s="68"/>
      <c r="II349" s="68"/>
      <c r="IJ349" s="68"/>
      <c r="IK349" s="68"/>
    </row>
    <row r="350" spans="1:245" s="100" customFormat="1" x14ac:dyDescent="0.25">
      <c r="A350" s="101" t="s">
        <v>331</v>
      </c>
      <c r="B350" s="101" t="s">
        <v>328</v>
      </c>
      <c r="C350" s="101" t="s">
        <v>7</v>
      </c>
      <c r="D350" s="110">
        <v>11000000</v>
      </c>
      <c r="E350" s="99"/>
      <c r="F350" s="2"/>
    </row>
    <row r="351" spans="1:245" s="69" customFormat="1" x14ac:dyDescent="0.25">
      <c r="A351" s="85" t="s">
        <v>333</v>
      </c>
      <c r="B351" s="85" t="s">
        <v>330</v>
      </c>
      <c r="C351" s="85" t="s">
        <v>7</v>
      </c>
      <c r="D351" s="109">
        <v>10000000</v>
      </c>
      <c r="E351" s="75"/>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row>
    <row r="352" spans="1:245" s="68" customFormat="1" x14ac:dyDescent="0.25">
      <c r="A352" s="85" t="s">
        <v>335</v>
      </c>
      <c r="B352" s="85" t="s">
        <v>332</v>
      </c>
      <c r="C352" s="85" t="s">
        <v>7</v>
      </c>
      <c r="D352" s="109">
        <v>9000000</v>
      </c>
      <c r="E352" s="77"/>
      <c r="F352" s="1"/>
    </row>
    <row r="353" spans="1:245" s="69" customFormat="1" x14ac:dyDescent="0.25">
      <c r="A353" s="85" t="s">
        <v>336</v>
      </c>
      <c r="B353" s="85" t="s">
        <v>717</v>
      </c>
      <c r="C353" s="85" t="s">
        <v>7</v>
      </c>
      <c r="D353" s="109">
        <v>8000000</v>
      </c>
      <c r="E353" s="79"/>
      <c r="F353" s="1"/>
    </row>
    <row r="354" spans="1:245" s="95" customFormat="1" x14ac:dyDescent="0.25">
      <c r="A354" s="92" t="s">
        <v>835</v>
      </c>
      <c r="B354" s="92" t="s">
        <v>825</v>
      </c>
      <c r="C354" s="92" t="s">
        <v>7</v>
      </c>
      <c r="D354" s="96">
        <v>7000000</v>
      </c>
      <c r="E354" s="94"/>
      <c r="F354" s="1"/>
    </row>
    <row r="355" spans="1:245" s="90" customFormat="1" x14ac:dyDescent="0.25">
      <c r="A355" s="105" t="s">
        <v>1048</v>
      </c>
      <c r="B355" s="105" t="s">
        <v>947</v>
      </c>
      <c r="C355" s="105" t="s">
        <v>7</v>
      </c>
      <c r="D355" s="106">
        <v>12000000</v>
      </c>
      <c r="E355" s="89" t="s">
        <v>844</v>
      </c>
      <c r="F355" s="1"/>
    </row>
    <row r="356" spans="1:245" s="90" customFormat="1" x14ac:dyDescent="0.25">
      <c r="A356" s="105" t="s">
        <v>1049</v>
      </c>
      <c r="B356" s="105" t="s">
        <v>933</v>
      </c>
      <c r="C356" s="105" t="s">
        <v>7</v>
      </c>
      <c r="D356" s="106">
        <v>9000000</v>
      </c>
      <c r="E356" s="89" t="s">
        <v>844</v>
      </c>
      <c r="F356" s="1"/>
    </row>
    <row r="357" spans="1:245" s="90" customFormat="1" x14ac:dyDescent="0.25">
      <c r="A357" s="105" t="s">
        <v>1050</v>
      </c>
      <c r="B357" s="105" t="s">
        <v>934</v>
      </c>
      <c r="C357" s="105" t="s">
        <v>7</v>
      </c>
      <c r="D357" s="106">
        <v>9000000</v>
      </c>
      <c r="E357" s="89" t="s">
        <v>844</v>
      </c>
      <c r="F357" s="1"/>
    </row>
    <row r="358" spans="1:245" x14ac:dyDescent="0.25">
      <c r="D358" s="109" t="s">
        <v>985</v>
      </c>
      <c r="E358" s="7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69"/>
      <c r="BG358" s="69"/>
      <c r="BH358" s="69"/>
      <c r="BI358" s="69"/>
      <c r="BJ358" s="69"/>
      <c r="BK358" s="69"/>
      <c r="BL358" s="69"/>
      <c r="BM358" s="69"/>
      <c r="BN358" s="69"/>
      <c r="BO358" s="69"/>
      <c r="BP358" s="69"/>
      <c r="BQ358" s="69"/>
      <c r="BR358" s="69"/>
      <c r="BS358" s="69"/>
      <c r="BT358" s="69"/>
      <c r="BU358" s="69"/>
      <c r="BV358" s="69"/>
      <c r="BW358" s="69"/>
      <c r="BX358" s="69"/>
      <c r="BY358" s="69"/>
      <c r="BZ358" s="69"/>
      <c r="CA358" s="69"/>
      <c r="CB358" s="69"/>
      <c r="CC358" s="69"/>
      <c r="CD358" s="69"/>
      <c r="CE358" s="69"/>
      <c r="CF358" s="69"/>
      <c r="CG358" s="69"/>
      <c r="CH358" s="69"/>
      <c r="CI358" s="69"/>
      <c r="CJ358" s="69"/>
      <c r="CK358" s="69"/>
      <c r="CL358" s="69"/>
      <c r="CM358" s="69"/>
      <c r="CN358" s="69"/>
      <c r="CO358" s="69"/>
      <c r="CP358" s="69"/>
      <c r="CQ358" s="69"/>
      <c r="CR358" s="69"/>
      <c r="CS358" s="69"/>
      <c r="CT358" s="69"/>
      <c r="CU358" s="69"/>
      <c r="CV358" s="69"/>
      <c r="CW358" s="69"/>
      <c r="CX358" s="69"/>
      <c r="CY358" s="69"/>
      <c r="CZ358" s="69"/>
      <c r="DA358" s="69"/>
      <c r="DB358" s="69"/>
      <c r="DC358" s="69"/>
      <c r="DD358" s="69"/>
      <c r="DE358" s="69"/>
      <c r="DF358" s="69"/>
      <c r="DG358" s="69"/>
      <c r="DH358" s="69"/>
      <c r="DI358" s="69"/>
      <c r="DJ358" s="69"/>
      <c r="DK358" s="69"/>
      <c r="DL358" s="69"/>
      <c r="DM358" s="69"/>
      <c r="DN358" s="69"/>
      <c r="DO358" s="69"/>
      <c r="DP358" s="69"/>
      <c r="DQ358" s="69"/>
      <c r="DR358" s="69"/>
      <c r="DS358" s="69"/>
      <c r="DT358" s="69"/>
      <c r="DU358" s="69"/>
      <c r="DV358" s="69"/>
      <c r="DW358" s="69"/>
      <c r="DX358" s="69"/>
      <c r="DY358" s="69"/>
      <c r="DZ358" s="69"/>
      <c r="EA358" s="69"/>
      <c r="EB358" s="69"/>
      <c r="EC358" s="69"/>
      <c r="ED358" s="69"/>
      <c r="EE358" s="69"/>
      <c r="EF358" s="69"/>
      <c r="EG358" s="69"/>
      <c r="EH358" s="69"/>
      <c r="EI358" s="69"/>
      <c r="EJ358" s="69"/>
      <c r="EK358" s="69"/>
      <c r="EL358" s="69"/>
      <c r="EM358" s="69"/>
      <c r="EN358" s="69"/>
      <c r="EO358" s="69"/>
      <c r="EP358" s="69"/>
      <c r="EQ358" s="69"/>
      <c r="ER358" s="69"/>
      <c r="ES358" s="69"/>
      <c r="ET358" s="69"/>
      <c r="EU358" s="69"/>
      <c r="EV358" s="69"/>
      <c r="EW358" s="69"/>
      <c r="EX358" s="69"/>
      <c r="EY358" s="69"/>
      <c r="EZ358" s="69"/>
      <c r="FA358" s="69"/>
      <c r="FB358" s="69"/>
      <c r="FC358" s="69"/>
      <c r="FD358" s="69"/>
      <c r="FE358" s="69"/>
      <c r="FF358" s="69"/>
      <c r="FG358" s="69"/>
      <c r="FH358" s="69"/>
      <c r="FI358" s="69"/>
      <c r="FJ358" s="69"/>
      <c r="FK358" s="69"/>
      <c r="FL358" s="69"/>
      <c r="FM358" s="69"/>
      <c r="FN358" s="69"/>
      <c r="FO358" s="69"/>
      <c r="FP358" s="69"/>
      <c r="FQ358" s="69"/>
      <c r="FR358" s="69"/>
      <c r="FS358" s="69"/>
      <c r="FT358" s="69"/>
      <c r="FU358" s="69"/>
      <c r="FV358" s="69"/>
      <c r="FW358" s="69"/>
      <c r="FX358" s="69"/>
      <c r="FY358" s="69"/>
      <c r="FZ358" s="69"/>
      <c r="GA358" s="69"/>
      <c r="GB358" s="69"/>
      <c r="GC358" s="69"/>
      <c r="GD358" s="69"/>
      <c r="GE358" s="69"/>
      <c r="GF358" s="69"/>
      <c r="GG358" s="69"/>
      <c r="GH358" s="69"/>
      <c r="GI358" s="69"/>
      <c r="GJ358" s="69"/>
      <c r="GK358" s="69"/>
      <c r="GL358" s="69"/>
      <c r="GM358" s="69"/>
      <c r="GN358" s="69"/>
      <c r="GO358" s="69"/>
      <c r="GP358" s="69"/>
      <c r="GQ358" s="69"/>
      <c r="GR358" s="69"/>
      <c r="GS358" s="69"/>
      <c r="GT358" s="69"/>
      <c r="GU358" s="69"/>
      <c r="GV358" s="69"/>
      <c r="GW358" s="69"/>
      <c r="GX358" s="69"/>
      <c r="GY358" s="69"/>
      <c r="GZ358" s="69"/>
      <c r="HA358" s="69"/>
      <c r="HB358" s="69"/>
      <c r="HC358" s="69"/>
      <c r="HD358" s="69"/>
      <c r="HE358" s="69"/>
      <c r="HF358" s="69"/>
      <c r="HG358" s="69"/>
      <c r="HH358" s="69"/>
      <c r="HI358" s="69"/>
      <c r="HJ358" s="69"/>
      <c r="HK358" s="69"/>
      <c r="HL358" s="69"/>
      <c r="HM358" s="69"/>
      <c r="HN358" s="69"/>
      <c r="HO358" s="69"/>
      <c r="HP358" s="69"/>
      <c r="HQ358" s="69"/>
      <c r="HR358" s="69"/>
      <c r="HS358" s="69"/>
      <c r="HT358" s="69"/>
      <c r="HU358" s="69"/>
      <c r="HV358" s="69"/>
      <c r="HW358" s="69"/>
      <c r="HX358" s="69"/>
      <c r="HY358" s="69"/>
      <c r="HZ358" s="69"/>
      <c r="IA358" s="69"/>
      <c r="IB358" s="69"/>
      <c r="IC358" s="69"/>
      <c r="ID358" s="69"/>
      <c r="IE358" s="69"/>
      <c r="IF358" s="69"/>
      <c r="IG358" s="69"/>
      <c r="IH358" s="69"/>
      <c r="II358" s="69"/>
      <c r="IJ358" s="69"/>
      <c r="IK358" s="69"/>
    </row>
    <row r="359" spans="1:245" x14ac:dyDescent="0.25">
      <c r="A359" s="85" t="s">
        <v>337</v>
      </c>
      <c r="B359" s="85" t="s">
        <v>718</v>
      </c>
      <c r="C359" s="85" t="s">
        <v>22</v>
      </c>
      <c r="D359" s="109">
        <v>14000000</v>
      </c>
    </row>
    <row r="360" spans="1:245" s="67" customFormat="1" x14ac:dyDescent="0.25">
      <c r="A360" s="85" t="s">
        <v>339</v>
      </c>
      <c r="B360" s="85" t="s">
        <v>343</v>
      </c>
      <c r="C360" s="85" t="s">
        <v>22</v>
      </c>
      <c r="D360" s="109">
        <v>13000000</v>
      </c>
      <c r="E360" s="75"/>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row>
    <row r="361" spans="1:245" s="67" customFormat="1" x14ac:dyDescent="0.25">
      <c r="A361" s="85" t="s">
        <v>341</v>
      </c>
      <c r="B361" s="85" t="s">
        <v>340</v>
      </c>
      <c r="C361" s="85" t="s">
        <v>22</v>
      </c>
      <c r="D361" s="109">
        <v>11000000</v>
      </c>
      <c r="E361" s="75"/>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row>
    <row r="362" spans="1:245" x14ac:dyDescent="0.25">
      <c r="A362" s="85" t="s">
        <v>342</v>
      </c>
      <c r="B362" s="85" t="s">
        <v>338</v>
      </c>
      <c r="C362" s="85" t="s">
        <v>22</v>
      </c>
      <c r="D362" s="109">
        <v>9000000</v>
      </c>
    </row>
    <row r="363" spans="1:245" s="100" customFormat="1" x14ac:dyDescent="0.25">
      <c r="A363" s="101" t="s">
        <v>344</v>
      </c>
      <c r="B363" s="101" t="s">
        <v>345</v>
      </c>
      <c r="C363" s="101" t="s">
        <v>22</v>
      </c>
      <c r="D363" s="110">
        <v>7000000</v>
      </c>
      <c r="E363" s="99"/>
    </row>
    <row r="364" spans="1:245" s="68" customFormat="1" x14ac:dyDescent="0.25">
      <c r="A364" s="102" t="s">
        <v>1051</v>
      </c>
      <c r="B364" s="102" t="s">
        <v>937</v>
      </c>
      <c r="C364" s="102" t="s">
        <v>22</v>
      </c>
      <c r="D364" s="111">
        <v>10000000</v>
      </c>
      <c r="E364" s="77" t="s">
        <v>844</v>
      </c>
      <c r="F364" s="1"/>
    </row>
    <row r="365" spans="1:245" s="68" customFormat="1" x14ac:dyDescent="0.25">
      <c r="A365" s="102" t="s">
        <v>1052</v>
      </c>
      <c r="B365" s="102" t="s">
        <v>936</v>
      </c>
      <c r="C365" s="102" t="s">
        <v>22</v>
      </c>
      <c r="D365" s="111">
        <v>8000000</v>
      </c>
      <c r="E365" s="77" t="s">
        <v>844</v>
      </c>
      <c r="F365" s="1"/>
    </row>
    <row r="366" spans="1:245" s="68" customFormat="1" x14ac:dyDescent="0.25">
      <c r="A366" s="102" t="s">
        <v>1053</v>
      </c>
      <c r="B366" s="102" t="s">
        <v>935</v>
      </c>
      <c r="C366" s="102" t="s">
        <v>22</v>
      </c>
      <c r="D366" s="111">
        <v>6000000</v>
      </c>
      <c r="E366" s="77" t="s">
        <v>844</v>
      </c>
      <c r="F366" s="1"/>
    </row>
    <row r="367" spans="1:245" s="67" customFormat="1" x14ac:dyDescent="0.25">
      <c r="A367" s="85"/>
      <c r="B367" s="85"/>
      <c r="C367" s="85"/>
      <c r="D367" s="109" t="s">
        <v>985</v>
      </c>
      <c r="E367" s="79"/>
      <c r="F367" s="1"/>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69"/>
      <c r="AX367" s="69"/>
      <c r="AY367" s="69"/>
      <c r="AZ367" s="69"/>
      <c r="BA367" s="69"/>
      <c r="BB367" s="69"/>
      <c r="BC367" s="69"/>
      <c r="BD367" s="69"/>
      <c r="BE367" s="69"/>
      <c r="BF367" s="69"/>
      <c r="BG367" s="69"/>
      <c r="BH367" s="69"/>
      <c r="BI367" s="69"/>
      <c r="BJ367" s="69"/>
      <c r="BK367" s="69"/>
      <c r="BL367" s="69"/>
      <c r="BM367" s="69"/>
      <c r="BN367" s="69"/>
      <c r="BO367" s="69"/>
      <c r="BP367" s="69"/>
      <c r="BQ367" s="69"/>
      <c r="BR367" s="69"/>
      <c r="BS367" s="69"/>
      <c r="BT367" s="69"/>
      <c r="BU367" s="69"/>
      <c r="BV367" s="69"/>
      <c r="BW367" s="69"/>
      <c r="BX367" s="69"/>
      <c r="BY367" s="69"/>
      <c r="BZ367" s="69"/>
      <c r="CA367" s="69"/>
      <c r="CB367" s="69"/>
      <c r="CC367" s="69"/>
      <c r="CD367" s="69"/>
      <c r="CE367" s="69"/>
      <c r="CF367" s="69"/>
      <c r="CG367" s="69"/>
      <c r="CH367" s="69"/>
      <c r="CI367" s="69"/>
      <c r="CJ367" s="69"/>
      <c r="CK367" s="69"/>
      <c r="CL367" s="69"/>
      <c r="CM367" s="69"/>
      <c r="CN367" s="69"/>
      <c r="CO367" s="69"/>
      <c r="CP367" s="69"/>
      <c r="CQ367" s="69"/>
      <c r="CR367" s="69"/>
      <c r="CS367" s="69"/>
      <c r="CT367" s="69"/>
      <c r="CU367" s="69"/>
      <c r="CV367" s="69"/>
      <c r="CW367" s="69"/>
      <c r="CX367" s="69"/>
      <c r="CY367" s="69"/>
      <c r="CZ367" s="69"/>
      <c r="DA367" s="69"/>
      <c r="DB367" s="69"/>
      <c r="DC367" s="69"/>
      <c r="DD367" s="69"/>
      <c r="DE367" s="69"/>
      <c r="DF367" s="69"/>
      <c r="DG367" s="69"/>
      <c r="DH367" s="69"/>
      <c r="DI367" s="69"/>
      <c r="DJ367" s="69"/>
      <c r="DK367" s="69"/>
      <c r="DL367" s="69"/>
      <c r="DM367" s="69"/>
      <c r="DN367" s="69"/>
      <c r="DO367" s="69"/>
      <c r="DP367" s="69"/>
      <c r="DQ367" s="69"/>
      <c r="DR367" s="69"/>
      <c r="DS367" s="69"/>
      <c r="DT367" s="69"/>
      <c r="DU367" s="69"/>
      <c r="DV367" s="69"/>
      <c r="DW367" s="69"/>
      <c r="DX367" s="69"/>
      <c r="DY367" s="69"/>
      <c r="DZ367" s="69"/>
      <c r="EA367" s="69"/>
      <c r="EB367" s="69"/>
      <c r="EC367" s="69"/>
      <c r="ED367" s="69"/>
      <c r="EE367" s="69"/>
      <c r="EF367" s="69"/>
      <c r="EG367" s="69"/>
      <c r="EH367" s="69"/>
      <c r="EI367" s="69"/>
      <c r="EJ367" s="69"/>
      <c r="EK367" s="69"/>
      <c r="EL367" s="69"/>
      <c r="EM367" s="69"/>
      <c r="EN367" s="69"/>
      <c r="EO367" s="69"/>
      <c r="EP367" s="69"/>
      <c r="EQ367" s="69"/>
      <c r="ER367" s="69"/>
      <c r="ES367" s="69"/>
      <c r="ET367" s="69"/>
      <c r="EU367" s="69"/>
      <c r="EV367" s="69"/>
      <c r="EW367" s="69"/>
      <c r="EX367" s="69"/>
      <c r="EY367" s="69"/>
      <c r="EZ367" s="69"/>
      <c r="FA367" s="69"/>
      <c r="FB367" s="69"/>
      <c r="FC367" s="69"/>
      <c r="FD367" s="69"/>
      <c r="FE367" s="69"/>
      <c r="FF367" s="69"/>
      <c r="FG367" s="69"/>
      <c r="FH367" s="69"/>
      <c r="FI367" s="69"/>
      <c r="FJ367" s="69"/>
      <c r="FK367" s="69"/>
      <c r="FL367" s="69"/>
      <c r="FM367" s="69"/>
      <c r="FN367" s="69"/>
      <c r="FO367" s="69"/>
      <c r="FP367" s="69"/>
      <c r="FQ367" s="69"/>
      <c r="FR367" s="69"/>
      <c r="FS367" s="69"/>
      <c r="FT367" s="69"/>
      <c r="FU367" s="69"/>
      <c r="FV367" s="69"/>
      <c r="FW367" s="69"/>
      <c r="FX367" s="69"/>
      <c r="FY367" s="69"/>
      <c r="FZ367" s="69"/>
      <c r="GA367" s="69"/>
      <c r="GB367" s="69"/>
      <c r="GC367" s="69"/>
      <c r="GD367" s="69"/>
      <c r="GE367" s="69"/>
      <c r="GF367" s="69"/>
      <c r="GG367" s="69"/>
      <c r="GH367" s="69"/>
      <c r="GI367" s="69"/>
      <c r="GJ367" s="69"/>
      <c r="GK367" s="69"/>
      <c r="GL367" s="69"/>
      <c r="GM367" s="69"/>
      <c r="GN367" s="69"/>
      <c r="GO367" s="69"/>
      <c r="GP367" s="69"/>
      <c r="GQ367" s="69"/>
      <c r="GR367" s="69"/>
      <c r="GS367" s="69"/>
      <c r="GT367" s="69"/>
      <c r="GU367" s="69"/>
      <c r="GV367" s="69"/>
      <c r="GW367" s="69"/>
      <c r="GX367" s="69"/>
      <c r="GY367" s="69"/>
      <c r="GZ367" s="69"/>
      <c r="HA367" s="69"/>
      <c r="HB367" s="69"/>
      <c r="HC367" s="69"/>
      <c r="HD367" s="69"/>
      <c r="HE367" s="69"/>
      <c r="HF367" s="69"/>
      <c r="HG367" s="69"/>
      <c r="HH367" s="69"/>
      <c r="HI367" s="69"/>
      <c r="HJ367" s="69"/>
      <c r="HK367" s="69"/>
      <c r="HL367" s="69"/>
      <c r="HM367" s="69"/>
      <c r="HN367" s="69"/>
      <c r="HO367" s="69"/>
      <c r="HP367" s="69"/>
      <c r="HQ367" s="69"/>
      <c r="HR367" s="69"/>
      <c r="HS367" s="69"/>
      <c r="HT367" s="69"/>
      <c r="HU367" s="69"/>
      <c r="HV367" s="69"/>
      <c r="HW367" s="69"/>
      <c r="HX367" s="69"/>
      <c r="HY367" s="69"/>
      <c r="HZ367" s="69"/>
      <c r="IA367" s="69"/>
      <c r="IB367" s="69"/>
      <c r="IC367" s="69"/>
      <c r="ID367" s="69"/>
      <c r="IE367" s="69"/>
      <c r="IF367" s="69"/>
      <c r="IG367" s="69"/>
      <c r="IH367" s="69"/>
      <c r="II367" s="69"/>
      <c r="IJ367" s="69"/>
      <c r="IK367" s="69"/>
    </row>
    <row r="368" spans="1:245" s="69" customFormat="1" x14ac:dyDescent="0.25">
      <c r="A368" s="85" t="s">
        <v>346</v>
      </c>
      <c r="B368" s="85" t="s">
        <v>719</v>
      </c>
      <c r="C368" s="85" t="s">
        <v>35</v>
      </c>
      <c r="D368" s="109">
        <v>14000000</v>
      </c>
      <c r="E368" s="75"/>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row>
    <row r="369" spans="1:245" s="68" customFormat="1" x14ac:dyDescent="0.25">
      <c r="A369" s="85" t="s">
        <v>348</v>
      </c>
      <c r="B369" s="85" t="s">
        <v>720</v>
      </c>
      <c r="C369" s="85" t="s">
        <v>35</v>
      </c>
      <c r="D369" s="109">
        <v>13000000</v>
      </c>
      <c r="E369" s="75"/>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row>
    <row r="370" spans="1:245" s="100" customFormat="1" x14ac:dyDescent="0.25">
      <c r="A370" s="101" t="s">
        <v>350</v>
      </c>
      <c r="B370" s="101" t="s">
        <v>349</v>
      </c>
      <c r="C370" s="101" t="s">
        <v>35</v>
      </c>
      <c r="D370" s="110">
        <v>13000000</v>
      </c>
      <c r="E370" s="99"/>
      <c r="F370" s="2"/>
    </row>
    <row r="371" spans="1:245" x14ac:dyDescent="0.25">
      <c r="A371" s="85" t="s">
        <v>352</v>
      </c>
      <c r="B371" s="85" t="s">
        <v>347</v>
      </c>
      <c r="C371" s="85" t="s">
        <v>35</v>
      </c>
      <c r="D371" s="109">
        <v>12000000</v>
      </c>
      <c r="E371" s="76"/>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c r="CV371" s="67"/>
      <c r="CW371" s="67"/>
      <c r="CX371" s="67"/>
      <c r="CY371" s="67"/>
      <c r="CZ371" s="67"/>
      <c r="DA371" s="67"/>
      <c r="DB371" s="67"/>
      <c r="DC371" s="67"/>
      <c r="DD371" s="67"/>
      <c r="DE371" s="67"/>
      <c r="DF371" s="67"/>
      <c r="DG371" s="67"/>
      <c r="DH371" s="67"/>
      <c r="DI371" s="67"/>
      <c r="DJ371" s="67"/>
      <c r="DK371" s="67"/>
      <c r="DL371" s="67"/>
      <c r="DM371" s="67"/>
      <c r="DN371" s="67"/>
      <c r="DO371" s="67"/>
      <c r="DP371" s="67"/>
      <c r="DQ371" s="67"/>
      <c r="DR371" s="67"/>
      <c r="DS371" s="67"/>
      <c r="DT371" s="67"/>
      <c r="DU371" s="67"/>
      <c r="DV371" s="67"/>
      <c r="DW371" s="67"/>
      <c r="DX371" s="67"/>
      <c r="DY371" s="67"/>
      <c r="DZ371" s="67"/>
      <c r="EA371" s="67"/>
      <c r="EB371" s="67"/>
      <c r="EC371" s="67"/>
      <c r="ED371" s="67"/>
      <c r="EE371" s="67"/>
      <c r="EF371" s="67"/>
      <c r="EG371" s="67"/>
      <c r="EH371" s="67"/>
      <c r="EI371" s="67"/>
      <c r="EJ371" s="67"/>
      <c r="EK371" s="67"/>
      <c r="EL371" s="67"/>
      <c r="EM371" s="67"/>
      <c r="EN371" s="67"/>
      <c r="EO371" s="67"/>
      <c r="EP371" s="67"/>
      <c r="EQ371" s="67"/>
      <c r="ER371" s="67"/>
      <c r="ES371" s="67"/>
      <c r="ET371" s="67"/>
      <c r="EU371" s="67"/>
      <c r="EV371" s="67"/>
      <c r="EW371" s="67"/>
      <c r="EX371" s="67"/>
      <c r="EY371" s="67"/>
      <c r="EZ371" s="67"/>
      <c r="FA371" s="67"/>
      <c r="FB371" s="67"/>
      <c r="FC371" s="67"/>
      <c r="FD371" s="67"/>
      <c r="FE371" s="67"/>
      <c r="FF371" s="67"/>
      <c r="FG371" s="67"/>
      <c r="FH371" s="67"/>
      <c r="FI371" s="67"/>
      <c r="FJ371" s="67"/>
      <c r="FK371" s="67"/>
      <c r="FL371" s="67"/>
      <c r="FM371" s="67"/>
      <c r="FN371" s="67"/>
      <c r="FO371" s="67"/>
      <c r="FP371" s="67"/>
      <c r="FQ371" s="67"/>
      <c r="FR371" s="67"/>
      <c r="FS371" s="67"/>
      <c r="FT371" s="67"/>
      <c r="FU371" s="67"/>
      <c r="FV371" s="67"/>
      <c r="FW371" s="67"/>
      <c r="FX371" s="67"/>
      <c r="FY371" s="67"/>
      <c r="FZ371" s="67"/>
      <c r="GA371" s="67"/>
      <c r="GB371" s="67"/>
      <c r="GC371" s="67"/>
      <c r="GD371" s="67"/>
      <c r="GE371" s="67"/>
      <c r="GF371" s="67"/>
      <c r="GG371" s="67"/>
      <c r="GH371" s="67"/>
      <c r="GI371" s="67"/>
      <c r="GJ371" s="67"/>
      <c r="GK371" s="67"/>
      <c r="GL371" s="67"/>
      <c r="GM371" s="67"/>
      <c r="GN371" s="67"/>
      <c r="GO371" s="67"/>
      <c r="GP371" s="67"/>
      <c r="GQ371" s="67"/>
      <c r="GR371" s="67"/>
      <c r="GS371" s="67"/>
      <c r="GT371" s="67"/>
      <c r="GU371" s="67"/>
      <c r="GV371" s="67"/>
      <c r="GW371" s="67"/>
      <c r="GX371" s="67"/>
      <c r="GY371" s="67"/>
      <c r="GZ371" s="67"/>
      <c r="HA371" s="67"/>
      <c r="HB371" s="67"/>
      <c r="HC371" s="67"/>
      <c r="HD371" s="67"/>
      <c r="HE371" s="67"/>
      <c r="HF371" s="67"/>
      <c r="HG371" s="67"/>
      <c r="HH371" s="67"/>
      <c r="HI371" s="67"/>
      <c r="HJ371" s="67"/>
      <c r="HK371" s="67"/>
      <c r="HL371" s="67"/>
      <c r="HM371" s="67"/>
      <c r="HN371" s="67"/>
      <c r="HO371" s="67"/>
      <c r="HP371" s="67"/>
      <c r="HQ371" s="67"/>
      <c r="HR371" s="67"/>
      <c r="HS371" s="67"/>
      <c r="HT371" s="67"/>
      <c r="HU371" s="67"/>
      <c r="HV371" s="67"/>
      <c r="HW371" s="67"/>
      <c r="HX371" s="67"/>
      <c r="HY371" s="67"/>
      <c r="HZ371" s="67"/>
      <c r="IA371" s="67"/>
      <c r="IB371" s="67"/>
      <c r="IC371" s="67"/>
      <c r="ID371" s="67"/>
      <c r="IE371" s="67"/>
      <c r="IF371" s="67"/>
      <c r="IG371" s="67"/>
      <c r="IH371" s="67"/>
      <c r="II371" s="67"/>
      <c r="IJ371" s="67"/>
      <c r="IK371" s="67"/>
    </row>
    <row r="372" spans="1:245" x14ac:dyDescent="0.25">
      <c r="A372" s="85" t="s">
        <v>354</v>
      </c>
      <c r="B372" s="85" t="s">
        <v>721</v>
      </c>
      <c r="C372" s="85" t="s">
        <v>35</v>
      </c>
      <c r="D372" s="109">
        <v>11000000</v>
      </c>
      <c r="E372" s="7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69"/>
      <c r="AX372" s="69"/>
      <c r="AY372" s="69"/>
      <c r="AZ372" s="69"/>
      <c r="BA372" s="69"/>
      <c r="BB372" s="69"/>
      <c r="BC372" s="69"/>
      <c r="BD372" s="69"/>
      <c r="BE372" s="69"/>
      <c r="BF372" s="69"/>
      <c r="BG372" s="69"/>
      <c r="BH372" s="69"/>
      <c r="BI372" s="69"/>
      <c r="BJ372" s="69"/>
      <c r="BK372" s="69"/>
      <c r="BL372" s="69"/>
      <c r="BM372" s="69"/>
      <c r="BN372" s="69"/>
      <c r="BO372" s="69"/>
      <c r="BP372" s="69"/>
      <c r="BQ372" s="69"/>
      <c r="BR372" s="69"/>
      <c r="BS372" s="69"/>
      <c r="BT372" s="69"/>
      <c r="BU372" s="69"/>
      <c r="BV372" s="69"/>
      <c r="BW372" s="69"/>
      <c r="BX372" s="69"/>
      <c r="BY372" s="69"/>
      <c r="BZ372" s="69"/>
      <c r="CA372" s="69"/>
      <c r="CB372" s="69"/>
      <c r="CC372" s="69"/>
      <c r="CD372" s="69"/>
      <c r="CE372" s="69"/>
      <c r="CF372" s="69"/>
      <c r="CG372" s="69"/>
      <c r="CH372" s="69"/>
      <c r="CI372" s="69"/>
      <c r="CJ372" s="69"/>
      <c r="CK372" s="69"/>
      <c r="CL372" s="69"/>
      <c r="CM372" s="69"/>
      <c r="CN372" s="69"/>
      <c r="CO372" s="69"/>
      <c r="CP372" s="69"/>
      <c r="CQ372" s="69"/>
      <c r="CR372" s="69"/>
      <c r="CS372" s="69"/>
      <c r="CT372" s="69"/>
      <c r="CU372" s="69"/>
      <c r="CV372" s="69"/>
      <c r="CW372" s="69"/>
      <c r="CX372" s="69"/>
      <c r="CY372" s="69"/>
      <c r="CZ372" s="69"/>
      <c r="DA372" s="69"/>
      <c r="DB372" s="69"/>
      <c r="DC372" s="69"/>
      <c r="DD372" s="69"/>
      <c r="DE372" s="69"/>
      <c r="DF372" s="69"/>
      <c r="DG372" s="69"/>
      <c r="DH372" s="69"/>
      <c r="DI372" s="69"/>
      <c r="DJ372" s="69"/>
      <c r="DK372" s="69"/>
      <c r="DL372" s="69"/>
      <c r="DM372" s="69"/>
      <c r="DN372" s="69"/>
      <c r="DO372" s="69"/>
      <c r="DP372" s="69"/>
      <c r="DQ372" s="69"/>
      <c r="DR372" s="69"/>
      <c r="DS372" s="69"/>
      <c r="DT372" s="69"/>
      <c r="DU372" s="69"/>
      <c r="DV372" s="69"/>
      <c r="DW372" s="69"/>
      <c r="DX372" s="69"/>
      <c r="DY372" s="69"/>
      <c r="DZ372" s="69"/>
      <c r="EA372" s="69"/>
      <c r="EB372" s="69"/>
      <c r="EC372" s="69"/>
      <c r="ED372" s="69"/>
      <c r="EE372" s="69"/>
      <c r="EF372" s="69"/>
      <c r="EG372" s="69"/>
      <c r="EH372" s="69"/>
      <c r="EI372" s="69"/>
      <c r="EJ372" s="69"/>
      <c r="EK372" s="69"/>
      <c r="EL372" s="69"/>
      <c r="EM372" s="69"/>
      <c r="EN372" s="69"/>
      <c r="EO372" s="69"/>
      <c r="EP372" s="69"/>
      <c r="EQ372" s="69"/>
      <c r="ER372" s="69"/>
      <c r="ES372" s="69"/>
      <c r="ET372" s="69"/>
      <c r="EU372" s="69"/>
      <c r="EV372" s="69"/>
      <c r="EW372" s="69"/>
      <c r="EX372" s="69"/>
      <c r="EY372" s="69"/>
      <c r="EZ372" s="69"/>
      <c r="FA372" s="69"/>
      <c r="FB372" s="69"/>
      <c r="FC372" s="69"/>
      <c r="FD372" s="69"/>
      <c r="FE372" s="69"/>
      <c r="FF372" s="69"/>
      <c r="FG372" s="69"/>
      <c r="FH372" s="69"/>
      <c r="FI372" s="69"/>
      <c r="FJ372" s="69"/>
      <c r="FK372" s="69"/>
      <c r="FL372" s="69"/>
      <c r="FM372" s="69"/>
      <c r="FN372" s="69"/>
      <c r="FO372" s="69"/>
      <c r="FP372" s="69"/>
      <c r="FQ372" s="69"/>
      <c r="FR372" s="69"/>
      <c r="FS372" s="69"/>
      <c r="FT372" s="69"/>
      <c r="FU372" s="69"/>
      <c r="FV372" s="69"/>
      <c r="FW372" s="69"/>
      <c r="FX372" s="69"/>
      <c r="FY372" s="69"/>
      <c r="FZ372" s="69"/>
      <c r="GA372" s="69"/>
      <c r="GB372" s="69"/>
      <c r="GC372" s="69"/>
      <c r="GD372" s="69"/>
      <c r="GE372" s="69"/>
      <c r="GF372" s="69"/>
      <c r="GG372" s="69"/>
      <c r="GH372" s="69"/>
      <c r="GI372" s="69"/>
      <c r="GJ372" s="69"/>
      <c r="GK372" s="69"/>
      <c r="GL372" s="69"/>
      <c r="GM372" s="69"/>
      <c r="GN372" s="69"/>
      <c r="GO372" s="69"/>
      <c r="GP372" s="69"/>
      <c r="GQ372" s="69"/>
      <c r="GR372" s="69"/>
      <c r="GS372" s="69"/>
      <c r="GT372" s="69"/>
      <c r="GU372" s="69"/>
      <c r="GV372" s="69"/>
      <c r="GW372" s="69"/>
      <c r="GX372" s="69"/>
      <c r="GY372" s="69"/>
      <c r="GZ372" s="69"/>
      <c r="HA372" s="69"/>
      <c r="HB372" s="69"/>
      <c r="HC372" s="69"/>
      <c r="HD372" s="69"/>
      <c r="HE372" s="69"/>
      <c r="HF372" s="69"/>
      <c r="HG372" s="69"/>
      <c r="HH372" s="69"/>
      <c r="HI372" s="69"/>
      <c r="HJ372" s="69"/>
      <c r="HK372" s="69"/>
      <c r="HL372" s="69"/>
      <c r="HM372" s="69"/>
      <c r="HN372" s="69"/>
      <c r="HO372" s="69"/>
      <c r="HP372" s="69"/>
      <c r="HQ372" s="69"/>
      <c r="HR372" s="69"/>
      <c r="HS372" s="69"/>
      <c r="HT372" s="69"/>
      <c r="HU372" s="69"/>
      <c r="HV372" s="69"/>
      <c r="HW372" s="69"/>
      <c r="HX372" s="69"/>
      <c r="HY372" s="69"/>
      <c r="HZ372" s="69"/>
      <c r="IA372" s="69"/>
      <c r="IB372" s="69"/>
      <c r="IC372" s="69"/>
      <c r="ID372" s="69"/>
      <c r="IE372" s="69"/>
      <c r="IF372" s="69"/>
      <c r="IG372" s="69"/>
      <c r="IH372" s="69"/>
      <c r="II372" s="69"/>
      <c r="IJ372" s="69"/>
      <c r="IK372" s="69"/>
    </row>
    <row r="373" spans="1:245" s="69" customFormat="1" x14ac:dyDescent="0.25">
      <c r="A373" s="85" t="s">
        <v>722</v>
      </c>
      <c r="B373" s="85" t="s">
        <v>355</v>
      </c>
      <c r="C373" s="85" t="s">
        <v>35</v>
      </c>
      <c r="D373" s="109">
        <v>10000000</v>
      </c>
      <c r="E373" s="75"/>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row>
    <row r="374" spans="1:245" s="67" customFormat="1" x14ac:dyDescent="0.25">
      <c r="A374" s="85" t="s">
        <v>723</v>
      </c>
      <c r="B374" s="85" t="s">
        <v>351</v>
      </c>
      <c r="C374" s="85" t="s">
        <v>35</v>
      </c>
      <c r="D374" s="109">
        <v>9000000</v>
      </c>
      <c r="E374" s="75"/>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row>
    <row r="375" spans="1:245" s="67" customFormat="1" x14ac:dyDescent="0.25">
      <c r="A375" s="85" t="s">
        <v>724</v>
      </c>
      <c r="B375" s="85" t="s">
        <v>725</v>
      </c>
      <c r="C375" s="85" t="s">
        <v>35</v>
      </c>
      <c r="D375" s="109">
        <v>9000000</v>
      </c>
      <c r="E375" s="79"/>
      <c r="F375" s="1"/>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69"/>
      <c r="BC375" s="69"/>
      <c r="BD375" s="69"/>
      <c r="BE375" s="69"/>
      <c r="BF375" s="69"/>
      <c r="BG375" s="69"/>
      <c r="BH375" s="69"/>
      <c r="BI375" s="69"/>
      <c r="BJ375" s="69"/>
      <c r="BK375" s="69"/>
      <c r="BL375" s="69"/>
      <c r="BM375" s="69"/>
      <c r="BN375" s="69"/>
      <c r="BO375" s="69"/>
      <c r="BP375" s="69"/>
      <c r="BQ375" s="69"/>
      <c r="BR375" s="69"/>
      <c r="BS375" s="69"/>
      <c r="BT375" s="69"/>
      <c r="BU375" s="69"/>
      <c r="BV375" s="69"/>
      <c r="BW375" s="69"/>
      <c r="BX375" s="69"/>
      <c r="BY375" s="69"/>
      <c r="BZ375" s="69"/>
      <c r="CA375" s="69"/>
      <c r="CB375" s="69"/>
      <c r="CC375" s="69"/>
      <c r="CD375" s="69"/>
      <c r="CE375" s="69"/>
      <c r="CF375" s="69"/>
      <c r="CG375" s="69"/>
      <c r="CH375" s="69"/>
      <c r="CI375" s="69"/>
      <c r="CJ375" s="69"/>
      <c r="CK375" s="69"/>
      <c r="CL375" s="69"/>
      <c r="CM375" s="69"/>
      <c r="CN375" s="69"/>
      <c r="CO375" s="69"/>
      <c r="CP375" s="69"/>
      <c r="CQ375" s="69"/>
      <c r="CR375" s="69"/>
      <c r="CS375" s="69"/>
      <c r="CT375" s="69"/>
      <c r="CU375" s="69"/>
      <c r="CV375" s="69"/>
      <c r="CW375" s="69"/>
      <c r="CX375" s="69"/>
      <c r="CY375" s="69"/>
      <c r="CZ375" s="69"/>
      <c r="DA375" s="69"/>
      <c r="DB375" s="69"/>
      <c r="DC375" s="69"/>
      <c r="DD375" s="69"/>
      <c r="DE375" s="69"/>
      <c r="DF375" s="69"/>
      <c r="DG375" s="69"/>
      <c r="DH375" s="69"/>
      <c r="DI375" s="69"/>
      <c r="DJ375" s="69"/>
      <c r="DK375" s="69"/>
      <c r="DL375" s="69"/>
      <c r="DM375" s="69"/>
      <c r="DN375" s="69"/>
      <c r="DO375" s="69"/>
      <c r="DP375" s="69"/>
      <c r="DQ375" s="69"/>
      <c r="DR375" s="69"/>
      <c r="DS375" s="69"/>
      <c r="DT375" s="69"/>
      <c r="DU375" s="69"/>
      <c r="DV375" s="69"/>
      <c r="DW375" s="69"/>
      <c r="DX375" s="69"/>
      <c r="DY375" s="69"/>
      <c r="DZ375" s="69"/>
      <c r="EA375" s="69"/>
      <c r="EB375" s="69"/>
      <c r="EC375" s="69"/>
      <c r="ED375" s="69"/>
      <c r="EE375" s="69"/>
      <c r="EF375" s="69"/>
      <c r="EG375" s="69"/>
      <c r="EH375" s="69"/>
      <c r="EI375" s="69"/>
      <c r="EJ375" s="69"/>
      <c r="EK375" s="69"/>
      <c r="EL375" s="69"/>
      <c r="EM375" s="69"/>
      <c r="EN375" s="69"/>
      <c r="EO375" s="69"/>
      <c r="EP375" s="69"/>
      <c r="EQ375" s="69"/>
      <c r="ER375" s="69"/>
      <c r="ES375" s="69"/>
      <c r="ET375" s="69"/>
      <c r="EU375" s="69"/>
      <c r="EV375" s="69"/>
      <c r="EW375" s="69"/>
      <c r="EX375" s="69"/>
      <c r="EY375" s="69"/>
      <c r="EZ375" s="69"/>
      <c r="FA375" s="69"/>
      <c r="FB375" s="69"/>
      <c r="FC375" s="69"/>
      <c r="FD375" s="69"/>
      <c r="FE375" s="69"/>
      <c r="FF375" s="69"/>
      <c r="FG375" s="69"/>
      <c r="FH375" s="69"/>
      <c r="FI375" s="69"/>
      <c r="FJ375" s="69"/>
      <c r="FK375" s="69"/>
      <c r="FL375" s="69"/>
      <c r="FM375" s="69"/>
      <c r="FN375" s="69"/>
      <c r="FO375" s="69"/>
      <c r="FP375" s="69"/>
      <c r="FQ375" s="69"/>
      <c r="FR375" s="69"/>
      <c r="FS375" s="69"/>
      <c r="FT375" s="69"/>
      <c r="FU375" s="69"/>
      <c r="FV375" s="69"/>
      <c r="FW375" s="69"/>
      <c r="FX375" s="69"/>
      <c r="FY375" s="69"/>
      <c r="FZ375" s="69"/>
      <c r="GA375" s="69"/>
      <c r="GB375" s="69"/>
      <c r="GC375" s="69"/>
      <c r="GD375" s="69"/>
      <c r="GE375" s="69"/>
      <c r="GF375" s="69"/>
      <c r="GG375" s="69"/>
      <c r="GH375" s="69"/>
      <c r="GI375" s="69"/>
      <c r="GJ375" s="69"/>
      <c r="GK375" s="69"/>
      <c r="GL375" s="69"/>
      <c r="GM375" s="69"/>
      <c r="GN375" s="69"/>
      <c r="GO375" s="69"/>
      <c r="GP375" s="69"/>
      <c r="GQ375" s="69"/>
      <c r="GR375" s="69"/>
      <c r="GS375" s="69"/>
      <c r="GT375" s="69"/>
      <c r="GU375" s="69"/>
      <c r="GV375" s="69"/>
      <c r="GW375" s="69"/>
      <c r="GX375" s="69"/>
      <c r="GY375" s="69"/>
      <c r="GZ375" s="69"/>
      <c r="HA375" s="69"/>
      <c r="HB375" s="69"/>
      <c r="HC375" s="69"/>
      <c r="HD375" s="69"/>
      <c r="HE375" s="69"/>
      <c r="HF375" s="69"/>
      <c r="HG375" s="69"/>
      <c r="HH375" s="69"/>
      <c r="HI375" s="69"/>
      <c r="HJ375" s="69"/>
      <c r="HK375" s="69"/>
      <c r="HL375" s="69"/>
      <c r="HM375" s="69"/>
      <c r="HN375" s="69"/>
      <c r="HO375" s="69"/>
      <c r="HP375" s="69"/>
      <c r="HQ375" s="69"/>
      <c r="HR375" s="69"/>
      <c r="HS375" s="69"/>
      <c r="HT375" s="69"/>
      <c r="HU375" s="69"/>
      <c r="HV375" s="69"/>
      <c r="HW375" s="69"/>
      <c r="HX375" s="69"/>
      <c r="HY375" s="69"/>
      <c r="HZ375" s="69"/>
      <c r="IA375" s="69"/>
      <c r="IB375" s="69"/>
      <c r="IC375" s="69"/>
      <c r="ID375" s="69"/>
      <c r="IE375" s="69"/>
      <c r="IF375" s="69"/>
      <c r="IG375" s="69"/>
      <c r="IH375" s="69"/>
      <c r="II375" s="69"/>
      <c r="IJ375" s="69"/>
      <c r="IK375" s="69"/>
    </row>
    <row r="376" spans="1:245" s="67" customFormat="1" x14ac:dyDescent="0.25">
      <c r="A376" s="85" t="s">
        <v>726</v>
      </c>
      <c r="B376" s="85" t="s">
        <v>727</v>
      </c>
      <c r="C376" s="85" t="s">
        <v>35</v>
      </c>
      <c r="D376" s="109">
        <v>8000000</v>
      </c>
      <c r="E376" s="75"/>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row>
    <row r="377" spans="1:245" s="100" customFormat="1" x14ac:dyDescent="0.25">
      <c r="A377" s="101" t="s">
        <v>728</v>
      </c>
      <c r="B377" s="101" t="s">
        <v>353</v>
      </c>
      <c r="C377" s="101" t="s">
        <v>35</v>
      </c>
      <c r="D377" s="110">
        <v>7000000</v>
      </c>
      <c r="E377" s="99"/>
      <c r="F377" s="2"/>
    </row>
    <row r="378" spans="1:245" s="68" customFormat="1" x14ac:dyDescent="0.25">
      <c r="A378" s="85"/>
      <c r="B378" s="85"/>
      <c r="C378" s="85"/>
      <c r="D378" s="109" t="s">
        <v>985</v>
      </c>
      <c r="E378" s="75"/>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row>
    <row r="379" spans="1:245" x14ac:dyDescent="0.25">
      <c r="D379" s="109" t="s">
        <v>985</v>
      </c>
    </row>
    <row r="380" spans="1:245" x14ac:dyDescent="0.25">
      <c r="B380" s="86" t="s">
        <v>356</v>
      </c>
      <c r="D380" s="109" t="s">
        <v>985</v>
      </c>
    </row>
    <row r="381" spans="1:245" x14ac:dyDescent="0.25">
      <c r="A381" s="85" t="s">
        <v>357</v>
      </c>
      <c r="B381" s="85" t="s">
        <v>358</v>
      </c>
      <c r="C381" s="85" t="s">
        <v>6</v>
      </c>
      <c r="D381" s="109">
        <v>18000000</v>
      </c>
      <c r="E381" s="76"/>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c r="EO381" s="67"/>
      <c r="EP381" s="67"/>
      <c r="EQ381" s="67"/>
      <c r="ER381" s="67"/>
      <c r="ES381" s="67"/>
      <c r="ET381" s="67"/>
      <c r="EU381" s="67"/>
      <c r="EV381" s="67"/>
      <c r="EW381" s="67"/>
      <c r="EX381" s="67"/>
      <c r="EY381" s="67"/>
      <c r="EZ381" s="67"/>
      <c r="FA381" s="67"/>
      <c r="FB381" s="67"/>
      <c r="FC381" s="67"/>
      <c r="FD381" s="67"/>
      <c r="FE381" s="67"/>
      <c r="FF381" s="67"/>
      <c r="FG381" s="67"/>
      <c r="FH381" s="67"/>
      <c r="FI381" s="67"/>
      <c r="FJ381" s="67"/>
      <c r="FK381" s="67"/>
      <c r="FL381" s="67"/>
      <c r="FM381" s="67"/>
      <c r="FN381" s="67"/>
      <c r="FO381" s="67"/>
      <c r="FP381" s="67"/>
      <c r="FQ381" s="67"/>
      <c r="FR381" s="67"/>
      <c r="FS381" s="67"/>
      <c r="FT381" s="67"/>
      <c r="FU381" s="67"/>
      <c r="FV381" s="67"/>
      <c r="FW381" s="67"/>
      <c r="FX381" s="67"/>
      <c r="FY381" s="67"/>
      <c r="FZ381" s="67"/>
      <c r="GA381" s="67"/>
      <c r="GB381" s="67"/>
      <c r="GC381" s="67"/>
      <c r="GD381" s="67"/>
      <c r="GE381" s="67"/>
      <c r="GF381" s="67"/>
      <c r="GG381" s="67"/>
      <c r="GH381" s="67"/>
      <c r="GI381" s="67"/>
      <c r="GJ381" s="67"/>
      <c r="GK381" s="67"/>
      <c r="GL381" s="67"/>
      <c r="GM381" s="67"/>
      <c r="GN381" s="67"/>
      <c r="GO381" s="67"/>
      <c r="GP381" s="67"/>
      <c r="GQ381" s="67"/>
      <c r="GR381" s="67"/>
      <c r="GS381" s="67"/>
      <c r="GT381" s="67"/>
      <c r="GU381" s="67"/>
      <c r="GV381" s="67"/>
      <c r="GW381" s="67"/>
      <c r="GX381" s="67"/>
      <c r="GY381" s="67"/>
      <c r="GZ381" s="67"/>
      <c r="HA381" s="67"/>
      <c r="HB381" s="67"/>
      <c r="HC381" s="67"/>
      <c r="HD381" s="67"/>
      <c r="HE381" s="67"/>
      <c r="HF381" s="67"/>
      <c r="HG381" s="67"/>
      <c r="HH381" s="67"/>
      <c r="HI381" s="67"/>
      <c r="HJ381" s="67"/>
      <c r="HK381" s="67"/>
      <c r="HL381" s="67"/>
      <c r="HM381" s="67"/>
      <c r="HN381" s="67"/>
      <c r="HO381" s="67"/>
      <c r="HP381" s="67"/>
      <c r="HQ381" s="67"/>
      <c r="HR381" s="67"/>
      <c r="HS381" s="67"/>
      <c r="HT381" s="67"/>
      <c r="HU381" s="67"/>
      <c r="HV381" s="67"/>
      <c r="HW381" s="67"/>
      <c r="HX381" s="67"/>
      <c r="HY381" s="67"/>
      <c r="HZ381" s="67"/>
      <c r="IA381" s="67"/>
      <c r="IB381" s="67"/>
      <c r="IC381" s="67"/>
      <c r="ID381" s="67"/>
      <c r="IE381" s="67"/>
      <c r="IF381" s="67"/>
      <c r="IG381" s="67"/>
      <c r="IH381" s="67"/>
      <c r="II381" s="67"/>
      <c r="IJ381" s="67"/>
      <c r="IK381" s="67"/>
    </row>
    <row r="382" spans="1:245" x14ac:dyDescent="0.25">
      <c r="D382" s="109" t="s">
        <v>985</v>
      </c>
    </row>
    <row r="383" spans="1:245" x14ac:dyDescent="0.25">
      <c r="A383" s="85" t="s">
        <v>359</v>
      </c>
      <c r="B383" s="85" t="s">
        <v>362</v>
      </c>
      <c r="C383" s="85" t="s">
        <v>7</v>
      </c>
      <c r="D383" s="109">
        <v>18000000</v>
      </c>
    </row>
    <row r="384" spans="1:245" x14ac:dyDescent="0.25">
      <c r="A384" s="85" t="s">
        <v>360</v>
      </c>
      <c r="B384" s="85" t="s">
        <v>366</v>
      </c>
      <c r="C384" s="85" t="s">
        <v>7</v>
      </c>
      <c r="D384" s="109">
        <v>17000000</v>
      </c>
    </row>
    <row r="385" spans="1:245" s="68" customFormat="1" x14ac:dyDescent="0.25">
      <c r="A385" s="85" t="s">
        <v>361</v>
      </c>
      <c r="B385" s="85" t="s">
        <v>364</v>
      </c>
      <c r="C385" s="85" t="s">
        <v>7</v>
      </c>
      <c r="D385" s="109">
        <v>16000000</v>
      </c>
      <c r="E385" s="77"/>
      <c r="F385" s="1"/>
    </row>
    <row r="386" spans="1:245" x14ac:dyDescent="0.25">
      <c r="A386" s="85" t="s">
        <v>363</v>
      </c>
      <c r="B386" s="85" t="s">
        <v>730</v>
      </c>
      <c r="C386" s="85" t="s">
        <v>7</v>
      </c>
      <c r="D386" s="109">
        <v>14000000</v>
      </c>
      <c r="E386" s="77"/>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c r="BA386" s="68"/>
      <c r="BB386" s="68"/>
      <c r="BC386" s="68"/>
      <c r="BD386" s="68"/>
      <c r="BE386" s="68"/>
      <c r="BF386" s="68"/>
      <c r="BG386" s="68"/>
      <c r="BH386" s="68"/>
      <c r="BI386" s="68"/>
      <c r="BJ386" s="68"/>
      <c r="BK386" s="68"/>
      <c r="BL386" s="68"/>
      <c r="BM386" s="68"/>
      <c r="BN386" s="68"/>
      <c r="BO386" s="68"/>
      <c r="BP386" s="68"/>
      <c r="BQ386" s="68"/>
      <c r="BR386" s="68"/>
      <c r="BS386" s="68"/>
      <c r="BT386" s="68"/>
      <c r="BU386" s="68"/>
      <c r="BV386" s="68"/>
      <c r="BW386" s="68"/>
      <c r="BX386" s="68"/>
      <c r="BY386" s="68"/>
      <c r="BZ386" s="68"/>
      <c r="CA386" s="68"/>
      <c r="CB386" s="68"/>
      <c r="CC386" s="68"/>
      <c r="CD386" s="68"/>
      <c r="CE386" s="68"/>
      <c r="CF386" s="68"/>
      <c r="CG386" s="68"/>
      <c r="CH386" s="68"/>
      <c r="CI386" s="68"/>
      <c r="CJ386" s="68"/>
      <c r="CK386" s="68"/>
      <c r="CL386" s="68"/>
      <c r="CM386" s="68"/>
      <c r="CN386" s="68"/>
      <c r="CO386" s="68"/>
      <c r="CP386" s="68"/>
      <c r="CQ386" s="68"/>
      <c r="CR386" s="68"/>
      <c r="CS386" s="68"/>
      <c r="CT386" s="68"/>
      <c r="CU386" s="68"/>
      <c r="CV386" s="68"/>
      <c r="CW386" s="68"/>
      <c r="CX386" s="68"/>
      <c r="CY386" s="68"/>
      <c r="CZ386" s="68"/>
      <c r="DA386" s="68"/>
      <c r="DB386" s="68"/>
      <c r="DC386" s="68"/>
      <c r="DD386" s="68"/>
      <c r="DE386" s="68"/>
      <c r="DF386" s="68"/>
      <c r="DG386" s="68"/>
      <c r="DH386" s="68"/>
      <c r="DI386" s="68"/>
      <c r="DJ386" s="68"/>
      <c r="DK386" s="68"/>
      <c r="DL386" s="68"/>
      <c r="DM386" s="68"/>
      <c r="DN386" s="68"/>
      <c r="DO386" s="68"/>
      <c r="DP386" s="68"/>
      <c r="DQ386" s="68"/>
      <c r="DR386" s="68"/>
      <c r="DS386" s="68"/>
      <c r="DT386" s="68"/>
      <c r="DU386" s="68"/>
      <c r="DV386" s="68"/>
      <c r="DW386" s="68"/>
      <c r="DX386" s="68"/>
      <c r="DY386" s="68"/>
      <c r="DZ386" s="68"/>
      <c r="EA386" s="68"/>
      <c r="EB386" s="68"/>
      <c r="EC386" s="68"/>
      <c r="ED386" s="68"/>
      <c r="EE386" s="68"/>
      <c r="EF386" s="68"/>
      <c r="EG386" s="68"/>
      <c r="EH386" s="68"/>
      <c r="EI386" s="68"/>
      <c r="EJ386" s="68"/>
      <c r="EK386" s="68"/>
      <c r="EL386" s="68"/>
      <c r="EM386" s="68"/>
      <c r="EN386" s="68"/>
      <c r="EO386" s="68"/>
      <c r="EP386" s="68"/>
      <c r="EQ386" s="68"/>
      <c r="ER386" s="68"/>
      <c r="ES386" s="68"/>
      <c r="ET386" s="68"/>
      <c r="EU386" s="68"/>
      <c r="EV386" s="68"/>
      <c r="EW386" s="68"/>
      <c r="EX386" s="68"/>
      <c r="EY386" s="68"/>
      <c r="EZ386" s="68"/>
      <c r="FA386" s="68"/>
      <c r="FB386" s="68"/>
      <c r="FC386" s="68"/>
      <c r="FD386" s="68"/>
      <c r="FE386" s="68"/>
      <c r="FF386" s="68"/>
      <c r="FG386" s="68"/>
      <c r="FH386" s="68"/>
      <c r="FI386" s="68"/>
      <c r="FJ386" s="68"/>
      <c r="FK386" s="68"/>
      <c r="FL386" s="68"/>
      <c r="FM386" s="68"/>
      <c r="FN386" s="68"/>
      <c r="FO386" s="68"/>
      <c r="FP386" s="68"/>
      <c r="FQ386" s="68"/>
      <c r="FR386" s="68"/>
      <c r="FS386" s="68"/>
      <c r="FT386" s="68"/>
      <c r="FU386" s="68"/>
      <c r="FV386" s="68"/>
      <c r="FW386" s="68"/>
      <c r="FX386" s="68"/>
      <c r="FY386" s="68"/>
      <c r="FZ386" s="68"/>
      <c r="GA386" s="68"/>
      <c r="GB386" s="68"/>
      <c r="GC386" s="68"/>
      <c r="GD386" s="68"/>
      <c r="GE386" s="68"/>
      <c r="GF386" s="68"/>
      <c r="GG386" s="68"/>
      <c r="GH386" s="68"/>
      <c r="GI386" s="68"/>
      <c r="GJ386" s="68"/>
      <c r="GK386" s="68"/>
      <c r="GL386" s="68"/>
      <c r="GM386" s="68"/>
      <c r="GN386" s="68"/>
      <c r="GO386" s="68"/>
      <c r="GP386" s="68"/>
      <c r="GQ386" s="68"/>
      <c r="GR386" s="68"/>
      <c r="GS386" s="68"/>
      <c r="GT386" s="68"/>
      <c r="GU386" s="68"/>
      <c r="GV386" s="68"/>
      <c r="GW386" s="68"/>
      <c r="GX386" s="68"/>
      <c r="GY386" s="68"/>
      <c r="GZ386" s="68"/>
      <c r="HA386" s="68"/>
      <c r="HB386" s="68"/>
      <c r="HC386" s="68"/>
      <c r="HD386" s="68"/>
      <c r="HE386" s="68"/>
      <c r="HF386" s="68"/>
      <c r="HG386" s="68"/>
      <c r="HH386" s="68"/>
      <c r="HI386" s="68"/>
      <c r="HJ386" s="68"/>
      <c r="HK386" s="68"/>
      <c r="HL386" s="68"/>
      <c r="HM386" s="68"/>
      <c r="HN386" s="68"/>
      <c r="HO386" s="68"/>
      <c r="HP386" s="68"/>
      <c r="HQ386" s="68"/>
      <c r="HR386" s="68"/>
      <c r="HS386" s="68"/>
      <c r="HT386" s="68"/>
      <c r="HU386" s="68"/>
      <c r="HV386" s="68"/>
      <c r="HW386" s="68"/>
      <c r="HX386" s="68"/>
      <c r="HY386" s="68"/>
      <c r="HZ386" s="68"/>
      <c r="IA386" s="68"/>
      <c r="IB386" s="68"/>
      <c r="IC386" s="68"/>
      <c r="ID386" s="68"/>
      <c r="IE386" s="68"/>
      <c r="IF386" s="68"/>
      <c r="IG386" s="68"/>
      <c r="IH386" s="68"/>
      <c r="II386" s="68"/>
      <c r="IJ386" s="68"/>
      <c r="IK386" s="68"/>
    </row>
    <row r="387" spans="1:245" x14ac:dyDescent="0.25">
      <c r="A387" s="85" t="s">
        <v>365</v>
      </c>
      <c r="B387" s="85" t="s">
        <v>731</v>
      </c>
      <c r="C387" s="85" t="s">
        <v>7</v>
      </c>
      <c r="D387" s="109">
        <v>14000000</v>
      </c>
    </row>
    <row r="388" spans="1:245" s="68" customFormat="1" x14ac:dyDescent="0.25">
      <c r="A388" s="85" t="s">
        <v>367</v>
      </c>
      <c r="B388" s="85" t="s">
        <v>368</v>
      </c>
      <c r="C388" s="85" t="s">
        <v>7</v>
      </c>
      <c r="D388" s="109">
        <v>13000000</v>
      </c>
      <c r="E388" s="75"/>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row>
    <row r="389" spans="1:245" x14ac:dyDescent="0.25">
      <c r="A389" s="85" t="s">
        <v>369</v>
      </c>
      <c r="B389" s="85" t="s">
        <v>729</v>
      </c>
      <c r="C389" s="85" t="s">
        <v>7</v>
      </c>
      <c r="D389" s="109">
        <v>12000000</v>
      </c>
      <c r="E389" s="78"/>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c r="BV389" s="70"/>
      <c r="BW389" s="70"/>
      <c r="BX389" s="70"/>
      <c r="BY389" s="70"/>
      <c r="BZ389" s="70"/>
      <c r="CA389" s="70"/>
      <c r="CB389" s="70"/>
      <c r="CC389" s="70"/>
      <c r="CD389" s="70"/>
      <c r="CE389" s="70"/>
      <c r="CF389" s="70"/>
      <c r="CG389" s="70"/>
      <c r="CH389" s="70"/>
      <c r="CI389" s="70"/>
      <c r="CJ389" s="70"/>
      <c r="CK389" s="70"/>
      <c r="CL389" s="70"/>
      <c r="CM389" s="70"/>
      <c r="CN389" s="70"/>
      <c r="CO389" s="70"/>
      <c r="CP389" s="70"/>
      <c r="CQ389" s="70"/>
      <c r="CR389" s="70"/>
      <c r="CS389" s="70"/>
      <c r="CT389" s="70"/>
      <c r="CU389" s="70"/>
      <c r="CV389" s="70"/>
      <c r="CW389" s="70"/>
      <c r="CX389" s="70"/>
      <c r="CY389" s="70"/>
      <c r="CZ389" s="70"/>
      <c r="DA389" s="70"/>
      <c r="DB389" s="70"/>
      <c r="DC389" s="70"/>
      <c r="DD389" s="70"/>
      <c r="DE389" s="70"/>
      <c r="DF389" s="70"/>
      <c r="DG389" s="70"/>
      <c r="DH389" s="70"/>
      <c r="DI389" s="70"/>
      <c r="DJ389" s="70"/>
      <c r="DK389" s="70"/>
      <c r="DL389" s="70"/>
      <c r="DM389" s="70"/>
      <c r="DN389" s="70"/>
      <c r="DO389" s="70"/>
      <c r="DP389" s="70"/>
      <c r="DQ389" s="70"/>
      <c r="DR389" s="70"/>
      <c r="DS389" s="70"/>
      <c r="DT389" s="70"/>
      <c r="DU389" s="70"/>
      <c r="DV389" s="70"/>
      <c r="DW389" s="70"/>
      <c r="DX389" s="70"/>
      <c r="DY389" s="70"/>
      <c r="DZ389" s="70"/>
      <c r="EA389" s="70"/>
      <c r="EB389" s="70"/>
      <c r="EC389" s="70"/>
      <c r="ED389" s="70"/>
      <c r="EE389" s="70"/>
      <c r="EF389" s="70"/>
      <c r="EG389" s="70"/>
      <c r="EH389" s="70"/>
      <c r="EI389" s="70"/>
      <c r="EJ389" s="70"/>
      <c r="EK389" s="70"/>
      <c r="EL389" s="70"/>
      <c r="EM389" s="70"/>
      <c r="EN389" s="70"/>
      <c r="EO389" s="70"/>
      <c r="EP389" s="70"/>
      <c r="EQ389" s="70"/>
      <c r="ER389" s="70"/>
      <c r="ES389" s="70"/>
      <c r="ET389" s="70"/>
      <c r="EU389" s="70"/>
      <c r="EV389" s="70"/>
      <c r="EW389" s="70"/>
      <c r="EX389" s="70"/>
      <c r="EY389" s="70"/>
      <c r="EZ389" s="70"/>
      <c r="FA389" s="70"/>
      <c r="FB389" s="70"/>
      <c r="FC389" s="70"/>
      <c r="FD389" s="70"/>
      <c r="FE389" s="70"/>
      <c r="FF389" s="70"/>
      <c r="FG389" s="70"/>
      <c r="FH389" s="70"/>
      <c r="FI389" s="70"/>
      <c r="FJ389" s="70"/>
      <c r="FK389" s="70"/>
      <c r="FL389" s="70"/>
      <c r="FM389" s="70"/>
      <c r="FN389" s="70"/>
      <c r="FO389" s="70"/>
      <c r="FP389" s="70"/>
      <c r="FQ389" s="70"/>
      <c r="FR389" s="70"/>
      <c r="FS389" s="70"/>
      <c r="FT389" s="70"/>
      <c r="FU389" s="70"/>
      <c r="FV389" s="70"/>
      <c r="FW389" s="70"/>
      <c r="FX389" s="70"/>
      <c r="FY389" s="70"/>
      <c r="FZ389" s="70"/>
      <c r="GA389" s="70"/>
      <c r="GB389" s="70"/>
      <c r="GC389" s="70"/>
      <c r="GD389" s="70"/>
      <c r="GE389" s="70"/>
      <c r="GF389" s="70"/>
      <c r="GG389" s="70"/>
      <c r="GH389" s="70"/>
      <c r="GI389" s="70"/>
      <c r="GJ389" s="70"/>
      <c r="GK389" s="70"/>
      <c r="GL389" s="70"/>
      <c r="GM389" s="70"/>
      <c r="GN389" s="70"/>
      <c r="GO389" s="70"/>
      <c r="GP389" s="70"/>
      <c r="GQ389" s="70"/>
      <c r="GR389" s="70"/>
      <c r="GS389" s="70"/>
      <c r="GT389" s="70"/>
      <c r="GU389" s="70"/>
      <c r="GV389" s="70"/>
      <c r="GW389" s="70"/>
      <c r="GX389" s="70"/>
      <c r="GY389" s="70"/>
      <c r="GZ389" s="70"/>
      <c r="HA389" s="70"/>
      <c r="HB389" s="70"/>
      <c r="HC389" s="70"/>
      <c r="HD389" s="70"/>
      <c r="HE389" s="70"/>
      <c r="HF389" s="70"/>
      <c r="HG389" s="70"/>
      <c r="HH389" s="70"/>
      <c r="HI389" s="70"/>
      <c r="HJ389" s="70"/>
      <c r="HK389" s="70"/>
      <c r="HL389" s="70"/>
      <c r="HM389" s="70"/>
      <c r="HN389" s="70"/>
      <c r="HO389" s="70"/>
      <c r="HP389" s="70"/>
      <c r="HQ389" s="70"/>
      <c r="HR389" s="70"/>
      <c r="HS389" s="70"/>
      <c r="HT389" s="70"/>
      <c r="HU389" s="70"/>
      <c r="HV389" s="70"/>
      <c r="HW389" s="70"/>
      <c r="HX389" s="70"/>
      <c r="HY389" s="70"/>
      <c r="HZ389" s="70"/>
      <c r="IA389" s="70"/>
      <c r="IB389" s="70"/>
      <c r="IC389" s="70"/>
      <c r="ID389" s="70"/>
      <c r="IE389" s="70"/>
      <c r="IF389" s="70"/>
      <c r="IG389" s="70"/>
      <c r="IH389" s="70"/>
      <c r="II389" s="70"/>
      <c r="IJ389" s="70"/>
      <c r="IK389" s="70"/>
    </row>
    <row r="390" spans="1:245" s="68" customFormat="1" x14ac:dyDescent="0.25">
      <c r="A390" s="102" t="s">
        <v>1054</v>
      </c>
      <c r="B390" s="102" t="s">
        <v>433</v>
      </c>
      <c r="C390" s="102" t="s">
        <v>7</v>
      </c>
      <c r="D390" s="111">
        <v>15000000</v>
      </c>
      <c r="E390" s="77" t="s">
        <v>844</v>
      </c>
      <c r="F390" s="1"/>
    </row>
    <row r="391" spans="1:245" s="71" customFormat="1" x14ac:dyDescent="0.25">
      <c r="A391" s="85"/>
      <c r="B391" s="85"/>
      <c r="C391" s="85"/>
      <c r="D391" s="109" t="s">
        <v>985</v>
      </c>
      <c r="E391" s="77"/>
      <c r="F391" s="1"/>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68"/>
      <c r="BI391" s="68"/>
      <c r="BJ391" s="68"/>
      <c r="BK391" s="68"/>
      <c r="BL391" s="68"/>
      <c r="BM391" s="68"/>
      <c r="BN391" s="68"/>
      <c r="BO391" s="68"/>
      <c r="BP391" s="68"/>
      <c r="BQ391" s="68"/>
      <c r="BR391" s="68"/>
      <c r="BS391" s="68"/>
      <c r="BT391" s="68"/>
      <c r="BU391" s="68"/>
      <c r="BV391" s="68"/>
      <c r="BW391" s="68"/>
      <c r="BX391" s="68"/>
      <c r="BY391" s="68"/>
      <c r="BZ391" s="68"/>
      <c r="CA391" s="68"/>
      <c r="CB391" s="68"/>
      <c r="CC391" s="68"/>
      <c r="CD391" s="68"/>
      <c r="CE391" s="68"/>
      <c r="CF391" s="68"/>
      <c r="CG391" s="68"/>
      <c r="CH391" s="68"/>
      <c r="CI391" s="68"/>
      <c r="CJ391" s="68"/>
      <c r="CK391" s="68"/>
      <c r="CL391" s="68"/>
      <c r="CM391" s="68"/>
      <c r="CN391" s="68"/>
      <c r="CO391" s="68"/>
      <c r="CP391" s="68"/>
      <c r="CQ391" s="68"/>
      <c r="CR391" s="68"/>
      <c r="CS391" s="68"/>
      <c r="CT391" s="68"/>
      <c r="CU391" s="68"/>
      <c r="CV391" s="68"/>
      <c r="CW391" s="68"/>
      <c r="CX391" s="68"/>
      <c r="CY391" s="68"/>
      <c r="CZ391" s="68"/>
      <c r="DA391" s="68"/>
      <c r="DB391" s="68"/>
      <c r="DC391" s="68"/>
      <c r="DD391" s="68"/>
      <c r="DE391" s="68"/>
      <c r="DF391" s="68"/>
      <c r="DG391" s="68"/>
      <c r="DH391" s="68"/>
      <c r="DI391" s="68"/>
      <c r="DJ391" s="68"/>
      <c r="DK391" s="68"/>
      <c r="DL391" s="68"/>
      <c r="DM391" s="68"/>
      <c r="DN391" s="68"/>
      <c r="DO391" s="68"/>
      <c r="DP391" s="68"/>
      <c r="DQ391" s="68"/>
      <c r="DR391" s="68"/>
      <c r="DS391" s="68"/>
      <c r="DT391" s="68"/>
      <c r="DU391" s="68"/>
      <c r="DV391" s="68"/>
      <c r="DW391" s="68"/>
      <c r="DX391" s="68"/>
      <c r="DY391" s="68"/>
      <c r="DZ391" s="68"/>
      <c r="EA391" s="68"/>
      <c r="EB391" s="68"/>
      <c r="EC391" s="68"/>
      <c r="ED391" s="68"/>
      <c r="EE391" s="68"/>
      <c r="EF391" s="68"/>
      <c r="EG391" s="68"/>
      <c r="EH391" s="68"/>
      <c r="EI391" s="68"/>
      <c r="EJ391" s="68"/>
      <c r="EK391" s="68"/>
      <c r="EL391" s="68"/>
      <c r="EM391" s="68"/>
      <c r="EN391" s="68"/>
      <c r="EO391" s="68"/>
      <c r="EP391" s="68"/>
      <c r="EQ391" s="68"/>
      <c r="ER391" s="68"/>
      <c r="ES391" s="68"/>
      <c r="ET391" s="68"/>
      <c r="EU391" s="68"/>
      <c r="EV391" s="68"/>
      <c r="EW391" s="68"/>
      <c r="EX391" s="68"/>
      <c r="EY391" s="68"/>
      <c r="EZ391" s="68"/>
      <c r="FA391" s="68"/>
      <c r="FB391" s="68"/>
      <c r="FC391" s="68"/>
      <c r="FD391" s="68"/>
      <c r="FE391" s="68"/>
      <c r="FF391" s="68"/>
      <c r="FG391" s="68"/>
      <c r="FH391" s="68"/>
      <c r="FI391" s="68"/>
      <c r="FJ391" s="68"/>
      <c r="FK391" s="68"/>
      <c r="FL391" s="68"/>
      <c r="FM391" s="68"/>
      <c r="FN391" s="68"/>
      <c r="FO391" s="68"/>
      <c r="FP391" s="68"/>
      <c r="FQ391" s="68"/>
      <c r="FR391" s="68"/>
      <c r="FS391" s="68"/>
      <c r="FT391" s="68"/>
      <c r="FU391" s="68"/>
      <c r="FV391" s="68"/>
      <c r="FW391" s="68"/>
      <c r="FX391" s="68"/>
      <c r="FY391" s="68"/>
      <c r="FZ391" s="68"/>
      <c r="GA391" s="68"/>
      <c r="GB391" s="68"/>
      <c r="GC391" s="68"/>
      <c r="GD391" s="68"/>
      <c r="GE391" s="68"/>
      <c r="GF391" s="68"/>
      <c r="GG391" s="68"/>
      <c r="GH391" s="68"/>
      <c r="GI391" s="68"/>
      <c r="GJ391" s="68"/>
      <c r="GK391" s="68"/>
      <c r="GL391" s="68"/>
      <c r="GM391" s="68"/>
      <c r="GN391" s="68"/>
      <c r="GO391" s="68"/>
      <c r="GP391" s="68"/>
      <c r="GQ391" s="68"/>
      <c r="GR391" s="68"/>
      <c r="GS391" s="68"/>
      <c r="GT391" s="68"/>
      <c r="GU391" s="68"/>
      <c r="GV391" s="68"/>
      <c r="GW391" s="68"/>
      <c r="GX391" s="68"/>
      <c r="GY391" s="68"/>
      <c r="GZ391" s="68"/>
      <c r="HA391" s="68"/>
      <c r="HB391" s="68"/>
      <c r="HC391" s="68"/>
      <c r="HD391" s="68"/>
      <c r="HE391" s="68"/>
      <c r="HF391" s="68"/>
      <c r="HG391" s="68"/>
      <c r="HH391" s="68"/>
      <c r="HI391" s="68"/>
      <c r="HJ391" s="68"/>
      <c r="HK391" s="68"/>
      <c r="HL391" s="68"/>
      <c r="HM391" s="68"/>
      <c r="HN391" s="68"/>
      <c r="HO391" s="68"/>
      <c r="HP391" s="68"/>
      <c r="HQ391" s="68"/>
      <c r="HR391" s="68"/>
      <c r="HS391" s="68"/>
      <c r="HT391" s="68"/>
      <c r="HU391" s="68"/>
      <c r="HV391" s="68"/>
      <c r="HW391" s="68"/>
      <c r="HX391" s="68"/>
      <c r="HY391" s="68"/>
      <c r="HZ391" s="68"/>
      <c r="IA391" s="68"/>
      <c r="IB391" s="68"/>
      <c r="IC391" s="68"/>
      <c r="ID391" s="68"/>
      <c r="IE391" s="68"/>
      <c r="IF391" s="68"/>
      <c r="IG391" s="68"/>
      <c r="IH391" s="68"/>
      <c r="II391" s="68"/>
      <c r="IJ391" s="68"/>
      <c r="IK391" s="68"/>
    </row>
    <row r="392" spans="1:245" s="71" customFormat="1" x14ac:dyDescent="0.25">
      <c r="A392" s="85" t="s">
        <v>370</v>
      </c>
      <c r="B392" s="85" t="s">
        <v>371</v>
      </c>
      <c r="C392" s="85" t="s">
        <v>22</v>
      </c>
      <c r="D392" s="109">
        <v>21000000</v>
      </c>
      <c r="E392" s="77"/>
      <c r="F392" s="1"/>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c r="AX392" s="68"/>
      <c r="AY392" s="68"/>
      <c r="AZ392" s="68"/>
      <c r="BA392" s="68"/>
      <c r="BB392" s="68"/>
      <c r="BC392" s="68"/>
      <c r="BD392" s="68"/>
      <c r="BE392" s="68"/>
      <c r="BF392" s="68"/>
      <c r="BG392" s="68"/>
      <c r="BH392" s="68"/>
      <c r="BI392" s="68"/>
      <c r="BJ392" s="68"/>
      <c r="BK392" s="68"/>
      <c r="BL392" s="68"/>
      <c r="BM392" s="68"/>
      <c r="BN392" s="68"/>
      <c r="BO392" s="68"/>
      <c r="BP392" s="68"/>
      <c r="BQ392" s="68"/>
      <c r="BR392" s="68"/>
      <c r="BS392" s="68"/>
      <c r="BT392" s="68"/>
      <c r="BU392" s="68"/>
      <c r="BV392" s="68"/>
      <c r="BW392" s="68"/>
      <c r="BX392" s="68"/>
      <c r="BY392" s="68"/>
      <c r="BZ392" s="68"/>
      <c r="CA392" s="68"/>
      <c r="CB392" s="68"/>
      <c r="CC392" s="68"/>
      <c r="CD392" s="68"/>
      <c r="CE392" s="68"/>
      <c r="CF392" s="68"/>
      <c r="CG392" s="68"/>
      <c r="CH392" s="68"/>
      <c r="CI392" s="68"/>
      <c r="CJ392" s="68"/>
      <c r="CK392" s="68"/>
      <c r="CL392" s="68"/>
      <c r="CM392" s="68"/>
      <c r="CN392" s="68"/>
      <c r="CO392" s="68"/>
      <c r="CP392" s="68"/>
      <c r="CQ392" s="68"/>
      <c r="CR392" s="68"/>
      <c r="CS392" s="68"/>
      <c r="CT392" s="68"/>
      <c r="CU392" s="68"/>
      <c r="CV392" s="68"/>
      <c r="CW392" s="68"/>
      <c r="CX392" s="68"/>
      <c r="CY392" s="68"/>
      <c r="CZ392" s="68"/>
      <c r="DA392" s="68"/>
      <c r="DB392" s="68"/>
      <c r="DC392" s="68"/>
      <c r="DD392" s="68"/>
      <c r="DE392" s="68"/>
      <c r="DF392" s="68"/>
      <c r="DG392" s="68"/>
      <c r="DH392" s="68"/>
      <c r="DI392" s="68"/>
      <c r="DJ392" s="68"/>
      <c r="DK392" s="68"/>
      <c r="DL392" s="68"/>
      <c r="DM392" s="68"/>
      <c r="DN392" s="68"/>
      <c r="DO392" s="68"/>
      <c r="DP392" s="68"/>
      <c r="DQ392" s="68"/>
      <c r="DR392" s="68"/>
      <c r="DS392" s="68"/>
      <c r="DT392" s="68"/>
      <c r="DU392" s="68"/>
      <c r="DV392" s="68"/>
      <c r="DW392" s="68"/>
      <c r="DX392" s="68"/>
      <c r="DY392" s="68"/>
      <c r="DZ392" s="68"/>
      <c r="EA392" s="68"/>
      <c r="EB392" s="68"/>
      <c r="EC392" s="68"/>
      <c r="ED392" s="68"/>
      <c r="EE392" s="68"/>
      <c r="EF392" s="68"/>
      <c r="EG392" s="68"/>
      <c r="EH392" s="68"/>
      <c r="EI392" s="68"/>
      <c r="EJ392" s="68"/>
      <c r="EK392" s="68"/>
      <c r="EL392" s="68"/>
      <c r="EM392" s="68"/>
      <c r="EN392" s="68"/>
      <c r="EO392" s="68"/>
      <c r="EP392" s="68"/>
      <c r="EQ392" s="68"/>
      <c r="ER392" s="68"/>
      <c r="ES392" s="68"/>
      <c r="ET392" s="68"/>
      <c r="EU392" s="68"/>
      <c r="EV392" s="68"/>
      <c r="EW392" s="68"/>
      <c r="EX392" s="68"/>
      <c r="EY392" s="68"/>
      <c r="EZ392" s="68"/>
      <c r="FA392" s="68"/>
      <c r="FB392" s="68"/>
      <c r="FC392" s="68"/>
      <c r="FD392" s="68"/>
      <c r="FE392" s="68"/>
      <c r="FF392" s="68"/>
      <c r="FG392" s="68"/>
      <c r="FH392" s="68"/>
      <c r="FI392" s="68"/>
      <c r="FJ392" s="68"/>
      <c r="FK392" s="68"/>
      <c r="FL392" s="68"/>
      <c r="FM392" s="68"/>
      <c r="FN392" s="68"/>
      <c r="FO392" s="68"/>
      <c r="FP392" s="68"/>
      <c r="FQ392" s="68"/>
      <c r="FR392" s="68"/>
      <c r="FS392" s="68"/>
      <c r="FT392" s="68"/>
      <c r="FU392" s="68"/>
      <c r="FV392" s="68"/>
      <c r="FW392" s="68"/>
      <c r="FX392" s="68"/>
      <c r="FY392" s="68"/>
      <c r="FZ392" s="68"/>
      <c r="GA392" s="68"/>
      <c r="GB392" s="68"/>
      <c r="GC392" s="68"/>
      <c r="GD392" s="68"/>
      <c r="GE392" s="68"/>
      <c r="GF392" s="68"/>
      <c r="GG392" s="68"/>
      <c r="GH392" s="68"/>
      <c r="GI392" s="68"/>
      <c r="GJ392" s="68"/>
      <c r="GK392" s="68"/>
      <c r="GL392" s="68"/>
      <c r="GM392" s="68"/>
      <c r="GN392" s="68"/>
      <c r="GO392" s="68"/>
      <c r="GP392" s="68"/>
      <c r="GQ392" s="68"/>
      <c r="GR392" s="68"/>
      <c r="GS392" s="68"/>
      <c r="GT392" s="68"/>
      <c r="GU392" s="68"/>
      <c r="GV392" s="68"/>
      <c r="GW392" s="68"/>
      <c r="GX392" s="68"/>
      <c r="GY392" s="68"/>
      <c r="GZ392" s="68"/>
      <c r="HA392" s="68"/>
      <c r="HB392" s="68"/>
      <c r="HC392" s="68"/>
      <c r="HD392" s="68"/>
      <c r="HE392" s="68"/>
      <c r="HF392" s="68"/>
      <c r="HG392" s="68"/>
      <c r="HH392" s="68"/>
      <c r="HI392" s="68"/>
      <c r="HJ392" s="68"/>
      <c r="HK392" s="68"/>
      <c r="HL392" s="68"/>
      <c r="HM392" s="68"/>
      <c r="HN392" s="68"/>
      <c r="HO392" s="68"/>
      <c r="HP392" s="68"/>
      <c r="HQ392" s="68"/>
      <c r="HR392" s="68"/>
      <c r="HS392" s="68"/>
      <c r="HT392" s="68"/>
      <c r="HU392" s="68"/>
      <c r="HV392" s="68"/>
      <c r="HW392" s="68"/>
      <c r="HX392" s="68"/>
      <c r="HY392" s="68"/>
      <c r="HZ392" s="68"/>
      <c r="IA392" s="68"/>
      <c r="IB392" s="68"/>
      <c r="IC392" s="68"/>
      <c r="ID392" s="68"/>
      <c r="IE392" s="68"/>
      <c r="IF392" s="68"/>
      <c r="IG392" s="68"/>
      <c r="IH392" s="68"/>
      <c r="II392" s="68"/>
      <c r="IJ392" s="68"/>
      <c r="IK392" s="68"/>
    </row>
    <row r="393" spans="1:245" x14ac:dyDescent="0.25">
      <c r="A393" s="85" t="s">
        <v>372</v>
      </c>
      <c r="B393" s="85" t="s">
        <v>376</v>
      </c>
      <c r="C393" s="85" t="s">
        <v>22</v>
      </c>
      <c r="D393" s="109">
        <v>21000000</v>
      </c>
    </row>
    <row r="394" spans="1:245" x14ac:dyDescent="0.25">
      <c r="A394" s="85" t="s">
        <v>374</v>
      </c>
      <c r="B394" s="85" t="s">
        <v>373</v>
      </c>
      <c r="C394" s="85" t="s">
        <v>22</v>
      </c>
      <c r="D394" s="109">
        <v>17000000</v>
      </c>
      <c r="E394" s="77"/>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c r="BA394" s="68"/>
      <c r="BB394" s="68"/>
      <c r="BC394" s="68"/>
      <c r="BD394" s="68"/>
      <c r="BE394" s="68"/>
      <c r="BF394" s="68"/>
      <c r="BG394" s="68"/>
      <c r="BH394" s="68"/>
      <c r="BI394" s="68"/>
      <c r="BJ394" s="68"/>
      <c r="BK394" s="68"/>
      <c r="BL394" s="68"/>
      <c r="BM394" s="68"/>
      <c r="BN394" s="68"/>
      <c r="BO394" s="68"/>
      <c r="BP394" s="68"/>
      <c r="BQ394" s="68"/>
      <c r="BR394" s="68"/>
      <c r="BS394" s="68"/>
      <c r="BT394" s="68"/>
      <c r="BU394" s="68"/>
      <c r="BV394" s="68"/>
      <c r="BW394" s="68"/>
      <c r="BX394" s="68"/>
      <c r="BY394" s="68"/>
      <c r="BZ394" s="68"/>
      <c r="CA394" s="68"/>
      <c r="CB394" s="68"/>
      <c r="CC394" s="68"/>
      <c r="CD394" s="68"/>
      <c r="CE394" s="68"/>
      <c r="CF394" s="68"/>
      <c r="CG394" s="68"/>
      <c r="CH394" s="68"/>
      <c r="CI394" s="68"/>
      <c r="CJ394" s="68"/>
      <c r="CK394" s="68"/>
      <c r="CL394" s="68"/>
      <c r="CM394" s="68"/>
      <c r="CN394" s="68"/>
      <c r="CO394" s="68"/>
      <c r="CP394" s="68"/>
      <c r="CQ394" s="68"/>
      <c r="CR394" s="68"/>
      <c r="CS394" s="68"/>
      <c r="CT394" s="68"/>
      <c r="CU394" s="68"/>
      <c r="CV394" s="68"/>
      <c r="CW394" s="68"/>
      <c r="CX394" s="68"/>
      <c r="CY394" s="68"/>
      <c r="CZ394" s="68"/>
      <c r="DA394" s="68"/>
      <c r="DB394" s="68"/>
      <c r="DC394" s="68"/>
      <c r="DD394" s="68"/>
      <c r="DE394" s="68"/>
      <c r="DF394" s="68"/>
      <c r="DG394" s="68"/>
      <c r="DH394" s="68"/>
      <c r="DI394" s="68"/>
      <c r="DJ394" s="68"/>
      <c r="DK394" s="68"/>
      <c r="DL394" s="68"/>
      <c r="DM394" s="68"/>
      <c r="DN394" s="68"/>
      <c r="DO394" s="68"/>
      <c r="DP394" s="68"/>
      <c r="DQ394" s="68"/>
      <c r="DR394" s="68"/>
      <c r="DS394" s="68"/>
      <c r="DT394" s="68"/>
      <c r="DU394" s="68"/>
      <c r="DV394" s="68"/>
      <c r="DW394" s="68"/>
      <c r="DX394" s="68"/>
      <c r="DY394" s="68"/>
      <c r="DZ394" s="68"/>
      <c r="EA394" s="68"/>
      <c r="EB394" s="68"/>
      <c r="EC394" s="68"/>
      <c r="ED394" s="68"/>
      <c r="EE394" s="68"/>
      <c r="EF394" s="68"/>
      <c r="EG394" s="68"/>
      <c r="EH394" s="68"/>
      <c r="EI394" s="68"/>
      <c r="EJ394" s="68"/>
      <c r="EK394" s="68"/>
      <c r="EL394" s="68"/>
      <c r="EM394" s="68"/>
      <c r="EN394" s="68"/>
      <c r="EO394" s="68"/>
      <c r="EP394" s="68"/>
      <c r="EQ394" s="68"/>
      <c r="ER394" s="68"/>
      <c r="ES394" s="68"/>
      <c r="ET394" s="68"/>
      <c r="EU394" s="68"/>
      <c r="EV394" s="68"/>
      <c r="EW394" s="68"/>
      <c r="EX394" s="68"/>
      <c r="EY394" s="68"/>
      <c r="EZ394" s="68"/>
      <c r="FA394" s="68"/>
      <c r="FB394" s="68"/>
      <c r="FC394" s="68"/>
      <c r="FD394" s="68"/>
      <c r="FE394" s="68"/>
      <c r="FF394" s="68"/>
      <c r="FG394" s="68"/>
      <c r="FH394" s="68"/>
      <c r="FI394" s="68"/>
      <c r="FJ394" s="68"/>
      <c r="FK394" s="68"/>
      <c r="FL394" s="68"/>
      <c r="FM394" s="68"/>
      <c r="FN394" s="68"/>
      <c r="FO394" s="68"/>
      <c r="FP394" s="68"/>
      <c r="FQ394" s="68"/>
      <c r="FR394" s="68"/>
      <c r="FS394" s="68"/>
      <c r="FT394" s="68"/>
      <c r="FU394" s="68"/>
      <c r="FV394" s="68"/>
      <c r="FW394" s="68"/>
      <c r="FX394" s="68"/>
      <c r="FY394" s="68"/>
      <c r="FZ394" s="68"/>
      <c r="GA394" s="68"/>
      <c r="GB394" s="68"/>
      <c r="GC394" s="68"/>
      <c r="GD394" s="68"/>
      <c r="GE394" s="68"/>
      <c r="GF394" s="68"/>
      <c r="GG394" s="68"/>
      <c r="GH394" s="68"/>
      <c r="GI394" s="68"/>
      <c r="GJ394" s="68"/>
      <c r="GK394" s="68"/>
      <c r="GL394" s="68"/>
      <c r="GM394" s="68"/>
      <c r="GN394" s="68"/>
      <c r="GO394" s="68"/>
      <c r="GP394" s="68"/>
      <c r="GQ394" s="68"/>
      <c r="GR394" s="68"/>
      <c r="GS394" s="68"/>
      <c r="GT394" s="68"/>
      <c r="GU394" s="68"/>
      <c r="GV394" s="68"/>
      <c r="GW394" s="68"/>
      <c r="GX394" s="68"/>
      <c r="GY394" s="68"/>
      <c r="GZ394" s="68"/>
      <c r="HA394" s="68"/>
      <c r="HB394" s="68"/>
      <c r="HC394" s="68"/>
      <c r="HD394" s="68"/>
      <c r="HE394" s="68"/>
      <c r="HF394" s="68"/>
      <c r="HG394" s="68"/>
      <c r="HH394" s="68"/>
      <c r="HI394" s="68"/>
      <c r="HJ394" s="68"/>
      <c r="HK394" s="68"/>
      <c r="HL394" s="68"/>
      <c r="HM394" s="68"/>
      <c r="HN394" s="68"/>
      <c r="HO394" s="68"/>
      <c r="HP394" s="68"/>
      <c r="HQ394" s="68"/>
      <c r="HR394" s="68"/>
      <c r="HS394" s="68"/>
      <c r="HT394" s="68"/>
      <c r="HU394" s="68"/>
      <c r="HV394" s="68"/>
      <c r="HW394" s="68"/>
      <c r="HX394" s="68"/>
      <c r="HY394" s="68"/>
      <c r="HZ394" s="68"/>
      <c r="IA394" s="68"/>
      <c r="IB394" s="68"/>
      <c r="IC394" s="68"/>
      <c r="ID394" s="68"/>
      <c r="IE394" s="68"/>
      <c r="IF394" s="68"/>
      <c r="IG394" s="68"/>
      <c r="IH394" s="68"/>
      <c r="II394" s="68"/>
      <c r="IJ394" s="68"/>
      <c r="IK394" s="68"/>
    </row>
    <row r="395" spans="1:245" s="67" customFormat="1" x14ac:dyDescent="0.25">
      <c r="A395" s="85" t="s">
        <v>375</v>
      </c>
      <c r="B395" s="85" t="s">
        <v>378</v>
      </c>
      <c r="C395" s="85" t="s">
        <v>22</v>
      </c>
      <c r="D395" s="109">
        <v>14000000</v>
      </c>
      <c r="E395" s="75"/>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row>
    <row r="396" spans="1:245" s="100" customFormat="1" x14ac:dyDescent="0.25">
      <c r="A396" s="101" t="s">
        <v>377</v>
      </c>
      <c r="B396" s="101" t="s">
        <v>380</v>
      </c>
      <c r="C396" s="101" t="s">
        <v>22</v>
      </c>
      <c r="D396" s="110">
        <v>13000000</v>
      </c>
      <c r="E396" s="99"/>
      <c r="F396" s="2"/>
    </row>
    <row r="397" spans="1:245" s="100" customFormat="1" x14ac:dyDescent="0.25">
      <c r="A397" s="101" t="s">
        <v>379</v>
      </c>
      <c r="B397" s="101" t="s">
        <v>381</v>
      </c>
      <c r="C397" s="101" t="s">
        <v>22</v>
      </c>
      <c r="D397" s="110">
        <v>12000000</v>
      </c>
      <c r="E397" s="99"/>
      <c r="F397" s="2"/>
    </row>
    <row r="398" spans="1:245" s="68" customFormat="1" x14ac:dyDescent="0.25">
      <c r="A398" s="102" t="s">
        <v>1055</v>
      </c>
      <c r="B398" s="102" t="s">
        <v>938</v>
      </c>
      <c r="C398" s="102" t="s">
        <v>22</v>
      </c>
      <c r="D398" s="111">
        <v>12000000</v>
      </c>
      <c r="E398" s="77" t="s">
        <v>844</v>
      </c>
      <c r="F398" s="1"/>
    </row>
    <row r="399" spans="1:245" s="68" customFormat="1" x14ac:dyDescent="0.25">
      <c r="A399" s="102" t="s">
        <v>1056</v>
      </c>
      <c r="B399" s="102" t="s">
        <v>940</v>
      </c>
      <c r="C399" s="102" t="s">
        <v>22</v>
      </c>
      <c r="D399" s="111">
        <v>9000000</v>
      </c>
      <c r="E399" s="77" t="s">
        <v>844</v>
      </c>
      <c r="F399" s="1"/>
    </row>
    <row r="400" spans="1:245" s="68" customFormat="1" x14ac:dyDescent="0.25">
      <c r="A400" s="102" t="s">
        <v>1057</v>
      </c>
      <c r="B400" s="102" t="s">
        <v>939</v>
      </c>
      <c r="C400" s="102" t="s">
        <v>22</v>
      </c>
      <c r="D400" s="111">
        <v>8000000</v>
      </c>
      <c r="E400" s="77" t="s">
        <v>844</v>
      </c>
      <c r="F400" s="1"/>
    </row>
    <row r="401" spans="1:245" x14ac:dyDescent="0.25">
      <c r="D401" s="109" t="s">
        <v>985</v>
      </c>
    </row>
    <row r="402" spans="1:245" x14ac:dyDescent="0.25">
      <c r="A402" s="85" t="s">
        <v>382</v>
      </c>
      <c r="B402" s="85" t="s">
        <v>385</v>
      </c>
      <c r="C402" s="85" t="s">
        <v>35</v>
      </c>
      <c r="D402" s="109">
        <v>21000000</v>
      </c>
      <c r="E402" s="7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9"/>
      <c r="AZ402" s="69"/>
      <c r="BA402" s="69"/>
      <c r="BB402" s="69"/>
      <c r="BC402" s="69"/>
      <c r="BD402" s="69"/>
      <c r="BE402" s="69"/>
      <c r="BF402" s="69"/>
      <c r="BG402" s="69"/>
      <c r="BH402" s="69"/>
      <c r="BI402" s="69"/>
      <c r="BJ402" s="69"/>
      <c r="BK402" s="69"/>
      <c r="BL402" s="69"/>
      <c r="BM402" s="69"/>
      <c r="BN402" s="69"/>
      <c r="BO402" s="69"/>
      <c r="BP402" s="69"/>
      <c r="BQ402" s="69"/>
      <c r="BR402" s="69"/>
      <c r="BS402" s="69"/>
      <c r="BT402" s="69"/>
      <c r="BU402" s="69"/>
      <c r="BV402" s="69"/>
      <c r="BW402" s="69"/>
      <c r="BX402" s="69"/>
      <c r="BY402" s="69"/>
      <c r="BZ402" s="69"/>
      <c r="CA402" s="69"/>
      <c r="CB402" s="69"/>
      <c r="CC402" s="69"/>
      <c r="CD402" s="69"/>
      <c r="CE402" s="69"/>
      <c r="CF402" s="69"/>
      <c r="CG402" s="69"/>
      <c r="CH402" s="69"/>
      <c r="CI402" s="69"/>
      <c r="CJ402" s="69"/>
      <c r="CK402" s="69"/>
      <c r="CL402" s="69"/>
      <c r="CM402" s="69"/>
      <c r="CN402" s="69"/>
      <c r="CO402" s="69"/>
      <c r="CP402" s="69"/>
      <c r="CQ402" s="69"/>
      <c r="CR402" s="69"/>
      <c r="CS402" s="69"/>
      <c r="CT402" s="69"/>
      <c r="CU402" s="69"/>
      <c r="CV402" s="69"/>
      <c r="CW402" s="69"/>
      <c r="CX402" s="69"/>
      <c r="CY402" s="69"/>
      <c r="CZ402" s="69"/>
      <c r="DA402" s="69"/>
      <c r="DB402" s="69"/>
      <c r="DC402" s="69"/>
      <c r="DD402" s="69"/>
      <c r="DE402" s="69"/>
      <c r="DF402" s="69"/>
      <c r="DG402" s="69"/>
      <c r="DH402" s="69"/>
      <c r="DI402" s="69"/>
      <c r="DJ402" s="69"/>
      <c r="DK402" s="69"/>
      <c r="DL402" s="69"/>
      <c r="DM402" s="69"/>
      <c r="DN402" s="69"/>
      <c r="DO402" s="69"/>
      <c r="DP402" s="69"/>
      <c r="DQ402" s="69"/>
      <c r="DR402" s="69"/>
      <c r="DS402" s="69"/>
      <c r="DT402" s="69"/>
      <c r="DU402" s="69"/>
      <c r="DV402" s="69"/>
      <c r="DW402" s="69"/>
      <c r="DX402" s="69"/>
      <c r="DY402" s="69"/>
      <c r="DZ402" s="69"/>
      <c r="EA402" s="69"/>
      <c r="EB402" s="69"/>
      <c r="EC402" s="69"/>
      <c r="ED402" s="69"/>
      <c r="EE402" s="69"/>
      <c r="EF402" s="69"/>
      <c r="EG402" s="69"/>
      <c r="EH402" s="69"/>
      <c r="EI402" s="69"/>
      <c r="EJ402" s="69"/>
      <c r="EK402" s="69"/>
      <c r="EL402" s="69"/>
      <c r="EM402" s="69"/>
      <c r="EN402" s="69"/>
      <c r="EO402" s="69"/>
      <c r="EP402" s="69"/>
      <c r="EQ402" s="69"/>
      <c r="ER402" s="69"/>
      <c r="ES402" s="69"/>
      <c r="ET402" s="69"/>
      <c r="EU402" s="69"/>
      <c r="EV402" s="69"/>
      <c r="EW402" s="69"/>
      <c r="EX402" s="69"/>
      <c r="EY402" s="69"/>
      <c r="EZ402" s="69"/>
      <c r="FA402" s="69"/>
      <c r="FB402" s="69"/>
      <c r="FC402" s="69"/>
      <c r="FD402" s="69"/>
      <c r="FE402" s="69"/>
      <c r="FF402" s="69"/>
      <c r="FG402" s="69"/>
      <c r="FH402" s="69"/>
      <c r="FI402" s="69"/>
      <c r="FJ402" s="69"/>
      <c r="FK402" s="69"/>
      <c r="FL402" s="69"/>
      <c r="FM402" s="69"/>
      <c r="FN402" s="69"/>
      <c r="FO402" s="69"/>
      <c r="FP402" s="69"/>
      <c r="FQ402" s="69"/>
      <c r="FR402" s="69"/>
      <c r="FS402" s="69"/>
      <c r="FT402" s="69"/>
      <c r="FU402" s="69"/>
      <c r="FV402" s="69"/>
      <c r="FW402" s="69"/>
      <c r="FX402" s="69"/>
      <c r="FY402" s="69"/>
      <c r="FZ402" s="69"/>
      <c r="GA402" s="69"/>
      <c r="GB402" s="69"/>
      <c r="GC402" s="69"/>
      <c r="GD402" s="69"/>
      <c r="GE402" s="69"/>
      <c r="GF402" s="69"/>
      <c r="GG402" s="69"/>
      <c r="GH402" s="69"/>
      <c r="GI402" s="69"/>
      <c r="GJ402" s="69"/>
      <c r="GK402" s="69"/>
      <c r="GL402" s="69"/>
      <c r="GM402" s="69"/>
      <c r="GN402" s="69"/>
      <c r="GO402" s="69"/>
      <c r="GP402" s="69"/>
      <c r="GQ402" s="69"/>
      <c r="GR402" s="69"/>
      <c r="GS402" s="69"/>
      <c r="GT402" s="69"/>
      <c r="GU402" s="69"/>
      <c r="GV402" s="69"/>
      <c r="GW402" s="69"/>
      <c r="GX402" s="69"/>
      <c r="GY402" s="69"/>
      <c r="GZ402" s="69"/>
      <c r="HA402" s="69"/>
      <c r="HB402" s="69"/>
      <c r="HC402" s="69"/>
      <c r="HD402" s="69"/>
      <c r="HE402" s="69"/>
      <c r="HF402" s="69"/>
      <c r="HG402" s="69"/>
      <c r="HH402" s="69"/>
      <c r="HI402" s="69"/>
      <c r="HJ402" s="69"/>
      <c r="HK402" s="69"/>
      <c r="HL402" s="69"/>
      <c r="HM402" s="69"/>
      <c r="HN402" s="69"/>
      <c r="HO402" s="69"/>
      <c r="HP402" s="69"/>
      <c r="HQ402" s="69"/>
      <c r="HR402" s="69"/>
      <c r="HS402" s="69"/>
      <c r="HT402" s="69"/>
      <c r="HU402" s="69"/>
      <c r="HV402" s="69"/>
      <c r="HW402" s="69"/>
      <c r="HX402" s="69"/>
      <c r="HY402" s="69"/>
      <c r="HZ402" s="69"/>
      <c r="IA402" s="69"/>
      <c r="IB402" s="69"/>
      <c r="IC402" s="69"/>
      <c r="ID402" s="69"/>
      <c r="IE402" s="69"/>
      <c r="IF402" s="69"/>
      <c r="IG402" s="69"/>
      <c r="IH402" s="69"/>
      <c r="II402" s="69"/>
      <c r="IJ402" s="69"/>
      <c r="IK402" s="69"/>
    </row>
    <row r="403" spans="1:245" x14ac:dyDescent="0.25">
      <c r="A403" s="85" t="s">
        <v>383</v>
      </c>
      <c r="B403" s="85" t="s">
        <v>732</v>
      </c>
      <c r="C403" s="85" t="s">
        <v>35</v>
      </c>
      <c r="D403" s="109">
        <v>19000000</v>
      </c>
    </row>
    <row r="404" spans="1:245" s="68" customFormat="1" x14ac:dyDescent="0.25">
      <c r="A404" s="85" t="s">
        <v>384</v>
      </c>
      <c r="B404" s="85" t="s">
        <v>733</v>
      </c>
      <c r="C404" s="85" t="s">
        <v>35</v>
      </c>
      <c r="D404" s="109">
        <v>17000000</v>
      </c>
      <c r="E404" s="77"/>
      <c r="F404" s="1"/>
    </row>
    <row r="405" spans="1:245" x14ac:dyDescent="0.25">
      <c r="A405" s="85" t="s">
        <v>386</v>
      </c>
      <c r="B405" s="85" t="s">
        <v>80</v>
      </c>
      <c r="C405" s="85" t="s">
        <v>35</v>
      </c>
      <c r="D405" s="109">
        <v>16000000</v>
      </c>
      <c r="E405" s="77"/>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c r="BA405" s="68"/>
      <c r="BB405" s="68"/>
      <c r="BC405" s="68"/>
      <c r="BD405" s="68"/>
      <c r="BE405" s="68"/>
      <c r="BF405" s="68"/>
      <c r="BG405" s="68"/>
      <c r="BH405" s="68"/>
      <c r="BI405" s="68"/>
      <c r="BJ405" s="68"/>
      <c r="BK405" s="68"/>
      <c r="BL405" s="68"/>
      <c r="BM405" s="68"/>
      <c r="BN405" s="68"/>
      <c r="BO405" s="68"/>
      <c r="BP405" s="68"/>
      <c r="BQ405" s="68"/>
      <c r="BR405" s="68"/>
      <c r="BS405" s="68"/>
      <c r="BT405" s="68"/>
      <c r="BU405" s="68"/>
      <c r="BV405" s="68"/>
      <c r="BW405" s="68"/>
      <c r="BX405" s="68"/>
      <c r="BY405" s="68"/>
      <c r="BZ405" s="68"/>
      <c r="CA405" s="68"/>
      <c r="CB405" s="68"/>
      <c r="CC405" s="68"/>
      <c r="CD405" s="68"/>
      <c r="CE405" s="68"/>
      <c r="CF405" s="68"/>
      <c r="CG405" s="68"/>
      <c r="CH405" s="68"/>
      <c r="CI405" s="68"/>
      <c r="CJ405" s="68"/>
      <c r="CK405" s="68"/>
      <c r="CL405" s="68"/>
      <c r="CM405" s="68"/>
      <c r="CN405" s="68"/>
      <c r="CO405" s="68"/>
      <c r="CP405" s="68"/>
      <c r="CQ405" s="68"/>
      <c r="CR405" s="68"/>
      <c r="CS405" s="68"/>
      <c r="CT405" s="68"/>
      <c r="CU405" s="68"/>
      <c r="CV405" s="68"/>
      <c r="CW405" s="68"/>
      <c r="CX405" s="68"/>
      <c r="CY405" s="68"/>
      <c r="CZ405" s="68"/>
      <c r="DA405" s="68"/>
      <c r="DB405" s="68"/>
      <c r="DC405" s="68"/>
      <c r="DD405" s="68"/>
      <c r="DE405" s="68"/>
      <c r="DF405" s="68"/>
      <c r="DG405" s="68"/>
      <c r="DH405" s="68"/>
      <c r="DI405" s="68"/>
      <c r="DJ405" s="68"/>
      <c r="DK405" s="68"/>
      <c r="DL405" s="68"/>
      <c r="DM405" s="68"/>
      <c r="DN405" s="68"/>
      <c r="DO405" s="68"/>
      <c r="DP405" s="68"/>
      <c r="DQ405" s="68"/>
      <c r="DR405" s="68"/>
      <c r="DS405" s="68"/>
      <c r="DT405" s="68"/>
      <c r="DU405" s="68"/>
      <c r="DV405" s="68"/>
      <c r="DW405" s="68"/>
      <c r="DX405" s="68"/>
      <c r="DY405" s="68"/>
      <c r="DZ405" s="68"/>
      <c r="EA405" s="68"/>
      <c r="EB405" s="68"/>
      <c r="EC405" s="68"/>
      <c r="ED405" s="68"/>
      <c r="EE405" s="68"/>
      <c r="EF405" s="68"/>
      <c r="EG405" s="68"/>
      <c r="EH405" s="68"/>
      <c r="EI405" s="68"/>
      <c r="EJ405" s="68"/>
      <c r="EK405" s="68"/>
      <c r="EL405" s="68"/>
      <c r="EM405" s="68"/>
      <c r="EN405" s="68"/>
      <c r="EO405" s="68"/>
      <c r="EP405" s="68"/>
      <c r="EQ405" s="68"/>
      <c r="ER405" s="68"/>
      <c r="ES405" s="68"/>
      <c r="ET405" s="68"/>
      <c r="EU405" s="68"/>
      <c r="EV405" s="68"/>
      <c r="EW405" s="68"/>
      <c r="EX405" s="68"/>
      <c r="EY405" s="68"/>
      <c r="EZ405" s="68"/>
      <c r="FA405" s="68"/>
      <c r="FB405" s="68"/>
      <c r="FC405" s="68"/>
      <c r="FD405" s="68"/>
      <c r="FE405" s="68"/>
      <c r="FF405" s="68"/>
      <c r="FG405" s="68"/>
      <c r="FH405" s="68"/>
      <c r="FI405" s="68"/>
      <c r="FJ405" s="68"/>
      <c r="FK405" s="68"/>
      <c r="FL405" s="68"/>
      <c r="FM405" s="68"/>
      <c r="FN405" s="68"/>
      <c r="FO405" s="68"/>
      <c r="FP405" s="68"/>
      <c r="FQ405" s="68"/>
      <c r="FR405" s="68"/>
      <c r="FS405" s="68"/>
      <c r="FT405" s="68"/>
      <c r="FU405" s="68"/>
      <c r="FV405" s="68"/>
      <c r="FW405" s="68"/>
      <c r="FX405" s="68"/>
      <c r="FY405" s="68"/>
      <c r="FZ405" s="68"/>
      <c r="GA405" s="68"/>
      <c r="GB405" s="68"/>
      <c r="GC405" s="68"/>
      <c r="GD405" s="68"/>
      <c r="GE405" s="68"/>
      <c r="GF405" s="68"/>
      <c r="GG405" s="68"/>
      <c r="GH405" s="68"/>
      <c r="GI405" s="68"/>
      <c r="GJ405" s="68"/>
      <c r="GK405" s="68"/>
      <c r="GL405" s="68"/>
      <c r="GM405" s="68"/>
      <c r="GN405" s="68"/>
      <c r="GO405" s="68"/>
      <c r="GP405" s="68"/>
      <c r="GQ405" s="68"/>
      <c r="GR405" s="68"/>
      <c r="GS405" s="68"/>
      <c r="GT405" s="68"/>
      <c r="GU405" s="68"/>
      <c r="GV405" s="68"/>
      <c r="GW405" s="68"/>
      <c r="GX405" s="68"/>
      <c r="GY405" s="68"/>
      <c r="GZ405" s="68"/>
      <c r="HA405" s="68"/>
      <c r="HB405" s="68"/>
      <c r="HC405" s="68"/>
      <c r="HD405" s="68"/>
      <c r="HE405" s="68"/>
      <c r="HF405" s="68"/>
      <c r="HG405" s="68"/>
      <c r="HH405" s="68"/>
      <c r="HI405" s="68"/>
      <c r="HJ405" s="68"/>
      <c r="HK405" s="68"/>
      <c r="HL405" s="68"/>
      <c r="HM405" s="68"/>
      <c r="HN405" s="68"/>
      <c r="HO405" s="68"/>
      <c r="HP405" s="68"/>
      <c r="HQ405" s="68"/>
      <c r="HR405" s="68"/>
      <c r="HS405" s="68"/>
      <c r="HT405" s="68"/>
      <c r="HU405" s="68"/>
      <c r="HV405" s="68"/>
      <c r="HW405" s="68"/>
      <c r="HX405" s="68"/>
      <c r="HY405" s="68"/>
      <c r="HZ405" s="68"/>
      <c r="IA405" s="68"/>
      <c r="IB405" s="68"/>
      <c r="IC405" s="68"/>
      <c r="ID405" s="68"/>
      <c r="IE405" s="68"/>
      <c r="IF405" s="68"/>
      <c r="IG405" s="68"/>
      <c r="IH405" s="68"/>
      <c r="II405" s="68"/>
      <c r="IJ405" s="68"/>
      <c r="IK405" s="68"/>
    </row>
    <row r="406" spans="1:245" s="67" customFormat="1" x14ac:dyDescent="0.25">
      <c r="A406" s="85" t="s">
        <v>387</v>
      </c>
      <c r="B406" s="85" t="s">
        <v>389</v>
      </c>
      <c r="C406" s="85" t="s">
        <v>35</v>
      </c>
      <c r="D406" s="109">
        <v>14000000</v>
      </c>
      <c r="E406" s="75"/>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row>
    <row r="407" spans="1:245" s="67" customFormat="1" x14ac:dyDescent="0.25">
      <c r="A407" s="85" t="s">
        <v>388</v>
      </c>
      <c r="B407" s="85" t="s">
        <v>734</v>
      </c>
      <c r="C407" s="85" t="s">
        <v>35</v>
      </c>
      <c r="D407" s="109">
        <v>12000000</v>
      </c>
      <c r="E407" s="76"/>
      <c r="F407" s="1"/>
    </row>
    <row r="408" spans="1:245" s="68" customFormat="1" x14ac:dyDescent="0.25">
      <c r="A408" s="102" t="s">
        <v>1058</v>
      </c>
      <c r="B408" s="102" t="s">
        <v>941</v>
      </c>
      <c r="C408" s="102" t="s">
        <v>35</v>
      </c>
      <c r="D408" s="111">
        <v>16000000</v>
      </c>
      <c r="E408" s="77" t="s">
        <v>844</v>
      </c>
      <c r="F408" s="1"/>
    </row>
    <row r="409" spans="1:245" s="68" customFormat="1" x14ac:dyDescent="0.25">
      <c r="A409" s="102" t="s">
        <v>1059</v>
      </c>
      <c r="B409" s="102" t="s">
        <v>942</v>
      </c>
      <c r="C409" s="102" t="s">
        <v>35</v>
      </c>
      <c r="D409" s="111">
        <v>13000000</v>
      </c>
      <c r="E409" s="77" t="s">
        <v>844</v>
      </c>
      <c r="F409" s="1"/>
    </row>
    <row r="410" spans="1:245" x14ac:dyDescent="0.25">
      <c r="D410" s="109" t="s">
        <v>985</v>
      </c>
      <c r="E410" s="76"/>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c r="CV410" s="67"/>
      <c r="CW410" s="67"/>
      <c r="CX410" s="67"/>
      <c r="CY410" s="67"/>
      <c r="CZ410" s="67"/>
      <c r="DA410" s="67"/>
      <c r="DB410" s="67"/>
      <c r="DC410" s="67"/>
      <c r="DD410" s="67"/>
      <c r="DE410" s="67"/>
      <c r="DF410" s="67"/>
      <c r="DG410" s="67"/>
      <c r="DH410" s="67"/>
      <c r="DI410" s="67"/>
      <c r="DJ410" s="67"/>
      <c r="DK410" s="67"/>
      <c r="DL410" s="67"/>
      <c r="DM410" s="67"/>
      <c r="DN410" s="67"/>
      <c r="DO410" s="67"/>
      <c r="DP410" s="67"/>
      <c r="DQ410" s="67"/>
      <c r="DR410" s="67"/>
      <c r="DS410" s="67"/>
      <c r="DT410" s="67"/>
      <c r="DU410" s="67"/>
      <c r="DV410" s="67"/>
      <c r="DW410" s="67"/>
      <c r="DX410" s="67"/>
      <c r="DY410" s="67"/>
      <c r="DZ410" s="67"/>
      <c r="EA410" s="67"/>
      <c r="EB410" s="67"/>
      <c r="EC410" s="67"/>
      <c r="ED410" s="67"/>
      <c r="EE410" s="67"/>
      <c r="EF410" s="67"/>
      <c r="EG410" s="67"/>
      <c r="EH410" s="67"/>
      <c r="EI410" s="67"/>
      <c r="EJ410" s="67"/>
      <c r="EK410" s="67"/>
      <c r="EL410" s="67"/>
      <c r="EM410" s="67"/>
      <c r="EN410" s="67"/>
      <c r="EO410" s="67"/>
      <c r="EP410" s="67"/>
      <c r="EQ410" s="67"/>
      <c r="ER410" s="67"/>
      <c r="ES410" s="67"/>
      <c r="ET410" s="67"/>
      <c r="EU410" s="67"/>
      <c r="EV410" s="67"/>
      <c r="EW410" s="67"/>
      <c r="EX410" s="67"/>
      <c r="EY410" s="67"/>
      <c r="EZ410" s="67"/>
      <c r="FA410" s="67"/>
      <c r="FB410" s="67"/>
      <c r="FC410" s="67"/>
      <c r="FD410" s="67"/>
      <c r="FE410" s="67"/>
      <c r="FF410" s="67"/>
      <c r="FG410" s="67"/>
      <c r="FH410" s="67"/>
      <c r="FI410" s="67"/>
      <c r="FJ410" s="67"/>
      <c r="FK410" s="67"/>
      <c r="FL410" s="67"/>
      <c r="FM410" s="67"/>
      <c r="FN410" s="67"/>
      <c r="FO410" s="67"/>
      <c r="FP410" s="67"/>
      <c r="FQ410" s="67"/>
      <c r="FR410" s="67"/>
      <c r="FS410" s="67"/>
      <c r="FT410" s="67"/>
      <c r="FU410" s="67"/>
      <c r="FV410" s="67"/>
      <c r="FW410" s="67"/>
      <c r="FX410" s="67"/>
      <c r="FY410" s="67"/>
      <c r="FZ410" s="67"/>
      <c r="GA410" s="67"/>
      <c r="GB410" s="67"/>
      <c r="GC410" s="67"/>
      <c r="GD410" s="67"/>
      <c r="GE410" s="67"/>
      <c r="GF410" s="67"/>
      <c r="GG410" s="67"/>
      <c r="GH410" s="67"/>
      <c r="GI410" s="67"/>
      <c r="GJ410" s="67"/>
      <c r="GK410" s="67"/>
      <c r="GL410" s="67"/>
      <c r="GM410" s="67"/>
      <c r="GN410" s="67"/>
      <c r="GO410" s="67"/>
      <c r="GP410" s="67"/>
      <c r="GQ410" s="67"/>
      <c r="GR410" s="67"/>
      <c r="GS410" s="67"/>
      <c r="GT410" s="67"/>
      <c r="GU410" s="67"/>
      <c r="GV410" s="67"/>
      <c r="GW410" s="67"/>
      <c r="GX410" s="67"/>
      <c r="GY410" s="67"/>
      <c r="GZ410" s="67"/>
      <c r="HA410" s="67"/>
      <c r="HB410" s="67"/>
      <c r="HC410" s="67"/>
      <c r="HD410" s="67"/>
      <c r="HE410" s="67"/>
      <c r="HF410" s="67"/>
      <c r="HG410" s="67"/>
      <c r="HH410" s="67"/>
      <c r="HI410" s="67"/>
      <c r="HJ410" s="67"/>
      <c r="HK410" s="67"/>
      <c r="HL410" s="67"/>
      <c r="HM410" s="67"/>
      <c r="HN410" s="67"/>
      <c r="HO410" s="67"/>
      <c r="HP410" s="67"/>
      <c r="HQ410" s="67"/>
      <c r="HR410" s="67"/>
      <c r="HS410" s="67"/>
      <c r="HT410" s="67"/>
      <c r="HU410" s="67"/>
      <c r="HV410" s="67"/>
      <c r="HW410" s="67"/>
      <c r="HX410" s="67"/>
      <c r="HY410" s="67"/>
      <c r="HZ410" s="67"/>
      <c r="IA410" s="67"/>
      <c r="IB410" s="67"/>
      <c r="IC410" s="67"/>
      <c r="ID410" s="67"/>
      <c r="IE410" s="67"/>
      <c r="IF410" s="67"/>
      <c r="IG410" s="67"/>
      <c r="IH410" s="67"/>
      <c r="II410" s="67"/>
      <c r="IJ410" s="67"/>
      <c r="IK410" s="67"/>
    </row>
    <row r="411" spans="1:245" s="71" customFormat="1" x14ac:dyDescent="0.25">
      <c r="A411" s="85"/>
      <c r="B411" s="85"/>
      <c r="C411" s="85"/>
      <c r="D411" s="109" t="s">
        <v>985</v>
      </c>
      <c r="E411" s="80"/>
      <c r="F411" s="1"/>
    </row>
    <row r="412" spans="1:245" s="68" customFormat="1" x14ac:dyDescent="0.25">
      <c r="A412" s="85"/>
      <c r="B412" s="86" t="s">
        <v>393</v>
      </c>
      <c r="C412" s="85"/>
      <c r="D412" s="109" t="s">
        <v>985</v>
      </c>
      <c r="E412" s="75"/>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row>
    <row r="413" spans="1:245" s="68" customFormat="1" x14ac:dyDescent="0.25">
      <c r="A413" s="85" t="s">
        <v>394</v>
      </c>
      <c r="B413" s="85" t="s">
        <v>395</v>
      </c>
      <c r="C413" s="85" t="s">
        <v>6</v>
      </c>
      <c r="D413" s="109">
        <v>11000000</v>
      </c>
      <c r="E413" s="75"/>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row>
    <row r="414" spans="1:245" s="68" customFormat="1" x14ac:dyDescent="0.25">
      <c r="A414" s="85"/>
      <c r="B414" s="85"/>
      <c r="C414" s="85"/>
      <c r="D414" s="109" t="s">
        <v>985</v>
      </c>
      <c r="E414" s="76"/>
      <c r="F414" s="1"/>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c r="CA414" s="67"/>
      <c r="CB414" s="67"/>
      <c r="CC414" s="67"/>
      <c r="CD414" s="67"/>
      <c r="CE414" s="67"/>
      <c r="CF414" s="67"/>
      <c r="CG414" s="67"/>
      <c r="CH414" s="67"/>
      <c r="CI414" s="67"/>
      <c r="CJ414" s="67"/>
      <c r="CK414" s="67"/>
      <c r="CL414" s="67"/>
      <c r="CM414" s="67"/>
      <c r="CN414" s="67"/>
      <c r="CO414" s="67"/>
      <c r="CP414" s="67"/>
      <c r="CQ414" s="67"/>
      <c r="CR414" s="67"/>
      <c r="CS414" s="67"/>
      <c r="CT414" s="67"/>
      <c r="CU414" s="67"/>
      <c r="CV414" s="67"/>
      <c r="CW414" s="67"/>
      <c r="CX414" s="67"/>
      <c r="CY414" s="67"/>
      <c r="CZ414" s="67"/>
      <c r="DA414" s="67"/>
      <c r="DB414" s="67"/>
      <c r="DC414" s="67"/>
      <c r="DD414" s="67"/>
      <c r="DE414" s="67"/>
      <c r="DF414" s="67"/>
      <c r="DG414" s="67"/>
      <c r="DH414" s="67"/>
      <c r="DI414" s="67"/>
      <c r="DJ414" s="67"/>
      <c r="DK414" s="67"/>
      <c r="DL414" s="67"/>
      <c r="DM414" s="67"/>
      <c r="DN414" s="67"/>
      <c r="DO414" s="67"/>
      <c r="DP414" s="67"/>
      <c r="DQ414" s="67"/>
      <c r="DR414" s="67"/>
      <c r="DS414" s="67"/>
      <c r="DT414" s="67"/>
      <c r="DU414" s="67"/>
      <c r="DV414" s="67"/>
      <c r="DW414" s="67"/>
      <c r="DX414" s="67"/>
      <c r="DY414" s="67"/>
      <c r="DZ414" s="67"/>
      <c r="EA414" s="67"/>
      <c r="EB414" s="67"/>
      <c r="EC414" s="67"/>
      <c r="ED414" s="67"/>
      <c r="EE414" s="67"/>
      <c r="EF414" s="67"/>
      <c r="EG414" s="67"/>
      <c r="EH414" s="67"/>
      <c r="EI414" s="67"/>
      <c r="EJ414" s="67"/>
      <c r="EK414" s="67"/>
      <c r="EL414" s="67"/>
      <c r="EM414" s="67"/>
      <c r="EN414" s="67"/>
      <c r="EO414" s="67"/>
      <c r="EP414" s="67"/>
      <c r="EQ414" s="67"/>
      <c r="ER414" s="67"/>
      <c r="ES414" s="67"/>
      <c r="ET414" s="67"/>
      <c r="EU414" s="67"/>
      <c r="EV414" s="67"/>
      <c r="EW414" s="67"/>
      <c r="EX414" s="67"/>
      <c r="EY414" s="67"/>
      <c r="EZ414" s="67"/>
      <c r="FA414" s="67"/>
      <c r="FB414" s="67"/>
      <c r="FC414" s="67"/>
      <c r="FD414" s="67"/>
      <c r="FE414" s="67"/>
      <c r="FF414" s="67"/>
      <c r="FG414" s="67"/>
      <c r="FH414" s="67"/>
      <c r="FI414" s="67"/>
      <c r="FJ414" s="67"/>
      <c r="FK414" s="67"/>
      <c r="FL414" s="67"/>
      <c r="FM414" s="67"/>
      <c r="FN414" s="67"/>
      <c r="FO414" s="67"/>
      <c r="FP414" s="67"/>
      <c r="FQ414" s="67"/>
      <c r="FR414" s="67"/>
      <c r="FS414" s="67"/>
      <c r="FT414" s="67"/>
      <c r="FU414" s="67"/>
      <c r="FV414" s="67"/>
      <c r="FW414" s="67"/>
      <c r="FX414" s="67"/>
      <c r="FY414" s="67"/>
      <c r="FZ414" s="67"/>
      <c r="GA414" s="67"/>
      <c r="GB414" s="67"/>
      <c r="GC414" s="67"/>
      <c r="GD414" s="67"/>
      <c r="GE414" s="67"/>
      <c r="GF414" s="67"/>
      <c r="GG414" s="67"/>
      <c r="GH414" s="67"/>
      <c r="GI414" s="67"/>
      <c r="GJ414" s="67"/>
      <c r="GK414" s="67"/>
      <c r="GL414" s="67"/>
      <c r="GM414" s="67"/>
      <c r="GN414" s="67"/>
      <c r="GO414" s="67"/>
      <c r="GP414" s="67"/>
      <c r="GQ414" s="67"/>
      <c r="GR414" s="67"/>
      <c r="GS414" s="67"/>
      <c r="GT414" s="67"/>
      <c r="GU414" s="67"/>
      <c r="GV414" s="67"/>
      <c r="GW414" s="67"/>
      <c r="GX414" s="67"/>
      <c r="GY414" s="67"/>
      <c r="GZ414" s="67"/>
      <c r="HA414" s="67"/>
      <c r="HB414" s="67"/>
      <c r="HC414" s="67"/>
      <c r="HD414" s="67"/>
      <c r="HE414" s="67"/>
      <c r="HF414" s="67"/>
      <c r="HG414" s="67"/>
      <c r="HH414" s="67"/>
      <c r="HI414" s="67"/>
      <c r="HJ414" s="67"/>
      <c r="HK414" s="67"/>
      <c r="HL414" s="67"/>
      <c r="HM414" s="67"/>
      <c r="HN414" s="67"/>
      <c r="HO414" s="67"/>
      <c r="HP414" s="67"/>
      <c r="HQ414" s="67"/>
      <c r="HR414" s="67"/>
      <c r="HS414" s="67"/>
      <c r="HT414" s="67"/>
      <c r="HU414" s="67"/>
      <c r="HV414" s="67"/>
      <c r="HW414" s="67"/>
      <c r="HX414" s="67"/>
      <c r="HY414" s="67"/>
      <c r="HZ414" s="67"/>
      <c r="IA414" s="67"/>
      <c r="IB414" s="67"/>
      <c r="IC414" s="67"/>
      <c r="ID414" s="67"/>
      <c r="IE414" s="67"/>
      <c r="IF414" s="67"/>
      <c r="IG414" s="67"/>
      <c r="IH414" s="67"/>
      <c r="II414" s="67"/>
      <c r="IJ414" s="67"/>
      <c r="IK414" s="67"/>
    </row>
    <row r="415" spans="1:245" x14ac:dyDescent="0.25">
      <c r="A415" s="85" t="s">
        <v>396</v>
      </c>
      <c r="B415" s="85" t="s">
        <v>397</v>
      </c>
      <c r="C415" s="85" t="s">
        <v>7</v>
      </c>
      <c r="D415" s="109">
        <v>10000000</v>
      </c>
    </row>
    <row r="416" spans="1:245" x14ac:dyDescent="0.25">
      <c r="A416" s="85" t="s">
        <v>398</v>
      </c>
      <c r="B416" s="85" t="s">
        <v>735</v>
      </c>
      <c r="C416" s="85" t="s">
        <v>7</v>
      </c>
      <c r="D416" s="109">
        <v>9000000</v>
      </c>
    </row>
    <row r="417" spans="1:245" x14ac:dyDescent="0.25">
      <c r="A417" s="85" t="s">
        <v>400</v>
      </c>
      <c r="B417" s="85" t="s">
        <v>736</v>
      </c>
      <c r="C417" s="85" t="s">
        <v>7</v>
      </c>
      <c r="D417" s="109">
        <v>8000000</v>
      </c>
    </row>
    <row r="418" spans="1:245" s="95" customFormat="1" x14ac:dyDescent="0.25">
      <c r="A418" s="92" t="s">
        <v>737</v>
      </c>
      <c r="B418" s="92" t="s">
        <v>816</v>
      </c>
      <c r="C418" s="92" t="s">
        <v>7</v>
      </c>
      <c r="D418" s="96">
        <v>8000000</v>
      </c>
      <c r="E418" s="94"/>
      <c r="F418" s="1"/>
    </row>
    <row r="419" spans="1:245" x14ac:dyDescent="0.25">
      <c r="A419" s="85" t="s">
        <v>402</v>
      </c>
      <c r="B419" s="85" t="s">
        <v>403</v>
      </c>
      <c r="C419" s="85" t="s">
        <v>7</v>
      </c>
      <c r="D419" s="109">
        <v>7000000</v>
      </c>
    </row>
    <row r="420" spans="1:245" s="95" customFormat="1" x14ac:dyDescent="0.25">
      <c r="A420" s="92" t="s">
        <v>818</v>
      </c>
      <c r="B420" s="92" t="s">
        <v>826</v>
      </c>
      <c r="C420" s="92" t="s">
        <v>7</v>
      </c>
      <c r="D420" s="96">
        <v>7000000</v>
      </c>
      <c r="E420" s="94"/>
      <c r="F420" s="1"/>
    </row>
    <row r="421" spans="1:245" s="67" customFormat="1" x14ac:dyDescent="0.25">
      <c r="A421" s="85" t="s">
        <v>836</v>
      </c>
      <c r="B421" s="85" t="s">
        <v>415</v>
      </c>
      <c r="C421" s="85" t="s">
        <v>7</v>
      </c>
      <c r="D421" s="109">
        <v>6000000</v>
      </c>
      <c r="E421" s="75"/>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row>
    <row r="422" spans="1:245" s="68" customFormat="1" x14ac:dyDescent="0.25">
      <c r="A422" s="102" t="s">
        <v>1060</v>
      </c>
      <c r="B422" s="102" t="s">
        <v>948</v>
      </c>
      <c r="C422" s="102" t="s">
        <v>7</v>
      </c>
      <c r="D422" s="111">
        <v>9000000</v>
      </c>
      <c r="E422" s="77" t="s">
        <v>844</v>
      </c>
      <c r="F422" s="1"/>
    </row>
    <row r="423" spans="1:245" s="68" customFormat="1" x14ac:dyDescent="0.25">
      <c r="A423" s="102" t="s">
        <v>1061</v>
      </c>
      <c r="B423" s="102" t="s">
        <v>949</v>
      </c>
      <c r="C423" s="102" t="s">
        <v>7</v>
      </c>
      <c r="D423" s="111">
        <v>6000000</v>
      </c>
      <c r="E423" s="77" t="s">
        <v>844</v>
      </c>
      <c r="F423" s="1"/>
    </row>
    <row r="424" spans="1:245" s="69" customFormat="1" x14ac:dyDescent="0.25">
      <c r="A424" s="85"/>
      <c r="B424" s="85"/>
      <c r="C424" s="85"/>
      <c r="D424" s="109" t="s">
        <v>985</v>
      </c>
      <c r="E424" s="75"/>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row>
    <row r="425" spans="1:245" x14ac:dyDescent="0.25">
      <c r="A425" s="85" t="s">
        <v>404</v>
      </c>
      <c r="B425" s="85" t="s">
        <v>479</v>
      </c>
      <c r="C425" s="85" t="s">
        <v>22</v>
      </c>
      <c r="D425" s="109">
        <v>13000000</v>
      </c>
    </row>
    <row r="426" spans="1:245" s="67" customFormat="1" x14ac:dyDescent="0.25">
      <c r="A426" s="85" t="s">
        <v>406</v>
      </c>
      <c r="B426" s="87" t="s">
        <v>645</v>
      </c>
      <c r="C426" s="87" t="s">
        <v>22</v>
      </c>
      <c r="D426" s="109">
        <v>12000000</v>
      </c>
      <c r="E426" s="75"/>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row>
    <row r="427" spans="1:245" x14ac:dyDescent="0.25">
      <c r="A427" s="85" t="s">
        <v>408</v>
      </c>
      <c r="B427" s="85" t="s">
        <v>409</v>
      </c>
      <c r="C427" s="85" t="s">
        <v>22</v>
      </c>
      <c r="D427" s="109">
        <v>11000000</v>
      </c>
      <c r="E427" s="76"/>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c r="CE427" s="67"/>
      <c r="CF427" s="67"/>
      <c r="CG427" s="67"/>
      <c r="CH427" s="67"/>
      <c r="CI427" s="67"/>
      <c r="CJ427" s="67"/>
      <c r="CK427" s="67"/>
      <c r="CL427" s="67"/>
      <c r="CM427" s="67"/>
      <c r="CN427" s="67"/>
      <c r="CO427" s="67"/>
      <c r="CP427" s="67"/>
      <c r="CQ427" s="67"/>
      <c r="CR427" s="67"/>
      <c r="CS427" s="67"/>
      <c r="CT427" s="67"/>
      <c r="CU427" s="67"/>
      <c r="CV427" s="67"/>
      <c r="CW427" s="67"/>
      <c r="CX427" s="67"/>
      <c r="CY427" s="67"/>
      <c r="CZ427" s="67"/>
      <c r="DA427" s="67"/>
      <c r="DB427" s="67"/>
      <c r="DC427" s="67"/>
      <c r="DD427" s="67"/>
      <c r="DE427" s="67"/>
      <c r="DF427" s="67"/>
      <c r="DG427" s="67"/>
      <c r="DH427" s="67"/>
      <c r="DI427" s="67"/>
      <c r="DJ427" s="67"/>
      <c r="DK427" s="67"/>
      <c r="DL427" s="67"/>
      <c r="DM427" s="67"/>
      <c r="DN427" s="67"/>
      <c r="DO427" s="67"/>
      <c r="DP427" s="67"/>
      <c r="DQ427" s="67"/>
      <c r="DR427" s="67"/>
      <c r="DS427" s="67"/>
      <c r="DT427" s="67"/>
      <c r="DU427" s="67"/>
      <c r="DV427" s="67"/>
      <c r="DW427" s="67"/>
      <c r="DX427" s="67"/>
      <c r="DY427" s="67"/>
      <c r="DZ427" s="67"/>
      <c r="EA427" s="67"/>
      <c r="EB427" s="67"/>
      <c r="EC427" s="67"/>
      <c r="ED427" s="67"/>
      <c r="EE427" s="67"/>
      <c r="EF427" s="67"/>
      <c r="EG427" s="67"/>
      <c r="EH427" s="67"/>
      <c r="EI427" s="67"/>
      <c r="EJ427" s="67"/>
      <c r="EK427" s="67"/>
      <c r="EL427" s="67"/>
      <c r="EM427" s="67"/>
      <c r="EN427" s="67"/>
      <c r="EO427" s="67"/>
      <c r="EP427" s="67"/>
      <c r="EQ427" s="67"/>
      <c r="ER427" s="67"/>
      <c r="ES427" s="67"/>
      <c r="ET427" s="67"/>
      <c r="EU427" s="67"/>
      <c r="EV427" s="67"/>
      <c r="EW427" s="67"/>
      <c r="EX427" s="67"/>
      <c r="EY427" s="67"/>
      <c r="EZ427" s="67"/>
      <c r="FA427" s="67"/>
      <c r="FB427" s="67"/>
      <c r="FC427" s="67"/>
      <c r="FD427" s="67"/>
      <c r="FE427" s="67"/>
      <c r="FF427" s="67"/>
      <c r="FG427" s="67"/>
      <c r="FH427" s="67"/>
      <c r="FI427" s="67"/>
      <c r="FJ427" s="67"/>
      <c r="FK427" s="67"/>
      <c r="FL427" s="67"/>
      <c r="FM427" s="67"/>
      <c r="FN427" s="67"/>
      <c r="FO427" s="67"/>
      <c r="FP427" s="67"/>
      <c r="FQ427" s="67"/>
      <c r="FR427" s="67"/>
      <c r="FS427" s="67"/>
      <c r="FT427" s="67"/>
      <c r="FU427" s="67"/>
      <c r="FV427" s="67"/>
      <c r="FW427" s="67"/>
      <c r="FX427" s="67"/>
      <c r="FY427" s="67"/>
      <c r="FZ427" s="67"/>
      <c r="GA427" s="67"/>
      <c r="GB427" s="67"/>
      <c r="GC427" s="67"/>
      <c r="GD427" s="67"/>
      <c r="GE427" s="67"/>
      <c r="GF427" s="67"/>
      <c r="GG427" s="67"/>
      <c r="GH427" s="67"/>
      <c r="GI427" s="67"/>
      <c r="GJ427" s="67"/>
      <c r="GK427" s="67"/>
      <c r="GL427" s="67"/>
      <c r="GM427" s="67"/>
      <c r="GN427" s="67"/>
      <c r="GO427" s="67"/>
      <c r="GP427" s="67"/>
      <c r="GQ427" s="67"/>
      <c r="GR427" s="67"/>
      <c r="GS427" s="67"/>
      <c r="GT427" s="67"/>
      <c r="GU427" s="67"/>
      <c r="GV427" s="67"/>
      <c r="GW427" s="67"/>
      <c r="GX427" s="67"/>
      <c r="GY427" s="67"/>
      <c r="GZ427" s="67"/>
      <c r="HA427" s="67"/>
      <c r="HB427" s="67"/>
      <c r="HC427" s="67"/>
      <c r="HD427" s="67"/>
      <c r="HE427" s="67"/>
      <c r="HF427" s="67"/>
      <c r="HG427" s="67"/>
      <c r="HH427" s="67"/>
      <c r="HI427" s="67"/>
      <c r="HJ427" s="67"/>
      <c r="HK427" s="67"/>
      <c r="HL427" s="67"/>
      <c r="HM427" s="67"/>
      <c r="HN427" s="67"/>
      <c r="HO427" s="67"/>
      <c r="HP427" s="67"/>
      <c r="HQ427" s="67"/>
      <c r="HR427" s="67"/>
      <c r="HS427" s="67"/>
      <c r="HT427" s="67"/>
      <c r="HU427" s="67"/>
      <c r="HV427" s="67"/>
      <c r="HW427" s="67"/>
      <c r="HX427" s="67"/>
      <c r="HY427" s="67"/>
      <c r="HZ427" s="67"/>
      <c r="IA427" s="67"/>
      <c r="IB427" s="67"/>
      <c r="IC427" s="67"/>
      <c r="ID427" s="67"/>
      <c r="IE427" s="67"/>
      <c r="IF427" s="67"/>
      <c r="IG427" s="67"/>
      <c r="IH427" s="67"/>
      <c r="II427" s="67"/>
      <c r="IJ427" s="67"/>
      <c r="IK427" s="67"/>
    </row>
    <row r="428" spans="1:245" x14ac:dyDescent="0.25">
      <c r="A428" s="85" t="s">
        <v>410</v>
      </c>
      <c r="B428" s="85" t="s">
        <v>407</v>
      </c>
      <c r="C428" s="85" t="s">
        <v>22</v>
      </c>
      <c r="D428" s="109">
        <v>10000000</v>
      </c>
      <c r="E428" s="76"/>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c r="CM428" s="67"/>
      <c r="CN428" s="67"/>
      <c r="CO428" s="67"/>
      <c r="CP428" s="67"/>
      <c r="CQ428" s="67"/>
      <c r="CR428" s="67"/>
      <c r="CS428" s="67"/>
      <c r="CT428" s="67"/>
      <c r="CU428" s="67"/>
      <c r="CV428" s="67"/>
      <c r="CW428" s="67"/>
      <c r="CX428" s="67"/>
      <c r="CY428" s="67"/>
      <c r="CZ428" s="67"/>
      <c r="DA428" s="67"/>
      <c r="DB428" s="67"/>
      <c r="DC428" s="67"/>
      <c r="DD428" s="67"/>
      <c r="DE428" s="67"/>
      <c r="DF428" s="67"/>
      <c r="DG428" s="67"/>
      <c r="DH428" s="67"/>
      <c r="DI428" s="67"/>
      <c r="DJ428" s="67"/>
      <c r="DK428" s="67"/>
      <c r="DL428" s="67"/>
      <c r="DM428" s="67"/>
      <c r="DN428" s="67"/>
      <c r="DO428" s="67"/>
      <c r="DP428" s="67"/>
      <c r="DQ428" s="67"/>
      <c r="DR428" s="67"/>
      <c r="DS428" s="67"/>
      <c r="DT428" s="67"/>
      <c r="DU428" s="67"/>
      <c r="DV428" s="67"/>
      <c r="DW428" s="67"/>
      <c r="DX428" s="67"/>
      <c r="DY428" s="67"/>
      <c r="DZ428" s="67"/>
      <c r="EA428" s="67"/>
      <c r="EB428" s="67"/>
      <c r="EC428" s="67"/>
      <c r="ED428" s="67"/>
      <c r="EE428" s="67"/>
      <c r="EF428" s="67"/>
      <c r="EG428" s="67"/>
      <c r="EH428" s="67"/>
      <c r="EI428" s="67"/>
      <c r="EJ428" s="67"/>
      <c r="EK428" s="67"/>
      <c r="EL428" s="67"/>
      <c r="EM428" s="67"/>
      <c r="EN428" s="67"/>
      <c r="EO428" s="67"/>
      <c r="EP428" s="67"/>
      <c r="EQ428" s="67"/>
      <c r="ER428" s="67"/>
      <c r="ES428" s="67"/>
      <c r="ET428" s="67"/>
      <c r="EU428" s="67"/>
      <c r="EV428" s="67"/>
      <c r="EW428" s="67"/>
      <c r="EX428" s="67"/>
      <c r="EY428" s="67"/>
      <c r="EZ428" s="67"/>
      <c r="FA428" s="67"/>
      <c r="FB428" s="67"/>
      <c r="FC428" s="67"/>
      <c r="FD428" s="67"/>
      <c r="FE428" s="67"/>
      <c r="FF428" s="67"/>
      <c r="FG428" s="67"/>
      <c r="FH428" s="67"/>
      <c r="FI428" s="67"/>
      <c r="FJ428" s="67"/>
      <c r="FK428" s="67"/>
      <c r="FL428" s="67"/>
      <c r="FM428" s="67"/>
      <c r="FN428" s="67"/>
      <c r="FO428" s="67"/>
      <c r="FP428" s="67"/>
      <c r="FQ428" s="67"/>
      <c r="FR428" s="67"/>
      <c r="FS428" s="67"/>
      <c r="FT428" s="67"/>
      <c r="FU428" s="67"/>
      <c r="FV428" s="67"/>
      <c r="FW428" s="67"/>
      <c r="FX428" s="67"/>
      <c r="FY428" s="67"/>
      <c r="FZ428" s="67"/>
      <c r="GA428" s="67"/>
      <c r="GB428" s="67"/>
      <c r="GC428" s="67"/>
      <c r="GD428" s="67"/>
      <c r="GE428" s="67"/>
      <c r="GF428" s="67"/>
      <c r="GG428" s="67"/>
      <c r="GH428" s="67"/>
      <c r="GI428" s="67"/>
      <c r="GJ428" s="67"/>
      <c r="GK428" s="67"/>
      <c r="GL428" s="67"/>
      <c r="GM428" s="67"/>
      <c r="GN428" s="67"/>
      <c r="GO428" s="67"/>
      <c r="GP428" s="67"/>
      <c r="GQ428" s="67"/>
      <c r="GR428" s="67"/>
      <c r="GS428" s="67"/>
      <c r="GT428" s="67"/>
      <c r="GU428" s="67"/>
      <c r="GV428" s="67"/>
      <c r="GW428" s="67"/>
      <c r="GX428" s="67"/>
      <c r="GY428" s="67"/>
      <c r="GZ428" s="67"/>
      <c r="HA428" s="67"/>
      <c r="HB428" s="67"/>
      <c r="HC428" s="67"/>
      <c r="HD428" s="67"/>
      <c r="HE428" s="67"/>
      <c r="HF428" s="67"/>
      <c r="HG428" s="67"/>
      <c r="HH428" s="67"/>
      <c r="HI428" s="67"/>
      <c r="HJ428" s="67"/>
      <c r="HK428" s="67"/>
      <c r="HL428" s="67"/>
      <c r="HM428" s="67"/>
      <c r="HN428" s="67"/>
      <c r="HO428" s="67"/>
      <c r="HP428" s="67"/>
      <c r="HQ428" s="67"/>
      <c r="HR428" s="67"/>
      <c r="HS428" s="67"/>
      <c r="HT428" s="67"/>
      <c r="HU428" s="67"/>
      <c r="HV428" s="67"/>
      <c r="HW428" s="67"/>
      <c r="HX428" s="67"/>
      <c r="HY428" s="67"/>
      <c r="HZ428" s="67"/>
      <c r="IA428" s="67"/>
      <c r="IB428" s="67"/>
      <c r="IC428" s="67"/>
      <c r="ID428" s="67"/>
      <c r="IE428" s="67"/>
      <c r="IF428" s="67"/>
      <c r="IG428" s="67"/>
      <c r="IH428" s="67"/>
      <c r="II428" s="67"/>
      <c r="IJ428" s="67"/>
      <c r="IK428" s="67"/>
    </row>
    <row r="429" spans="1:245" x14ac:dyDescent="0.25">
      <c r="A429" s="85" t="s">
        <v>411</v>
      </c>
      <c r="B429" s="85" t="s">
        <v>412</v>
      </c>
      <c r="C429" s="85" t="s">
        <v>22</v>
      </c>
      <c r="D429" s="109">
        <v>9000000</v>
      </c>
      <c r="E429" s="76"/>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c r="CE429" s="67"/>
      <c r="CF429" s="67"/>
      <c r="CG429" s="67"/>
      <c r="CH429" s="67"/>
      <c r="CI429" s="67"/>
      <c r="CJ429" s="67"/>
      <c r="CK429" s="67"/>
      <c r="CL429" s="67"/>
      <c r="CM429" s="67"/>
      <c r="CN429" s="67"/>
      <c r="CO429" s="67"/>
      <c r="CP429" s="67"/>
      <c r="CQ429" s="67"/>
      <c r="CR429" s="67"/>
      <c r="CS429" s="67"/>
      <c r="CT429" s="67"/>
      <c r="CU429" s="67"/>
      <c r="CV429" s="67"/>
      <c r="CW429" s="67"/>
      <c r="CX429" s="67"/>
      <c r="CY429" s="67"/>
      <c r="CZ429" s="67"/>
      <c r="DA429" s="67"/>
      <c r="DB429" s="67"/>
      <c r="DC429" s="67"/>
      <c r="DD429" s="67"/>
      <c r="DE429" s="67"/>
      <c r="DF429" s="67"/>
      <c r="DG429" s="67"/>
      <c r="DH429" s="67"/>
      <c r="DI429" s="67"/>
      <c r="DJ429" s="67"/>
      <c r="DK429" s="67"/>
      <c r="DL429" s="67"/>
      <c r="DM429" s="67"/>
      <c r="DN429" s="67"/>
      <c r="DO429" s="67"/>
      <c r="DP429" s="67"/>
      <c r="DQ429" s="67"/>
      <c r="DR429" s="67"/>
      <c r="DS429" s="67"/>
      <c r="DT429" s="67"/>
      <c r="DU429" s="67"/>
      <c r="DV429" s="67"/>
      <c r="DW429" s="67"/>
      <c r="DX429" s="67"/>
      <c r="DY429" s="67"/>
      <c r="DZ429" s="67"/>
      <c r="EA429" s="67"/>
      <c r="EB429" s="67"/>
      <c r="EC429" s="67"/>
      <c r="ED429" s="67"/>
      <c r="EE429" s="67"/>
      <c r="EF429" s="67"/>
      <c r="EG429" s="67"/>
      <c r="EH429" s="67"/>
      <c r="EI429" s="67"/>
      <c r="EJ429" s="67"/>
      <c r="EK429" s="67"/>
      <c r="EL429" s="67"/>
      <c r="EM429" s="67"/>
      <c r="EN429" s="67"/>
      <c r="EO429" s="67"/>
      <c r="EP429" s="67"/>
      <c r="EQ429" s="67"/>
      <c r="ER429" s="67"/>
      <c r="ES429" s="67"/>
      <c r="ET429" s="67"/>
      <c r="EU429" s="67"/>
      <c r="EV429" s="67"/>
      <c r="EW429" s="67"/>
      <c r="EX429" s="67"/>
      <c r="EY429" s="67"/>
      <c r="EZ429" s="67"/>
      <c r="FA429" s="67"/>
      <c r="FB429" s="67"/>
      <c r="FC429" s="67"/>
      <c r="FD429" s="67"/>
      <c r="FE429" s="67"/>
      <c r="FF429" s="67"/>
      <c r="FG429" s="67"/>
      <c r="FH429" s="67"/>
      <c r="FI429" s="67"/>
      <c r="FJ429" s="67"/>
      <c r="FK429" s="67"/>
      <c r="FL429" s="67"/>
      <c r="FM429" s="67"/>
      <c r="FN429" s="67"/>
      <c r="FO429" s="67"/>
      <c r="FP429" s="67"/>
      <c r="FQ429" s="67"/>
      <c r="FR429" s="67"/>
      <c r="FS429" s="67"/>
      <c r="FT429" s="67"/>
      <c r="FU429" s="67"/>
      <c r="FV429" s="67"/>
      <c r="FW429" s="67"/>
      <c r="FX429" s="67"/>
      <c r="FY429" s="67"/>
      <c r="FZ429" s="67"/>
      <c r="GA429" s="67"/>
      <c r="GB429" s="67"/>
      <c r="GC429" s="67"/>
      <c r="GD429" s="67"/>
      <c r="GE429" s="67"/>
      <c r="GF429" s="67"/>
      <c r="GG429" s="67"/>
      <c r="GH429" s="67"/>
      <c r="GI429" s="67"/>
      <c r="GJ429" s="67"/>
      <c r="GK429" s="67"/>
      <c r="GL429" s="67"/>
      <c r="GM429" s="67"/>
      <c r="GN429" s="67"/>
      <c r="GO429" s="67"/>
      <c r="GP429" s="67"/>
      <c r="GQ429" s="67"/>
      <c r="GR429" s="67"/>
      <c r="GS429" s="67"/>
      <c r="GT429" s="67"/>
      <c r="GU429" s="67"/>
      <c r="GV429" s="67"/>
      <c r="GW429" s="67"/>
      <c r="GX429" s="67"/>
      <c r="GY429" s="67"/>
      <c r="GZ429" s="67"/>
      <c r="HA429" s="67"/>
      <c r="HB429" s="67"/>
      <c r="HC429" s="67"/>
      <c r="HD429" s="67"/>
      <c r="HE429" s="67"/>
      <c r="HF429" s="67"/>
      <c r="HG429" s="67"/>
      <c r="HH429" s="67"/>
      <c r="HI429" s="67"/>
      <c r="HJ429" s="67"/>
      <c r="HK429" s="67"/>
      <c r="HL429" s="67"/>
      <c r="HM429" s="67"/>
      <c r="HN429" s="67"/>
      <c r="HO429" s="67"/>
      <c r="HP429" s="67"/>
      <c r="HQ429" s="67"/>
      <c r="HR429" s="67"/>
      <c r="HS429" s="67"/>
      <c r="HT429" s="67"/>
      <c r="HU429" s="67"/>
      <c r="HV429" s="67"/>
      <c r="HW429" s="67"/>
      <c r="HX429" s="67"/>
      <c r="HY429" s="67"/>
      <c r="HZ429" s="67"/>
      <c r="IA429" s="67"/>
      <c r="IB429" s="67"/>
      <c r="IC429" s="67"/>
      <c r="ID429" s="67"/>
      <c r="IE429" s="67"/>
      <c r="IF429" s="67"/>
      <c r="IG429" s="67"/>
      <c r="IH429" s="67"/>
      <c r="II429" s="67"/>
      <c r="IJ429" s="67"/>
      <c r="IK429" s="67"/>
    </row>
    <row r="430" spans="1:245" s="95" customFormat="1" x14ac:dyDescent="0.25">
      <c r="A430" s="92" t="s">
        <v>837</v>
      </c>
      <c r="B430" s="92" t="s">
        <v>827</v>
      </c>
      <c r="C430" s="92" t="s">
        <v>22</v>
      </c>
      <c r="D430" s="96">
        <v>7000000</v>
      </c>
      <c r="E430" s="94"/>
      <c r="F430" s="1"/>
    </row>
    <row r="431" spans="1:245" s="90" customFormat="1" x14ac:dyDescent="0.25">
      <c r="A431" s="105" t="s">
        <v>1062</v>
      </c>
      <c r="B431" s="105" t="s">
        <v>950</v>
      </c>
      <c r="C431" s="105" t="s">
        <v>22</v>
      </c>
      <c r="D431" s="106">
        <v>8000000</v>
      </c>
      <c r="E431" s="89" t="s">
        <v>844</v>
      </c>
      <c r="F431" s="1"/>
    </row>
    <row r="432" spans="1:245" s="90" customFormat="1" x14ac:dyDescent="0.25">
      <c r="A432" s="105" t="s">
        <v>1063</v>
      </c>
      <c r="B432" s="105" t="s">
        <v>951</v>
      </c>
      <c r="C432" s="105" t="s">
        <v>22</v>
      </c>
      <c r="D432" s="106">
        <v>6000000</v>
      </c>
      <c r="E432" s="89" t="s">
        <v>844</v>
      </c>
      <c r="F432" s="1"/>
    </row>
    <row r="433" spans="1:245" s="68" customFormat="1" x14ac:dyDescent="0.25">
      <c r="A433" s="85"/>
      <c r="B433" s="85"/>
      <c r="C433" s="85"/>
      <c r="D433" s="109" t="s">
        <v>985</v>
      </c>
      <c r="E433" s="77"/>
      <c r="F433" s="1"/>
    </row>
    <row r="434" spans="1:245" x14ac:dyDescent="0.25">
      <c r="A434" s="85" t="s">
        <v>416</v>
      </c>
      <c r="B434" s="85" t="s">
        <v>417</v>
      </c>
      <c r="C434" s="85" t="s">
        <v>35</v>
      </c>
      <c r="D434" s="109">
        <v>14000000</v>
      </c>
    </row>
    <row r="435" spans="1:245" s="69" customFormat="1" x14ac:dyDescent="0.25">
      <c r="A435" s="85" t="s">
        <v>418</v>
      </c>
      <c r="B435" s="85" t="s">
        <v>419</v>
      </c>
      <c r="C435" s="85" t="s">
        <v>35</v>
      </c>
      <c r="D435" s="109">
        <v>11000000</v>
      </c>
      <c r="E435" s="75"/>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row>
    <row r="436" spans="1:245" s="67" customFormat="1" x14ac:dyDescent="0.25">
      <c r="A436" s="85" t="s">
        <v>420</v>
      </c>
      <c r="B436" s="85" t="s">
        <v>738</v>
      </c>
      <c r="C436" s="85" t="s">
        <v>35</v>
      </c>
      <c r="D436" s="109">
        <v>10000000</v>
      </c>
      <c r="E436" s="77"/>
      <c r="F436" s="1"/>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c r="AG436" s="68"/>
      <c r="AH436" s="68"/>
      <c r="AI436" s="68"/>
      <c r="AJ436" s="68"/>
      <c r="AK436" s="68"/>
      <c r="AL436" s="68"/>
      <c r="AM436" s="68"/>
      <c r="AN436" s="68"/>
      <c r="AO436" s="68"/>
      <c r="AP436" s="68"/>
      <c r="AQ436" s="68"/>
      <c r="AR436" s="68"/>
      <c r="AS436" s="68"/>
      <c r="AT436" s="68"/>
      <c r="AU436" s="68"/>
      <c r="AV436" s="68"/>
      <c r="AW436" s="68"/>
      <c r="AX436" s="68"/>
      <c r="AY436" s="68"/>
      <c r="AZ436" s="68"/>
      <c r="BA436" s="68"/>
      <c r="BB436" s="68"/>
      <c r="BC436" s="68"/>
      <c r="BD436" s="68"/>
      <c r="BE436" s="68"/>
      <c r="BF436" s="68"/>
      <c r="BG436" s="68"/>
      <c r="BH436" s="68"/>
      <c r="BI436" s="68"/>
      <c r="BJ436" s="68"/>
      <c r="BK436" s="68"/>
      <c r="BL436" s="68"/>
      <c r="BM436" s="68"/>
      <c r="BN436" s="68"/>
      <c r="BO436" s="68"/>
      <c r="BP436" s="68"/>
      <c r="BQ436" s="68"/>
      <c r="BR436" s="68"/>
      <c r="BS436" s="68"/>
      <c r="BT436" s="68"/>
      <c r="BU436" s="68"/>
      <c r="BV436" s="68"/>
      <c r="BW436" s="68"/>
      <c r="BX436" s="68"/>
      <c r="BY436" s="68"/>
      <c r="BZ436" s="68"/>
      <c r="CA436" s="68"/>
      <c r="CB436" s="68"/>
      <c r="CC436" s="68"/>
      <c r="CD436" s="68"/>
      <c r="CE436" s="68"/>
      <c r="CF436" s="68"/>
      <c r="CG436" s="68"/>
      <c r="CH436" s="68"/>
      <c r="CI436" s="68"/>
      <c r="CJ436" s="68"/>
      <c r="CK436" s="68"/>
      <c r="CL436" s="68"/>
      <c r="CM436" s="68"/>
      <c r="CN436" s="68"/>
      <c r="CO436" s="68"/>
      <c r="CP436" s="68"/>
      <c r="CQ436" s="68"/>
      <c r="CR436" s="68"/>
      <c r="CS436" s="68"/>
      <c r="CT436" s="68"/>
      <c r="CU436" s="68"/>
      <c r="CV436" s="68"/>
      <c r="CW436" s="68"/>
      <c r="CX436" s="68"/>
      <c r="CY436" s="68"/>
      <c r="CZ436" s="68"/>
      <c r="DA436" s="68"/>
      <c r="DB436" s="68"/>
      <c r="DC436" s="68"/>
      <c r="DD436" s="68"/>
      <c r="DE436" s="68"/>
      <c r="DF436" s="68"/>
      <c r="DG436" s="68"/>
      <c r="DH436" s="68"/>
      <c r="DI436" s="68"/>
      <c r="DJ436" s="68"/>
      <c r="DK436" s="68"/>
      <c r="DL436" s="68"/>
      <c r="DM436" s="68"/>
      <c r="DN436" s="68"/>
      <c r="DO436" s="68"/>
      <c r="DP436" s="68"/>
      <c r="DQ436" s="68"/>
      <c r="DR436" s="68"/>
      <c r="DS436" s="68"/>
      <c r="DT436" s="68"/>
      <c r="DU436" s="68"/>
      <c r="DV436" s="68"/>
      <c r="DW436" s="68"/>
      <c r="DX436" s="68"/>
      <c r="DY436" s="68"/>
      <c r="DZ436" s="68"/>
      <c r="EA436" s="68"/>
      <c r="EB436" s="68"/>
      <c r="EC436" s="68"/>
      <c r="ED436" s="68"/>
      <c r="EE436" s="68"/>
      <c r="EF436" s="68"/>
      <c r="EG436" s="68"/>
      <c r="EH436" s="68"/>
      <c r="EI436" s="68"/>
      <c r="EJ436" s="68"/>
      <c r="EK436" s="68"/>
      <c r="EL436" s="68"/>
      <c r="EM436" s="68"/>
      <c r="EN436" s="68"/>
      <c r="EO436" s="68"/>
      <c r="EP436" s="68"/>
      <c r="EQ436" s="68"/>
      <c r="ER436" s="68"/>
      <c r="ES436" s="68"/>
      <c r="ET436" s="68"/>
      <c r="EU436" s="68"/>
      <c r="EV436" s="68"/>
      <c r="EW436" s="68"/>
      <c r="EX436" s="68"/>
      <c r="EY436" s="68"/>
      <c r="EZ436" s="68"/>
      <c r="FA436" s="68"/>
      <c r="FB436" s="68"/>
      <c r="FC436" s="68"/>
      <c r="FD436" s="68"/>
      <c r="FE436" s="68"/>
      <c r="FF436" s="68"/>
      <c r="FG436" s="68"/>
      <c r="FH436" s="68"/>
      <c r="FI436" s="68"/>
      <c r="FJ436" s="68"/>
      <c r="FK436" s="68"/>
      <c r="FL436" s="68"/>
      <c r="FM436" s="68"/>
      <c r="FN436" s="68"/>
      <c r="FO436" s="68"/>
      <c r="FP436" s="68"/>
      <c r="FQ436" s="68"/>
      <c r="FR436" s="68"/>
      <c r="FS436" s="68"/>
      <c r="FT436" s="68"/>
      <c r="FU436" s="68"/>
      <c r="FV436" s="68"/>
      <c r="FW436" s="68"/>
      <c r="FX436" s="68"/>
      <c r="FY436" s="68"/>
      <c r="FZ436" s="68"/>
      <c r="GA436" s="68"/>
      <c r="GB436" s="68"/>
      <c r="GC436" s="68"/>
      <c r="GD436" s="68"/>
      <c r="GE436" s="68"/>
      <c r="GF436" s="68"/>
      <c r="GG436" s="68"/>
      <c r="GH436" s="68"/>
      <c r="GI436" s="68"/>
      <c r="GJ436" s="68"/>
      <c r="GK436" s="68"/>
      <c r="GL436" s="68"/>
      <c r="GM436" s="68"/>
      <c r="GN436" s="68"/>
      <c r="GO436" s="68"/>
      <c r="GP436" s="68"/>
      <c r="GQ436" s="68"/>
      <c r="GR436" s="68"/>
      <c r="GS436" s="68"/>
      <c r="GT436" s="68"/>
      <c r="GU436" s="68"/>
      <c r="GV436" s="68"/>
      <c r="GW436" s="68"/>
      <c r="GX436" s="68"/>
      <c r="GY436" s="68"/>
      <c r="GZ436" s="68"/>
      <c r="HA436" s="68"/>
      <c r="HB436" s="68"/>
      <c r="HC436" s="68"/>
      <c r="HD436" s="68"/>
      <c r="HE436" s="68"/>
      <c r="HF436" s="68"/>
      <c r="HG436" s="68"/>
      <c r="HH436" s="68"/>
      <c r="HI436" s="68"/>
      <c r="HJ436" s="68"/>
      <c r="HK436" s="68"/>
      <c r="HL436" s="68"/>
      <c r="HM436" s="68"/>
      <c r="HN436" s="68"/>
      <c r="HO436" s="68"/>
      <c r="HP436" s="68"/>
      <c r="HQ436" s="68"/>
      <c r="HR436" s="68"/>
      <c r="HS436" s="68"/>
      <c r="HT436" s="68"/>
      <c r="HU436" s="68"/>
      <c r="HV436" s="68"/>
      <c r="HW436" s="68"/>
      <c r="HX436" s="68"/>
      <c r="HY436" s="68"/>
      <c r="HZ436" s="68"/>
      <c r="IA436" s="68"/>
      <c r="IB436" s="68"/>
      <c r="IC436" s="68"/>
      <c r="ID436" s="68"/>
      <c r="IE436" s="68"/>
      <c r="IF436" s="68"/>
      <c r="IG436" s="68"/>
      <c r="IH436" s="68"/>
      <c r="II436" s="68"/>
      <c r="IJ436" s="68"/>
      <c r="IK436" s="68"/>
    </row>
    <row r="437" spans="1:245" s="100" customFormat="1" x14ac:dyDescent="0.25">
      <c r="A437" s="101" t="s">
        <v>421</v>
      </c>
      <c r="B437" s="101" t="s">
        <v>739</v>
      </c>
      <c r="C437" s="101" t="s">
        <v>35</v>
      </c>
      <c r="D437" s="110">
        <v>7000000</v>
      </c>
      <c r="E437" s="99"/>
      <c r="F437" s="2"/>
    </row>
    <row r="438" spans="1:245" s="68" customFormat="1" x14ac:dyDescent="0.25">
      <c r="A438" s="102" t="s">
        <v>982</v>
      </c>
      <c r="B438" s="102" t="s">
        <v>954</v>
      </c>
      <c r="C438" s="102" t="s">
        <v>35</v>
      </c>
      <c r="D438" s="111">
        <v>13000000</v>
      </c>
      <c r="E438" s="77" t="s">
        <v>844</v>
      </c>
      <c r="F438" s="1"/>
    </row>
    <row r="439" spans="1:245" s="68" customFormat="1" x14ac:dyDescent="0.25">
      <c r="A439" s="102" t="s">
        <v>983</v>
      </c>
      <c r="B439" s="102" t="s">
        <v>953</v>
      </c>
      <c r="C439" s="102" t="s">
        <v>35</v>
      </c>
      <c r="D439" s="111">
        <v>11000000</v>
      </c>
      <c r="E439" s="77" t="s">
        <v>844</v>
      </c>
      <c r="F439" s="1"/>
    </row>
    <row r="440" spans="1:245" s="68" customFormat="1" x14ac:dyDescent="0.25">
      <c r="A440" s="102" t="s">
        <v>984</v>
      </c>
      <c r="B440" s="102" t="s">
        <v>952</v>
      </c>
      <c r="C440" s="102" t="s">
        <v>35</v>
      </c>
      <c r="D440" s="111">
        <v>6000000</v>
      </c>
      <c r="E440" s="77" t="s">
        <v>844</v>
      </c>
      <c r="F440" s="1"/>
    </row>
    <row r="441" spans="1:245" x14ac:dyDescent="0.25">
      <c r="D441" s="109" t="s">
        <v>985</v>
      </c>
      <c r="E441" s="7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9"/>
      <c r="AZ441" s="69"/>
      <c r="BA441" s="69"/>
      <c r="BB441" s="69"/>
      <c r="BC441" s="69"/>
      <c r="BD441" s="69"/>
      <c r="BE441" s="69"/>
      <c r="BF441" s="69"/>
      <c r="BG441" s="69"/>
      <c r="BH441" s="69"/>
      <c r="BI441" s="69"/>
      <c r="BJ441" s="69"/>
      <c r="BK441" s="69"/>
      <c r="BL441" s="69"/>
      <c r="BM441" s="69"/>
      <c r="BN441" s="69"/>
      <c r="BO441" s="69"/>
      <c r="BP441" s="69"/>
      <c r="BQ441" s="69"/>
      <c r="BR441" s="69"/>
      <c r="BS441" s="69"/>
      <c r="BT441" s="69"/>
      <c r="BU441" s="69"/>
      <c r="BV441" s="69"/>
      <c r="BW441" s="69"/>
      <c r="BX441" s="69"/>
      <c r="BY441" s="69"/>
      <c r="BZ441" s="69"/>
      <c r="CA441" s="69"/>
      <c r="CB441" s="69"/>
      <c r="CC441" s="69"/>
      <c r="CD441" s="69"/>
      <c r="CE441" s="69"/>
      <c r="CF441" s="69"/>
      <c r="CG441" s="69"/>
      <c r="CH441" s="69"/>
      <c r="CI441" s="69"/>
      <c r="CJ441" s="69"/>
      <c r="CK441" s="69"/>
      <c r="CL441" s="69"/>
      <c r="CM441" s="69"/>
      <c r="CN441" s="69"/>
      <c r="CO441" s="69"/>
      <c r="CP441" s="69"/>
      <c r="CQ441" s="69"/>
      <c r="CR441" s="69"/>
      <c r="CS441" s="69"/>
      <c r="CT441" s="69"/>
      <c r="CU441" s="69"/>
      <c r="CV441" s="69"/>
      <c r="CW441" s="69"/>
      <c r="CX441" s="69"/>
      <c r="CY441" s="69"/>
      <c r="CZ441" s="69"/>
      <c r="DA441" s="69"/>
      <c r="DB441" s="69"/>
      <c r="DC441" s="69"/>
      <c r="DD441" s="69"/>
      <c r="DE441" s="69"/>
      <c r="DF441" s="69"/>
      <c r="DG441" s="69"/>
      <c r="DH441" s="69"/>
      <c r="DI441" s="69"/>
      <c r="DJ441" s="69"/>
      <c r="DK441" s="69"/>
      <c r="DL441" s="69"/>
      <c r="DM441" s="69"/>
      <c r="DN441" s="69"/>
      <c r="DO441" s="69"/>
      <c r="DP441" s="69"/>
      <c r="DQ441" s="69"/>
      <c r="DR441" s="69"/>
      <c r="DS441" s="69"/>
      <c r="DT441" s="69"/>
      <c r="DU441" s="69"/>
      <c r="DV441" s="69"/>
      <c r="DW441" s="69"/>
      <c r="DX441" s="69"/>
      <c r="DY441" s="69"/>
      <c r="DZ441" s="69"/>
      <c r="EA441" s="69"/>
      <c r="EB441" s="69"/>
      <c r="EC441" s="69"/>
      <c r="ED441" s="69"/>
      <c r="EE441" s="69"/>
      <c r="EF441" s="69"/>
      <c r="EG441" s="69"/>
      <c r="EH441" s="69"/>
      <c r="EI441" s="69"/>
      <c r="EJ441" s="69"/>
      <c r="EK441" s="69"/>
      <c r="EL441" s="69"/>
      <c r="EM441" s="69"/>
      <c r="EN441" s="69"/>
      <c r="EO441" s="69"/>
      <c r="EP441" s="69"/>
      <c r="EQ441" s="69"/>
      <c r="ER441" s="69"/>
      <c r="ES441" s="69"/>
      <c r="ET441" s="69"/>
      <c r="EU441" s="69"/>
      <c r="EV441" s="69"/>
      <c r="EW441" s="69"/>
      <c r="EX441" s="69"/>
      <c r="EY441" s="69"/>
      <c r="EZ441" s="69"/>
      <c r="FA441" s="69"/>
      <c r="FB441" s="69"/>
      <c r="FC441" s="69"/>
      <c r="FD441" s="69"/>
      <c r="FE441" s="69"/>
      <c r="FF441" s="69"/>
      <c r="FG441" s="69"/>
      <c r="FH441" s="69"/>
      <c r="FI441" s="69"/>
      <c r="FJ441" s="69"/>
      <c r="FK441" s="69"/>
      <c r="FL441" s="69"/>
      <c r="FM441" s="69"/>
      <c r="FN441" s="69"/>
      <c r="FO441" s="69"/>
      <c r="FP441" s="69"/>
      <c r="FQ441" s="69"/>
      <c r="FR441" s="69"/>
      <c r="FS441" s="69"/>
      <c r="FT441" s="69"/>
      <c r="FU441" s="69"/>
      <c r="FV441" s="69"/>
      <c r="FW441" s="69"/>
      <c r="FX441" s="69"/>
      <c r="FY441" s="69"/>
      <c r="FZ441" s="69"/>
      <c r="GA441" s="69"/>
      <c r="GB441" s="69"/>
      <c r="GC441" s="69"/>
      <c r="GD441" s="69"/>
      <c r="GE441" s="69"/>
      <c r="GF441" s="69"/>
      <c r="GG441" s="69"/>
      <c r="GH441" s="69"/>
      <c r="GI441" s="69"/>
      <c r="GJ441" s="69"/>
      <c r="GK441" s="69"/>
      <c r="GL441" s="69"/>
      <c r="GM441" s="69"/>
      <c r="GN441" s="69"/>
      <c r="GO441" s="69"/>
      <c r="GP441" s="69"/>
      <c r="GQ441" s="69"/>
      <c r="GR441" s="69"/>
      <c r="GS441" s="69"/>
      <c r="GT441" s="69"/>
      <c r="GU441" s="69"/>
      <c r="GV441" s="69"/>
      <c r="GW441" s="69"/>
      <c r="GX441" s="69"/>
      <c r="GY441" s="69"/>
      <c r="GZ441" s="69"/>
      <c r="HA441" s="69"/>
      <c r="HB441" s="69"/>
      <c r="HC441" s="69"/>
      <c r="HD441" s="69"/>
      <c r="HE441" s="69"/>
      <c r="HF441" s="69"/>
      <c r="HG441" s="69"/>
      <c r="HH441" s="69"/>
      <c r="HI441" s="69"/>
      <c r="HJ441" s="69"/>
      <c r="HK441" s="69"/>
      <c r="HL441" s="69"/>
      <c r="HM441" s="69"/>
      <c r="HN441" s="69"/>
      <c r="HO441" s="69"/>
      <c r="HP441" s="69"/>
      <c r="HQ441" s="69"/>
      <c r="HR441" s="69"/>
      <c r="HS441" s="69"/>
      <c r="HT441" s="69"/>
      <c r="HU441" s="69"/>
      <c r="HV441" s="69"/>
      <c r="HW441" s="69"/>
      <c r="HX441" s="69"/>
      <c r="HY441" s="69"/>
      <c r="HZ441" s="69"/>
      <c r="IA441" s="69"/>
      <c r="IB441" s="69"/>
      <c r="IC441" s="69"/>
      <c r="ID441" s="69"/>
      <c r="IE441" s="69"/>
      <c r="IF441" s="69"/>
      <c r="IG441" s="69"/>
      <c r="IH441" s="69"/>
      <c r="II441" s="69"/>
      <c r="IJ441" s="69"/>
      <c r="IK441" s="69"/>
    </row>
    <row r="442" spans="1:245" x14ac:dyDescent="0.25">
      <c r="D442" s="109" t="s">
        <v>985</v>
      </c>
      <c r="E442" s="77"/>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8"/>
      <c r="AU442" s="68"/>
      <c r="AV442" s="68"/>
      <c r="AW442" s="68"/>
      <c r="AX442" s="68"/>
      <c r="AY442" s="68"/>
      <c r="AZ442" s="68"/>
      <c r="BA442" s="68"/>
      <c r="BB442" s="68"/>
      <c r="BC442" s="68"/>
      <c r="BD442" s="68"/>
      <c r="BE442" s="68"/>
      <c r="BF442" s="68"/>
      <c r="BG442" s="68"/>
      <c r="BH442" s="68"/>
      <c r="BI442" s="68"/>
      <c r="BJ442" s="68"/>
      <c r="BK442" s="68"/>
      <c r="BL442" s="68"/>
      <c r="BM442" s="68"/>
      <c r="BN442" s="68"/>
      <c r="BO442" s="68"/>
      <c r="BP442" s="68"/>
      <c r="BQ442" s="68"/>
      <c r="BR442" s="68"/>
      <c r="BS442" s="68"/>
      <c r="BT442" s="68"/>
      <c r="BU442" s="68"/>
      <c r="BV442" s="68"/>
      <c r="BW442" s="68"/>
      <c r="BX442" s="68"/>
      <c r="BY442" s="68"/>
      <c r="BZ442" s="68"/>
      <c r="CA442" s="68"/>
      <c r="CB442" s="68"/>
      <c r="CC442" s="68"/>
      <c r="CD442" s="68"/>
      <c r="CE442" s="68"/>
      <c r="CF442" s="68"/>
      <c r="CG442" s="68"/>
      <c r="CH442" s="68"/>
      <c r="CI442" s="68"/>
      <c r="CJ442" s="68"/>
      <c r="CK442" s="68"/>
      <c r="CL442" s="68"/>
      <c r="CM442" s="68"/>
      <c r="CN442" s="68"/>
      <c r="CO442" s="68"/>
      <c r="CP442" s="68"/>
      <c r="CQ442" s="68"/>
      <c r="CR442" s="68"/>
      <c r="CS442" s="68"/>
      <c r="CT442" s="68"/>
      <c r="CU442" s="68"/>
      <c r="CV442" s="68"/>
      <c r="CW442" s="68"/>
      <c r="CX442" s="68"/>
      <c r="CY442" s="68"/>
      <c r="CZ442" s="68"/>
      <c r="DA442" s="68"/>
      <c r="DB442" s="68"/>
      <c r="DC442" s="68"/>
      <c r="DD442" s="68"/>
      <c r="DE442" s="68"/>
      <c r="DF442" s="68"/>
      <c r="DG442" s="68"/>
      <c r="DH442" s="68"/>
      <c r="DI442" s="68"/>
      <c r="DJ442" s="68"/>
      <c r="DK442" s="68"/>
      <c r="DL442" s="68"/>
      <c r="DM442" s="68"/>
      <c r="DN442" s="68"/>
      <c r="DO442" s="68"/>
      <c r="DP442" s="68"/>
      <c r="DQ442" s="68"/>
      <c r="DR442" s="68"/>
      <c r="DS442" s="68"/>
      <c r="DT442" s="68"/>
      <c r="DU442" s="68"/>
      <c r="DV442" s="68"/>
      <c r="DW442" s="68"/>
      <c r="DX442" s="68"/>
      <c r="DY442" s="68"/>
      <c r="DZ442" s="68"/>
      <c r="EA442" s="68"/>
      <c r="EB442" s="68"/>
      <c r="EC442" s="68"/>
      <c r="ED442" s="68"/>
      <c r="EE442" s="68"/>
      <c r="EF442" s="68"/>
      <c r="EG442" s="68"/>
      <c r="EH442" s="68"/>
      <c r="EI442" s="68"/>
      <c r="EJ442" s="68"/>
      <c r="EK442" s="68"/>
      <c r="EL442" s="68"/>
      <c r="EM442" s="68"/>
      <c r="EN442" s="68"/>
      <c r="EO442" s="68"/>
      <c r="EP442" s="68"/>
      <c r="EQ442" s="68"/>
      <c r="ER442" s="68"/>
      <c r="ES442" s="68"/>
      <c r="ET442" s="68"/>
      <c r="EU442" s="68"/>
      <c r="EV442" s="68"/>
      <c r="EW442" s="68"/>
      <c r="EX442" s="68"/>
      <c r="EY442" s="68"/>
      <c r="EZ442" s="68"/>
      <c r="FA442" s="68"/>
      <c r="FB442" s="68"/>
      <c r="FC442" s="68"/>
      <c r="FD442" s="68"/>
      <c r="FE442" s="68"/>
      <c r="FF442" s="68"/>
      <c r="FG442" s="68"/>
      <c r="FH442" s="68"/>
      <c r="FI442" s="68"/>
      <c r="FJ442" s="68"/>
      <c r="FK442" s="68"/>
      <c r="FL442" s="68"/>
      <c r="FM442" s="68"/>
      <c r="FN442" s="68"/>
      <c r="FO442" s="68"/>
      <c r="FP442" s="68"/>
      <c r="FQ442" s="68"/>
      <c r="FR442" s="68"/>
      <c r="FS442" s="68"/>
      <c r="FT442" s="68"/>
      <c r="FU442" s="68"/>
      <c r="FV442" s="68"/>
      <c r="FW442" s="68"/>
      <c r="FX442" s="68"/>
      <c r="FY442" s="68"/>
      <c r="FZ442" s="68"/>
      <c r="GA442" s="68"/>
      <c r="GB442" s="68"/>
      <c r="GC442" s="68"/>
      <c r="GD442" s="68"/>
      <c r="GE442" s="68"/>
      <c r="GF442" s="68"/>
      <c r="GG442" s="68"/>
      <c r="GH442" s="68"/>
      <c r="GI442" s="68"/>
      <c r="GJ442" s="68"/>
      <c r="GK442" s="68"/>
      <c r="GL442" s="68"/>
      <c r="GM442" s="68"/>
      <c r="GN442" s="68"/>
      <c r="GO442" s="68"/>
      <c r="GP442" s="68"/>
      <c r="GQ442" s="68"/>
      <c r="GR442" s="68"/>
      <c r="GS442" s="68"/>
      <c r="GT442" s="68"/>
      <c r="GU442" s="68"/>
      <c r="GV442" s="68"/>
      <c r="GW442" s="68"/>
      <c r="GX442" s="68"/>
      <c r="GY442" s="68"/>
      <c r="GZ442" s="68"/>
      <c r="HA442" s="68"/>
      <c r="HB442" s="68"/>
      <c r="HC442" s="68"/>
      <c r="HD442" s="68"/>
      <c r="HE442" s="68"/>
      <c r="HF442" s="68"/>
      <c r="HG442" s="68"/>
      <c r="HH442" s="68"/>
      <c r="HI442" s="68"/>
      <c r="HJ442" s="68"/>
      <c r="HK442" s="68"/>
      <c r="HL442" s="68"/>
      <c r="HM442" s="68"/>
      <c r="HN442" s="68"/>
      <c r="HO442" s="68"/>
      <c r="HP442" s="68"/>
      <c r="HQ442" s="68"/>
      <c r="HR442" s="68"/>
      <c r="HS442" s="68"/>
      <c r="HT442" s="68"/>
      <c r="HU442" s="68"/>
      <c r="HV442" s="68"/>
      <c r="HW442" s="68"/>
      <c r="HX442" s="68"/>
      <c r="HY442" s="68"/>
      <c r="HZ442" s="68"/>
      <c r="IA442" s="68"/>
      <c r="IB442" s="68"/>
      <c r="IC442" s="68"/>
      <c r="ID442" s="68"/>
      <c r="IE442" s="68"/>
      <c r="IF442" s="68"/>
      <c r="IG442" s="68"/>
      <c r="IH442" s="68"/>
      <c r="II442" s="68"/>
      <c r="IJ442" s="68"/>
      <c r="IK442" s="68"/>
    </row>
    <row r="443" spans="1:245" s="68" customFormat="1" x14ac:dyDescent="0.25">
      <c r="A443" s="85"/>
      <c r="B443" s="86" t="s">
        <v>613</v>
      </c>
      <c r="C443" s="85"/>
      <c r="D443" s="109" t="s">
        <v>985</v>
      </c>
      <c r="E443" s="77"/>
      <c r="F443" s="1"/>
    </row>
    <row r="444" spans="1:245" x14ac:dyDescent="0.25">
      <c r="A444" s="85" t="s">
        <v>740</v>
      </c>
      <c r="B444" s="85" t="s">
        <v>741</v>
      </c>
      <c r="C444" s="85" t="s">
        <v>6</v>
      </c>
      <c r="D444" s="109">
        <v>5000000</v>
      </c>
    </row>
    <row r="445" spans="1:245" s="67" customFormat="1" x14ac:dyDescent="0.25">
      <c r="A445" s="85"/>
      <c r="B445" s="85"/>
      <c r="C445" s="85"/>
      <c r="D445" s="109" t="s">
        <v>985</v>
      </c>
      <c r="E445" s="76"/>
      <c r="F445" s="1"/>
    </row>
    <row r="446" spans="1:245" x14ac:dyDescent="0.25">
      <c r="A446" s="85" t="s">
        <v>742</v>
      </c>
      <c r="B446" s="85" t="s">
        <v>743</v>
      </c>
      <c r="C446" s="85" t="s">
        <v>7</v>
      </c>
      <c r="D446" s="109">
        <v>6000000</v>
      </c>
      <c r="E446" s="76"/>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c r="BV446" s="67"/>
      <c r="BW446" s="67"/>
      <c r="BX446" s="67"/>
      <c r="BY446" s="67"/>
      <c r="BZ446" s="67"/>
      <c r="CA446" s="67"/>
      <c r="CB446" s="67"/>
      <c r="CC446" s="67"/>
      <c r="CD446" s="67"/>
      <c r="CE446" s="67"/>
      <c r="CF446" s="67"/>
      <c r="CG446" s="67"/>
      <c r="CH446" s="67"/>
      <c r="CI446" s="67"/>
      <c r="CJ446" s="67"/>
      <c r="CK446" s="67"/>
      <c r="CL446" s="67"/>
      <c r="CM446" s="67"/>
      <c r="CN446" s="67"/>
      <c r="CO446" s="67"/>
      <c r="CP446" s="67"/>
      <c r="CQ446" s="67"/>
      <c r="CR446" s="67"/>
      <c r="CS446" s="67"/>
      <c r="CT446" s="67"/>
      <c r="CU446" s="67"/>
      <c r="CV446" s="67"/>
      <c r="CW446" s="67"/>
      <c r="CX446" s="67"/>
      <c r="CY446" s="67"/>
      <c r="CZ446" s="67"/>
      <c r="DA446" s="67"/>
      <c r="DB446" s="67"/>
      <c r="DC446" s="67"/>
      <c r="DD446" s="67"/>
      <c r="DE446" s="67"/>
      <c r="DF446" s="67"/>
      <c r="DG446" s="67"/>
      <c r="DH446" s="67"/>
      <c r="DI446" s="67"/>
      <c r="DJ446" s="67"/>
      <c r="DK446" s="67"/>
      <c r="DL446" s="67"/>
      <c r="DM446" s="67"/>
      <c r="DN446" s="67"/>
      <c r="DO446" s="67"/>
      <c r="DP446" s="67"/>
      <c r="DQ446" s="67"/>
      <c r="DR446" s="67"/>
      <c r="DS446" s="67"/>
      <c r="DT446" s="67"/>
      <c r="DU446" s="67"/>
      <c r="DV446" s="67"/>
      <c r="DW446" s="67"/>
      <c r="DX446" s="67"/>
      <c r="DY446" s="67"/>
      <c r="DZ446" s="67"/>
      <c r="EA446" s="67"/>
      <c r="EB446" s="67"/>
      <c r="EC446" s="67"/>
      <c r="ED446" s="67"/>
      <c r="EE446" s="67"/>
      <c r="EF446" s="67"/>
      <c r="EG446" s="67"/>
      <c r="EH446" s="67"/>
      <c r="EI446" s="67"/>
      <c r="EJ446" s="67"/>
      <c r="EK446" s="67"/>
      <c r="EL446" s="67"/>
      <c r="EM446" s="67"/>
      <c r="EN446" s="67"/>
      <c r="EO446" s="67"/>
      <c r="EP446" s="67"/>
      <c r="EQ446" s="67"/>
      <c r="ER446" s="67"/>
      <c r="ES446" s="67"/>
      <c r="ET446" s="67"/>
      <c r="EU446" s="67"/>
      <c r="EV446" s="67"/>
      <c r="EW446" s="67"/>
      <c r="EX446" s="67"/>
      <c r="EY446" s="67"/>
      <c r="EZ446" s="67"/>
      <c r="FA446" s="67"/>
      <c r="FB446" s="67"/>
      <c r="FC446" s="67"/>
      <c r="FD446" s="67"/>
      <c r="FE446" s="67"/>
      <c r="FF446" s="67"/>
      <c r="FG446" s="67"/>
      <c r="FH446" s="67"/>
      <c r="FI446" s="67"/>
      <c r="FJ446" s="67"/>
      <c r="FK446" s="67"/>
      <c r="FL446" s="67"/>
      <c r="FM446" s="67"/>
      <c r="FN446" s="67"/>
      <c r="FO446" s="67"/>
      <c r="FP446" s="67"/>
      <c r="FQ446" s="67"/>
      <c r="FR446" s="67"/>
      <c r="FS446" s="67"/>
      <c r="FT446" s="67"/>
      <c r="FU446" s="67"/>
      <c r="FV446" s="67"/>
      <c r="FW446" s="67"/>
      <c r="FX446" s="67"/>
      <c r="FY446" s="67"/>
      <c r="FZ446" s="67"/>
      <c r="GA446" s="67"/>
      <c r="GB446" s="67"/>
      <c r="GC446" s="67"/>
      <c r="GD446" s="67"/>
      <c r="GE446" s="67"/>
      <c r="GF446" s="67"/>
      <c r="GG446" s="67"/>
      <c r="GH446" s="67"/>
      <c r="GI446" s="67"/>
      <c r="GJ446" s="67"/>
      <c r="GK446" s="67"/>
      <c r="GL446" s="67"/>
      <c r="GM446" s="67"/>
      <c r="GN446" s="67"/>
      <c r="GO446" s="67"/>
      <c r="GP446" s="67"/>
      <c r="GQ446" s="67"/>
      <c r="GR446" s="67"/>
      <c r="GS446" s="67"/>
      <c r="GT446" s="67"/>
      <c r="GU446" s="67"/>
      <c r="GV446" s="67"/>
      <c r="GW446" s="67"/>
      <c r="GX446" s="67"/>
      <c r="GY446" s="67"/>
      <c r="GZ446" s="67"/>
      <c r="HA446" s="67"/>
      <c r="HB446" s="67"/>
      <c r="HC446" s="67"/>
      <c r="HD446" s="67"/>
      <c r="HE446" s="67"/>
      <c r="HF446" s="67"/>
      <c r="HG446" s="67"/>
      <c r="HH446" s="67"/>
      <c r="HI446" s="67"/>
      <c r="HJ446" s="67"/>
      <c r="HK446" s="67"/>
      <c r="HL446" s="67"/>
      <c r="HM446" s="67"/>
      <c r="HN446" s="67"/>
      <c r="HO446" s="67"/>
      <c r="HP446" s="67"/>
      <c r="HQ446" s="67"/>
      <c r="HR446" s="67"/>
      <c r="HS446" s="67"/>
      <c r="HT446" s="67"/>
      <c r="HU446" s="67"/>
      <c r="HV446" s="67"/>
      <c r="HW446" s="67"/>
      <c r="HX446" s="67"/>
      <c r="HY446" s="67"/>
      <c r="HZ446" s="67"/>
      <c r="IA446" s="67"/>
      <c r="IB446" s="67"/>
      <c r="IC446" s="67"/>
      <c r="ID446" s="67"/>
      <c r="IE446" s="67"/>
      <c r="IF446" s="67"/>
      <c r="IG446" s="67"/>
      <c r="IH446" s="67"/>
      <c r="II446" s="67"/>
      <c r="IJ446" s="67"/>
      <c r="IK446" s="67"/>
    </row>
    <row r="447" spans="1:245" x14ac:dyDescent="0.25">
      <c r="A447" s="85" t="s">
        <v>744</v>
      </c>
      <c r="B447" s="85" t="s">
        <v>745</v>
      </c>
      <c r="C447" s="85" t="s">
        <v>7</v>
      </c>
      <c r="D447" s="109">
        <v>6000000</v>
      </c>
    </row>
    <row r="448" spans="1:245" x14ac:dyDescent="0.25">
      <c r="A448" s="85" t="s">
        <v>746</v>
      </c>
      <c r="B448" s="85" t="s">
        <v>747</v>
      </c>
      <c r="C448" s="85" t="s">
        <v>7</v>
      </c>
      <c r="D448" s="109">
        <v>5000000</v>
      </c>
      <c r="E448" s="77"/>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c r="AG448" s="68"/>
      <c r="AH448" s="68"/>
      <c r="AI448" s="68"/>
      <c r="AJ448" s="68"/>
      <c r="AK448" s="68"/>
      <c r="AL448" s="68"/>
      <c r="AM448" s="68"/>
      <c r="AN448" s="68"/>
      <c r="AO448" s="68"/>
      <c r="AP448" s="68"/>
      <c r="AQ448" s="68"/>
      <c r="AR448" s="68"/>
      <c r="AS448" s="68"/>
      <c r="AT448" s="68"/>
      <c r="AU448" s="68"/>
      <c r="AV448" s="68"/>
      <c r="AW448" s="68"/>
      <c r="AX448" s="68"/>
      <c r="AY448" s="68"/>
      <c r="AZ448" s="68"/>
      <c r="BA448" s="68"/>
      <c r="BB448" s="68"/>
      <c r="BC448" s="68"/>
      <c r="BD448" s="68"/>
      <c r="BE448" s="68"/>
      <c r="BF448" s="68"/>
      <c r="BG448" s="68"/>
      <c r="BH448" s="68"/>
      <c r="BI448" s="68"/>
      <c r="BJ448" s="68"/>
      <c r="BK448" s="68"/>
      <c r="BL448" s="68"/>
      <c r="BM448" s="68"/>
      <c r="BN448" s="68"/>
      <c r="BO448" s="68"/>
      <c r="BP448" s="68"/>
      <c r="BQ448" s="68"/>
      <c r="BR448" s="68"/>
      <c r="BS448" s="68"/>
      <c r="BT448" s="68"/>
      <c r="BU448" s="68"/>
      <c r="BV448" s="68"/>
      <c r="BW448" s="68"/>
      <c r="BX448" s="68"/>
      <c r="BY448" s="68"/>
      <c r="BZ448" s="68"/>
      <c r="CA448" s="68"/>
      <c r="CB448" s="68"/>
      <c r="CC448" s="68"/>
      <c r="CD448" s="68"/>
      <c r="CE448" s="68"/>
      <c r="CF448" s="68"/>
      <c r="CG448" s="68"/>
      <c r="CH448" s="68"/>
      <c r="CI448" s="68"/>
      <c r="CJ448" s="68"/>
      <c r="CK448" s="68"/>
      <c r="CL448" s="68"/>
      <c r="CM448" s="68"/>
      <c r="CN448" s="68"/>
      <c r="CO448" s="68"/>
      <c r="CP448" s="68"/>
      <c r="CQ448" s="68"/>
      <c r="CR448" s="68"/>
      <c r="CS448" s="68"/>
      <c r="CT448" s="68"/>
      <c r="CU448" s="68"/>
      <c r="CV448" s="68"/>
      <c r="CW448" s="68"/>
      <c r="CX448" s="68"/>
      <c r="CY448" s="68"/>
      <c r="CZ448" s="68"/>
      <c r="DA448" s="68"/>
      <c r="DB448" s="68"/>
      <c r="DC448" s="68"/>
      <c r="DD448" s="68"/>
      <c r="DE448" s="68"/>
      <c r="DF448" s="68"/>
      <c r="DG448" s="68"/>
      <c r="DH448" s="68"/>
      <c r="DI448" s="68"/>
      <c r="DJ448" s="68"/>
      <c r="DK448" s="68"/>
      <c r="DL448" s="68"/>
      <c r="DM448" s="68"/>
      <c r="DN448" s="68"/>
      <c r="DO448" s="68"/>
      <c r="DP448" s="68"/>
      <c r="DQ448" s="68"/>
      <c r="DR448" s="68"/>
      <c r="DS448" s="68"/>
      <c r="DT448" s="68"/>
      <c r="DU448" s="68"/>
      <c r="DV448" s="68"/>
      <c r="DW448" s="68"/>
      <c r="DX448" s="68"/>
      <c r="DY448" s="68"/>
      <c r="DZ448" s="68"/>
      <c r="EA448" s="68"/>
      <c r="EB448" s="68"/>
      <c r="EC448" s="68"/>
      <c r="ED448" s="68"/>
      <c r="EE448" s="68"/>
      <c r="EF448" s="68"/>
      <c r="EG448" s="68"/>
      <c r="EH448" s="68"/>
      <c r="EI448" s="68"/>
      <c r="EJ448" s="68"/>
      <c r="EK448" s="68"/>
      <c r="EL448" s="68"/>
      <c r="EM448" s="68"/>
      <c r="EN448" s="68"/>
      <c r="EO448" s="68"/>
      <c r="EP448" s="68"/>
      <c r="EQ448" s="68"/>
      <c r="ER448" s="68"/>
      <c r="ES448" s="68"/>
      <c r="ET448" s="68"/>
      <c r="EU448" s="68"/>
      <c r="EV448" s="68"/>
      <c r="EW448" s="68"/>
      <c r="EX448" s="68"/>
      <c r="EY448" s="68"/>
      <c r="EZ448" s="68"/>
      <c r="FA448" s="68"/>
      <c r="FB448" s="68"/>
      <c r="FC448" s="68"/>
      <c r="FD448" s="68"/>
      <c r="FE448" s="68"/>
      <c r="FF448" s="68"/>
      <c r="FG448" s="68"/>
      <c r="FH448" s="68"/>
      <c r="FI448" s="68"/>
      <c r="FJ448" s="68"/>
      <c r="FK448" s="68"/>
      <c r="FL448" s="68"/>
      <c r="FM448" s="68"/>
      <c r="FN448" s="68"/>
      <c r="FO448" s="68"/>
      <c r="FP448" s="68"/>
      <c r="FQ448" s="68"/>
      <c r="FR448" s="68"/>
      <c r="FS448" s="68"/>
      <c r="FT448" s="68"/>
      <c r="FU448" s="68"/>
      <c r="FV448" s="68"/>
      <c r="FW448" s="68"/>
      <c r="FX448" s="68"/>
      <c r="FY448" s="68"/>
      <c r="FZ448" s="68"/>
      <c r="GA448" s="68"/>
      <c r="GB448" s="68"/>
      <c r="GC448" s="68"/>
      <c r="GD448" s="68"/>
      <c r="GE448" s="68"/>
      <c r="GF448" s="68"/>
      <c r="GG448" s="68"/>
      <c r="GH448" s="68"/>
      <c r="GI448" s="68"/>
      <c r="GJ448" s="68"/>
      <c r="GK448" s="68"/>
      <c r="GL448" s="68"/>
      <c r="GM448" s="68"/>
      <c r="GN448" s="68"/>
      <c r="GO448" s="68"/>
      <c r="GP448" s="68"/>
      <c r="GQ448" s="68"/>
      <c r="GR448" s="68"/>
      <c r="GS448" s="68"/>
      <c r="GT448" s="68"/>
      <c r="GU448" s="68"/>
      <c r="GV448" s="68"/>
      <c r="GW448" s="68"/>
      <c r="GX448" s="68"/>
      <c r="GY448" s="68"/>
      <c r="GZ448" s="68"/>
      <c r="HA448" s="68"/>
      <c r="HB448" s="68"/>
      <c r="HC448" s="68"/>
      <c r="HD448" s="68"/>
      <c r="HE448" s="68"/>
      <c r="HF448" s="68"/>
      <c r="HG448" s="68"/>
      <c r="HH448" s="68"/>
      <c r="HI448" s="68"/>
      <c r="HJ448" s="68"/>
      <c r="HK448" s="68"/>
      <c r="HL448" s="68"/>
      <c r="HM448" s="68"/>
      <c r="HN448" s="68"/>
      <c r="HO448" s="68"/>
      <c r="HP448" s="68"/>
      <c r="HQ448" s="68"/>
      <c r="HR448" s="68"/>
      <c r="HS448" s="68"/>
      <c r="HT448" s="68"/>
      <c r="HU448" s="68"/>
      <c r="HV448" s="68"/>
      <c r="HW448" s="68"/>
      <c r="HX448" s="68"/>
      <c r="HY448" s="68"/>
      <c r="HZ448" s="68"/>
      <c r="IA448" s="68"/>
      <c r="IB448" s="68"/>
      <c r="IC448" s="68"/>
      <c r="ID448" s="68"/>
      <c r="IE448" s="68"/>
      <c r="IF448" s="68"/>
      <c r="IG448" s="68"/>
      <c r="IH448" s="68"/>
      <c r="II448" s="68"/>
      <c r="IJ448" s="68"/>
      <c r="IK448" s="68"/>
    </row>
    <row r="449" spans="1:245" s="67" customFormat="1" x14ac:dyDescent="0.25">
      <c r="A449" s="85" t="s">
        <v>748</v>
      </c>
      <c r="B449" s="85" t="s">
        <v>749</v>
      </c>
      <c r="C449" s="85" t="s">
        <v>7</v>
      </c>
      <c r="D449" s="109">
        <v>5000000</v>
      </c>
      <c r="E449" s="75"/>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row>
    <row r="450" spans="1:245" x14ac:dyDescent="0.25">
      <c r="A450" s="85" t="s">
        <v>750</v>
      </c>
      <c r="B450" s="85" t="s">
        <v>751</v>
      </c>
      <c r="C450" s="85" t="s">
        <v>7</v>
      </c>
      <c r="D450" s="109">
        <v>5000000</v>
      </c>
      <c r="E450" s="77"/>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c r="AG450" s="68"/>
      <c r="AH450" s="68"/>
      <c r="AI450" s="68"/>
      <c r="AJ450" s="68"/>
      <c r="AK450" s="68"/>
      <c r="AL450" s="68"/>
      <c r="AM450" s="68"/>
      <c r="AN450" s="68"/>
      <c r="AO450" s="68"/>
      <c r="AP450" s="68"/>
      <c r="AQ450" s="68"/>
      <c r="AR450" s="68"/>
      <c r="AS450" s="68"/>
      <c r="AT450" s="68"/>
      <c r="AU450" s="68"/>
      <c r="AV450" s="68"/>
      <c r="AW450" s="68"/>
      <c r="AX450" s="68"/>
      <c r="AY450" s="68"/>
      <c r="AZ450" s="68"/>
      <c r="BA450" s="68"/>
      <c r="BB450" s="68"/>
      <c r="BC450" s="68"/>
      <c r="BD450" s="68"/>
      <c r="BE450" s="68"/>
      <c r="BF450" s="68"/>
      <c r="BG450" s="68"/>
      <c r="BH450" s="68"/>
      <c r="BI450" s="68"/>
      <c r="BJ450" s="68"/>
      <c r="BK450" s="68"/>
      <c r="BL450" s="68"/>
      <c r="BM450" s="68"/>
      <c r="BN450" s="68"/>
      <c r="BO450" s="68"/>
      <c r="BP450" s="68"/>
      <c r="BQ450" s="68"/>
      <c r="BR450" s="68"/>
      <c r="BS450" s="68"/>
      <c r="BT450" s="68"/>
      <c r="BU450" s="68"/>
      <c r="BV450" s="68"/>
      <c r="BW450" s="68"/>
      <c r="BX450" s="68"/>
      <c r="BY450" s="68"/>
      <c r="BZ450" s="68"/>
      <c r="CA450" s="68"/>
      <c r="CB450" s="68"/>
      <c r="CC450" s="68"/>
      <c r="CD450" s="68"/>
      <c r="CE450" s="68"/>
      <c r="CF450" s="68"/>
      <c r="CG450" s="68"/>
      <c r="CH450" s="68"/>
      <c r="CI450" s="68"/>
      <c r="CJ450" s="68"/>
      <c r="CK450" s="68"/>
      <c r="CL450" s="68"/>
      <c r="CM450" s="68"/>
      <c r="CN450" s="68"/>
      <c r="CO450" s="68"/>
      <c r="CP450" s="68"/>
      <c r="CQ450" s="68"/>
      <c r="CR450" s="68"/>
      <c r="CS450" s="68"/>
      <c r="CT450" s="68"/>
      <c r="CU450" s="68"/>
      <c r="CV450" s="68"/>
      <c r="CW450" s="68"/>
      <c r="CX450" s="68"/>
      <c r="CY450" s="68"/>
      <c r="CZ450" s="68"/>
      <c r="DA450" s="68"/>
      <c r="DB450" s="68"/>
      <c r="DC450" s="68"/>
      <c r="DD450" s="68"/>
      <c r="DE450" s="68"/>
      <c r="DF450" s="68"/>
      <c r="DG450" s="68"/>
      <c r="DH450" s="68"/>
      <c r="DI450" s="68"/>
      <c r="DJ450" s="68"/>
      <c r="DK450" s="68"/>
      <c r="DL450" s="68"/>
      <c r="DM450" s="68"/>
      <c r="DN450" s="68"/>
      <c r="DO450" s="68"/>
      <c r="DP450" s="68"/>
      <c r="DQ450" s="68"/>
      <c r="DR450" s="68"/>
      <c r="DS450" s="68"/>
      <c r="DT450" s="68"/>
      <c r="DU450" s="68"/>
      <c r="DV450" s="68"/>
      <c r="DW450" s="68"/>
      <c r="DX450" s="68"/>
      <c r="DY450" s="68"/>
      <c r="DZ450" s="68"/>
      <c r="EA450" s="68"/>
      <c r="EB450" s="68"/>
      <c r="EC450" s="68"/>
      <c r="ED450" s="68"/>
      <c r="EE450" s="68"/>
      <c r="EF450" s="68"/>
      <c r="EG450" s="68"/>
      <c r="EH450" s="68"/>
      <c r="EI450" s="68"/>
      <c r="EJ450" s="68"/>
      <c r="EK450" s="68"/>
      <c r="EL450" s="68"/>
      <c r="EM450" s="68"/>
      <c r="EN450" s="68"/>
      <c r="EO450" s="68"/>
      <c r="EP450" s="68"/>
      <c r="EQ450" s="68"/>
      <c r="ER450" s="68"/>
      <c r="ES450" s="68"/>
      <c r="ET450" s="68"/>
      <c r="EU450" s="68"/>
      <c r="EV450" s="68"/>
      <c r="EW450" s="68"/>
      <c r="EX450" s="68"/>
      <c r="EY450" s="68"/>
      <c r="EZ450" s="68"/>
      <c r="FA450" s="68"/>
      <c r="FB450" s="68"/>
      <c r="FC450" s="68"/>
      <c r="FD450" s="68"/>
      <c r="FE450" s="68"/>
      <c r="FF450" s="68"/>
      <c r="FG450" s="68"/>
      <c r="FH450" s="68"/>
      <c r="FI450" s="68"/>
      <c r="FJ450" s="68"/>
      <c r="FK450" s="68"/>
      <c r="FL450" s="68"/>
      <c r="FM450" s="68"/>
      <c r="FN450" s="68"/>
      <c r="FO450" s="68"/>
      <c r="FP450" s="68"/>
      <c r="FQ450" s="68"/>
      <c r="FR450" s="68"/>
      <c r="FS450" s="68"/>
      <c r="FT450" s="68"/>
      <c r="FU450" s="68"/>
      <c r="FV450" s="68"/>
      <c r="FW450" s="68"/>
      <c r="FX450" s="68"/>
      <c r="FY450" s="68"/>
      <c r="FZ450" s="68"/>
      <c r="GA450" s="68"/>
      <c r="GB450" s="68"/>
      <c r="GC450" s="68"/>
      <c r="GD450" s="68"/>
      <c r="GE450" s="68"/>
      <c r="GF450" s="68"/>
      <c r="GG450" s="68"/>
      <c r="GH450" s="68"/>
      <c r="GI450" s="68"/>
      <c r="GJ450" s="68"/>
      <c r="GK450" s="68"/>
      <c r="GL450" s="68"/>
      <c r="GM450" s="68"/>
      <c r="GN450" s="68"/>
      <c r="GO450" s="68"/>
      <c r="GP450" s="68"/>
      <c r="GQ450" s="68"/>
      <c r="GR450" s="68"/>
      <c r="GS450" s="68"/>
      <c r="GT450" s="68"/>
      <c r="GU450" s="68"/>
      <c r="GV450" s="68"/>
      <c r="GW450" s="68"/>
      <c r="GX450" s="68"/>
      <c r="GY450" s="68"/>
      <c r="GZ450" s="68"/>
      <c r="HA450" s="68"/>
      <c r="HB450" s="68"/>
      <c r="HC450" s="68"/>
      <c r="HD450" s="68"/>
      <c r="HE450" s="68"/>
      <c r="HF450" s="68"/>
      <c r="HG450" s="68"/>
      <c r="HH450" s="68"/>
      <c r="HI450" s="68"/>
      <c r="HJ450" s="68"/>
      <c r="HK450" s="68"/>
      <c r="HL450" s="68"/>
      <c r="HM450" s="68"/>
      <c r="HN450" s="68"/>
      <c r="HO450" s="68"/>
      <c r="HP450" s="68"/>
      <c r="HQ450" s="68"/>
      <c r="HR450" s="68"/>
      <c r="HS450" s="68"/>
      <c r="HT450" s="68"/>
      <c r="HU450" s="68"/>
      <c r="HV450" s="68"/>
      <c r="HW450" s="68"/>
      <c r="HX450" s="68"/>
      <c r="HY450" s="68"/>
      <c r="HZ450" s="68"/>
      <c r="IA450" s="68"/>
      <c r="IB450" s="68"/>
      <c r="IC450" s="68"/>
      <c r="ID450" s="68"/>
      <c r="IE450" s="68"/>
      <c r="IF450" s="68"/>
      <c r="IG450" s="68"/>
      <c r="IH450" s="68"/>
      <c r="II450" s="68"/>
      <c r="IJ450" s="68"/>
      <c r="IK450" s="68"/>
    </row>
    <row r="451" spans="1:245" x14ac:dyDescent="0.25">
      <c r="A451" s="85" t="s">
        <v>828</v>
      </c>
      <c r="B451" s="85" t="s">
        <v>829</v>
      </c>
      <c r="C451" s="85" t="s">
        <v>7</v>
      </c>
      <c r="D451" s="109">
        <v>5000000</v>
      </c>
      <c r="E451" s="77"/>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c r="AG451" s="68"/>
      <c r="AH451" s="68"/>
      <c r="AI451" s="68"/>
      <c r="AJ451" s="68"/>
      <c r="AK451" s="68"/>
      <c r="AL451" s="68"/>
      <c r="AM451" s="68"/>
      <c r="AN451" s="68"/>
      <c r="AO451" s="68"/>
      <c r="AP451" s="68"/>
      <c r="AQ451" s="68"/>
      <c r="AR451" s="68"/>
      <c r="AS451" s="68"/>
      <c r="AT451" s="68"/>
      <c r="AU451" s="68"/>
      <c r="AV451" s="68"/>
      <c r="AW451" s="68"/>
      <c r="AX451" s="68"/>
      <c r="AY451" s="68"/>
      <c r="AZ451" s="68"/>
      <c r="BA451" s="68"/>
      <c r="BB451" s="68"/>
      <c r="BC451" s="68"/>
      <c r="BD451" s="68"/>
      <c r="BE451" s="68"/>
      <c r="BF451" s="68"/>
      <c r="BG451" s="68"/>
      <c r="BH451" s="68"/>
      <c r="BI451" s="68"/>
      <c r="BJ451" s="68"/>
      <c r="BK451" s="68"/>
      <c r="BL451" s="68"/>
      <c r="BM451" s="68"/>
      <c r="BN451" s="68"/>
      <c r="BO451" s="68"/>
      <c r="BP451" s="68"/>
      <c r="BQ451" s="68"/>
      <c r="BR451" s="68"/>
      <c r="BS451" s="68"/>
      <c r="BT451" s="68"/>
      <c r="BU451" s="68"/>
      <c r="BV451" s="68"/>
      <c r="BW451" s="68"/>
      <c r="BX451" s="68"/>
      <c r="BY451" s="68"/>
      <c r="BZ451" s="68"/>
      <c r="CA451" s="68"/>
      <c r="CB451" s="68"/>
      <c r="CC451" s="68"/>
      <c r="CD451" s="68"/>
      <c r="CE451" s="68"/>
      <c r="CF451" s="68"/>
      <c r="CG451" s="68"/>
      <c r="CH451" s="68"/>
      <c r="CI451" s="68"/>
      <c r="CJ451" s="68"/>
      <c r="CK451" s="68"/>
      <c r="CL451" s="68"/>
      <c r="CM451" s="68"/>
      <c r="CN451" s="68"/>
      <c r="CO451" s="68"/>
      <c r="CP451" s="68"/>
      <c r="CQ451" s="68"/>
      <c r="CR451" s="68"/>
      <c r="CS451" s="68"/>
      <c r="CT451" s="68"/>
      <c r="CU451" s="68"/>
      <c r="CV451" s="68"/>
      <c r="CW451" s="68"/>
      <c r="CX451" s="68"/>
      <c r="CY451" s="68"/>
      <c r="CZ451" s="68"/>
      <c r="DA451" s="68"/>
      <c r="DB451" s="68"/>
      <c r="DC451" s="68"/>
      <c r="DD451" s="68"/>
      <c r="DE451" s="68"/>
      <c r="DF451" s="68"/>
      <c r="DG451" s="68"/>
      <c r="DH451" s="68"/>
      <c r="DI451" s="68"/>
      <c r="DJ451" s="68"/>
      <c r="DK451" s="68"/>
      <c r="DL451" s="68"/>
      <c r="DM451" s="68"/>
      <c r="DN451" s="68"/>
      <c r="DO451" s="68"/>
      <c r="DP451" s="68"/>
      <c r="DQ451" s="68"/>
      <c r="DR451" s="68"/>
      <c r="DS451" s="68"/>
      <c r="DT451" s="68"/>
      <c r="DU451" s="68"/>
      <c r="DV451" s="68"/>
      <c r="DW451" s="68"/>
      <c r="DX451" s="68"/>
      <c r="DY451" s="68"/>
      <c r="DZ451" s="68"/>
      <c r="EA451" s="68"/>
      <c r="EB451" s="68"/>
      <c r="EC451" s="68"/>
      <c r="ED451" s="68"/>
      <c r="EE451" s="68"/>
      <c r="EF451" s="68"/>
      <c r="EG451" s="68"/>
      <c r="EH451" s="68"/>
      <c r="EI451" s="68"/>
      <c r="EJ451" s="68"/>
      <c r="EK451" s="68"/>
      <c r="EL451" s="68"/>
      <c r="EM451" s="68"/>
      <c r="EN451" s="68"/>
      <c r="EO451" s="68"/>
      <c r="EP451" s="68"/>
      <c r="EQ451" s="68"/>
      <c r="ER451" s="68"/>
      <c r="ES451" s="68"/>
      <c r="ET451" s="68"/>
      <c r="EU451" s="68"/>
      <c r="EV451" s="68"/>
      <c r="EW451" s="68"/>
      <c r="EX451" s="68"/>
      <c r="EY451" s="68"/>
      <c r="EZ451" s="68"/>
      <c r="FA451" s="68"/>
      <c r="FB451" s="68"/>
      <c r="FC451" s="68"/>
      <c r="FD451" s="68"/>
      <c r="FE451" s="68"/>
      <c r="FF451" s="68"/>
      <c r="FG451" s="68"/>
      <c r="FH451" s="68"/>
      <c r="FI451" s="68"/>
      <c r="FJ451" s="68"/>
      <c r="FK451" s="68"/>
      <c r="FL451" s="68"/>
      <c r="FM451" s="68"/>
      <c r="FN451" s="68"/>
      <c r="FO451" s="68"/>
      <c r="FP451" s="68"/>
      <c r="FQ451" s="68"/>
      <c r="FR451" s="68"/>
      <c r="FS451" s="68"/>
      <c r="FT451" s="68"/>
      <c r="FU451" s="68"/>
      <c r="FV451" s="68"/>
      <c r="FW451" s="68"/>
      <c r="FX451" s="68"/>
      <c r="FY451" s="68"/>
      <c r="FZ451" s="68"/>
      <c r="GA451" s="68"/>
      <c r="GB451" s="68"/>
      <c r="GC451" s="68"/>
      <c r="GD451" s="68"/>
      <c r="GE451" s="68"/>
      <c r="GF451" s="68"/>
      <c r="GG451" s="68"/>
      <c r="GH451" s="68"/>
      <c r="GI451" s="68"/>
      <c r="GJ451" s="68"/>
      <c r="GK451" s="68"/>
      <c r="GL451" s="68"/>
      <c r="GM451" s="68"/>
      <c r="GN451" s="68"/>
      <c r="GO451" s="68"/>
      <c r="GP451" s="68"/>
      <c r="GQ451" s="68"/>
      <c r="GR451" s="68"/>
      <c r="GS451" s="68"/>
      <c r="GT451" s="68"/>
      <c r="GU451" s="68"/>
      <c r="GV451" s="68"/>
      <c r="GW451" s="68"/>
      <c r="GX451" s="68"/>
      <c r="GY451" s="68"/>
      <c r="GZ451" s="68"/>
      <c r="HA451" s="68"/>
      <c r="HB451" s="68"/>
      <c r="HC451" s="68"/>
      <c r="HD451" s="68"/>
      <c r="HE451" s="68"/>
      <c r="HF451" s="68"/>
      <c r="HG451" s="68"/>
      <c r="HH451" s="68"/>
      <c r="HI451" s="68"/>
      <c r="HJ451" s="68"/>
      <c r="HK451" s="68"/>
      <c r="HL451" s="68"/>
      <c r="HM451" s="68"/>
      <c r="HN451" s="68"/>
      <c r="HO451" s="68"/>
      <c r="HP451" s="68"/>
      <c r="HQ451" s="68"/>
      <c r="HR451" s="68"/>
      <c r="HS451" s="68"/>
      <c r="HT451" s="68"/>
      <c r="HU451" s="68"/>
      <c r="HV451" s="68"/>
      <c r="HW451" s="68"/>
      <c r="HX451" s="68"/>
      <c r="HY451" s="68"/>
      <c r="HZ451" s="68"/>
      <c r="IA451" s="68"/>
      <c r="IB451" s="68"/>
      <c r="IC451" s="68"/>
      <c r="ID451" s="68"/>
      <c r="IE451" s="68"/>
      <c r="IF451" s="68"/>
      <c r="IG451" s="68"/>
      <c r="IH451" s="68"/>
      <c r="II451" s="68"/>
      <c r="IJ451" s="68"/>
      <c r="IK451" s="68"/>
    </row>
    <row r="452" spans="1:245" s="68" customFormat="1" x14ac:dyDescent="0.25">
      <c r="A452" s="102" t="s">
        <v>1064</v>
      </c>
      <c r="B452" s="102" t="s">
        <v>955</v>
      </c>
      <c r="C452" s="102" t="s">
        <v>7</v>
      </c>
      <c r="D452" s="111">
        <v>5000000</v>
      </c>
      <c r="E452" s="77" t="s">
        <v>844</v>
      </c>
      <c r="F452" s="1"/>
    </row>
    <row r="453" spans="1:245" s="68" customFormat="1" x14ac:dyDescent="0.25">
      <c r="A453" s="85"/>
      <c r="B453" s="85"/>
      <c r="C453" s="85"/>
      <c r="D453" s="109" t="s">
        <v>985</v>
      </c>
      <c r="E453" s="75"/>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row>
    <row r="454" spans="1:245" s="68" customFormat="1" x14ac:dyDescent="0.25">
      <c r="A454" s="85" t="s">
        <v>752</v>
      </c>
      <c r="B454" s="85" t="s">
        <v>753</v>
      </c>
      <c r="C454" s="85" t="s">
        <v>22</v>
      </c>
      <c r="D454" s="109">
        <v>6000000</v>
      </c>
      <c r="E454" s="75"/>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row>
    <row r="455" spans="1:245" x14ac:dyDescent="0.25">
      <c r="A455" s="85" t="s">
        <v>754</v>
      </c>
      <c r="B455" s="85" t="s">
        <v>755</v>
      </c>
      <c r="C455" s="85" t="s">
        <v>22</v>
      </c>
      <c r="D455" s="109">
        <v>6000000</v>
      </c>
    </row>
    <row r="456" spans="1:245" x14ac:dyDescent="0.25">
      <c r="A456" s="85" t="s">
        <v>756</v>
      </c>
      <c r="B456" s="85" t="s">
        <v>757</v>
      </c>
      <c r="C456" s="85" t="s">
        <v>22</v>
      </c>
      <c r="D456" s="109">
        <v>6000000</v>
      </c>
    </row>
    <row r="457" spans="1:245" x14ac:dyDescent="0.25">
      <c r="A457" s="85" t="s">
        <v>758</v>
      </c>
      <c r="B457" s="85" t="s">
        <v>759</v>
      </c>
      <c r="C457" s="85" t="s">
        <v>22</v>
      </c>
      <c r="D457" s="109">
        <v>6000000</v>
      </c>
    </row>
    <row r="458" spans="1:245" s="68" customFormat="1" x14ac:dyDescent="0.25">
      <c r="A458" s="102" t="s">
        <v>1065</v>
      </c>
      <c r="B458" s="102" t="s">
        <v>957</v>
      </c>
      <c r="C458" s="102" t="s">
        <v>22</v>
      </c>
      <c r="D458" s="111">
        <v>8000000</v>
      </c>
      <c r="E458" s="77" t="s">
        <v>844</v>
      </c>
      <c r="F458" s="1"/>
    </row>
    <row r="459" spans="1:245" s="68" customFormat="1" x14ac:dyDescent="0.25">
      <c r="A459" s="102" t="s">
        <v>1066</v>
      </c>
      <c r="B459" s="102" t="s">
        <v>956</v>
      </c>
      <c r="C459" s="102" t="s">
        <v>22</v>
      </c>
      <c r="D459" s="111">
        <v>6000000</v>
      </c>
      <c r="E459" s="77" t="s">
        <v>844</v>
      </c>
      <c r="F459" s="1"/>
    </row>
    <row r="460" spans="1:245" s="68" customFormat="1" x14ac:dyDescent="0.25">
      <c r="A460" s="102" t="s">
        <v>1067</v>
      </c>
      <c r="B460" s="102" t="s">
        <v>958</v>
      </c>
      <c r="C460" s="102" t="s">
        <v>22</v>
      </c>
      <c r="D460" s="111">
        <v>5000000</v>
      </c>
      <c r="E460" s="77" t="s">
        <v>844</v>
      </c>
      <c r="F460" s="1"/>
    </row>
    <row r="461" spans="1:245" s="68" customFormat="1" x14ac:dyDescent="0.25">
      <c r="A461" s="102" t="s">
        <v>1091</v>
      </c>
      <c r="B461" s="102" t="s">
        <v>1092</v>
      </c>
      <c r="C461" s="102" t="s">
        <v>22</v>
      </c>
      <c r="D461" s="111">
        <v>6000000</v>
      </c>
      <c r="E461" s="77" t="s">
        <v>844</v>
      </c>
      <c r="F461" s="1"/>
    </row>
    <row r="462" spans="1:245" x14ac:dyDescent="0.25">
      <c r="D462" s="109" t="s">
        <v>985</v>
      </c>
    </row>
    <row r="463" spans="1:245" x14ac:dyDescent="0.25">
      <c r="A463" s="85" t="s">
        <v>760</v>
      </c>
      <c r="B463" s="85" t="s">
        <v>761</v>
      </c>
      <c r="C463" s="85" t="s">
        <v>35</v>
      </c>
      <c r="D463" s="109">
        <v>6000000</v>
      </c>
    </row>
    <row r="464" spans="1:245" x14ac:dyDescent="0.25">
      <c r="A464" s="85" t="s">
        <v>762</v>
      </c>
      <c r="B464" s="85" t="s">
        <v>763</v>
      </c>
      <c r="C464" s="85" t="s">
        <v>35</v>
      </c>
      <c r="D464" s="109">
        <v>5000000</v>
      </c>
    </row>
    <row r="465" spans="1:245" s="69" customFormat="1" x14ac:dyDescent="0.25">
      <c r="A465" s="85" t="s">
        <v>764</v>
      </c>
      <c r="B465" s="85" t="s">
        <v>765</v>
      </c>
      <c r="C465" s="85" t="s">
        <v>35</v>
      </c>
      <c r="D465" s="109">
        <v>5000000</v>
      </c>
      <c r="E465" s="77"/>
      <c r="F465" s="1"/>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c r="AG465" s="68"/>
      <c r="AH465" s="68"/>
      <c r="AI465" s="68"/>
      <c r="AJ465" s="68"/>
      <c r="AK465" s="68"/>
      <c r="AL465" s="68"/>
      <c r="AM465" s="68"/>
      <c r="AN465" s="68"/>
      <c r="AO465" s="68"/>
      <c r="AP465" s="68"/>
      <c r="AQ465" s="68"/>
      <c r="AR465" s="68"/>
      <c r="AS465" s="68"/>
      <c r="AT465" s="68"/>
      <c r="AU465" s="68"/>
      <c r="AV465" s="68"/>
      <c r="AW465" s="68"/>
      <c r="AX465" s="68"/>
      <c r="AY465" s="68"/>
      <c r="AZ465" s="68"/>
      <c r="BA465" s="68"/>
      <c r="BB465" s="68"/>
      <c r="BC465" s="68"/>
      <c r="BD465" s="68"/>
      <c r="BE465" s="68"/>
      <c r="BF465" s="68"/>
      <c r="BG465" s="68"/>
      <c r="BH465" s="68"/>
      <c r="BI465" s="68"/>
      <c r="BJ465" s="68"/>
      <c r="BK465" s="68"/>
      <c r="BL465" s="68"/>
      <c r="BM465" s="68"/>
      <c r="BN465" s="68"/>
      <c r="BO465" s="68"/>
      <c r="BP465" s="68"/>
      <c r="BQ465" s="68"/>
      <c r="BR465" s="68"/>
      <c r="BS465" s="68"/>
      <c r="BT465" s="68"/>
      <c r="BU465" s="68"/>
      <c r="BV465" s="68"/>
      <c r="BW465" s="68"/>
      <c r="BX465" s="68"/>
      <c r="BY465" s="68"/>
      <c r="BZ465" s="68"/>
      <c r="CA465" s="68"/>
      <c r="CB465" s="68"/>
      <c r="CC465" s="68"/>
      <c r="CD465" s="68"/>
      <c r="CE465" s="68"/>
      <c r="CF465" s="68"/>
      <c r="CG465" s="68"/>
      <c r="CH465" s="68"/>
      <c r="CI465" s="68"/>
      <c r="CJ465" s="68"/>
      <c r="CK465" s="68"/>
      <c r="CL465" s="68"/>
      <c r="CM465" s="68"/>
      <c r="CN465" s="68"/>
      <c r="CO465" s="68"/>
      <c r="CP465" s="68"/>
      <c r="CQ465" s="68"/>
      <c r="CR465" s="68"/>
      <c r="CS465" s="68"/>
      <c r="CT465" s="68"/>
      <c r="CU465" s="68"/>
      <c r="CV465" s="68"/>
      <c r="CW465" s="68"/>
      <c r="CX465" s="68"/>
      <c r="CY465" s="68"/>
      <c r="CZ465" s="68"/>
      <c r="DA465" s="68"/>
      <c r="DB465" s="68"/>
      <c r="DC465" s="68"/>
      <c r="DD465" s="68"/>
      <c r="DE465" s="68"/>
      <c r="DF465" s="68"/>
      <c r="DG465" s="68"/>
      <c r="DH465" s="68"/>
      <c r="DI465" s="68"/>
      <c r="DJ465" s="68"/>
      <c r="DK465" s="68"/>
      <c r="DL465" s="68"/>
      <c r="DM465" s="68"/>
      <c r="DN465" s="68"/>
      <c r="DO465" s="68"/>
      <c r="DP465" s="68"/>
      <c r="DQ465" s="68"/>
      <c r="DR465" s="68"/>
      <c r="DS465" s="68"/>
      <c r="DT465" s="68"/>
      <c r="DU465" s="68"/>
      <c r="DV465" s="68"/>
      <c r="DW465" s="68"/>
      <c r="DX465" s="68"/>
      <c r="DY465" s="68"/>
      <c r="DZ465" s="68"/>
      <c r="EA465" s="68"/>
      <c r="EB465" s="68"/>
      <c r="EC465" s="68"/>
      <c r="ED465" s="68"/>
      <c r="EE465" s="68"/>
      <c r="EF465" s="68"/>
      <c r="EG465" s="68"/>
      <c r="EH465" s="68"/>
      <c r="EI465" s="68"/>
      <c r="EJ465" s="68"/>
      <c r="EK465" s="68"/>
      <c r="EL465" s="68"/>
      <c r="EM465" s="68"/>
      <c r="EN465" s="68"/>
      <c r="EO465" s="68"/>
      <c r="EP465" s="68"/>
      <c r="EQ465" s="68"/>
      <c r="ER465" s="68"/>
      <c r="ES465" s="68"/>
      <c r="ET465" s="68"/>
      <c r="EU465" s="68"/>
      <c r="EV465" s="68"/>
      <c r="EW465" s="68"/>
      <c r="EX465" s="68"/>
      <c r="EY465" s="68"/>
      <c r="EZ465" s="68"/>
      <c r="FA465" s="68"/>
      <c r="FB465" s="68"/>
      <c r="FC465" s="68"/>
      <c r="FD465" s="68"/>
      <c r="FE465" s="68"/>
      <c r="FF465" s="68"/>
      <c r="FG465" s="68"/>
      <c r="FH465" s="68"/>
      <c r="FI465" s="68"/>
      <c r="FJ465" s="68"/>
      <c r="FK465" s="68"/>
      <c r="FL465" s="68"/>
      <c r="FM465" s="68"/>
      <c r="FN465" s="68"/>
      <c r="FO465" s="68"/>
      <c r="FP465" s="68"/>
      <c r="FQ465" s="68"/>
      <c r="FR465" s="68"/>
      <c r="FS465" s="68"/>
      <c r="FT465" s="68"/>
      <c r="FU465" s="68"/>
      <c r="FV465" s="68"/>
      <c r="FW465" s="68"/>
      <c r="FX465" s="68"/>
      <c r="FY465" s="68"/>
      <c r="FZ465" s="68"/>
      <c r="GA465" s="68"/>
      <c r="GB465" s="68"/>
      <c r="GC465" s="68"/>
      <c r="GD465" s="68"/>
      <c r="GE465" s="68"/>
      <c r="GF465" s="68"/>
      <c r="GG465" s="68"/>
      <c r="GH465" s="68"/>
      <c r="GI465" s="68"/>
      <c r="GJ465" s="68"/>
      <c r="GK465" s="68"/>
      <c r="GL465" s="68"/>
      <c r="GM465" s="68"/>
      <c r="GN465" s="68"/>
      <c r="GO465" s="68"/>
      <c r="GP465" s="68"/>
      <c r="GQ465" s="68"/>
      <c r="GR465" s="68"/>
      <c r="GS465" s="68"/>
      <c r="GT465" s="68"/>
      <c r="GU465" s="68"/>
      <c r="GV465" s="68"/>
      <c r="GW465" s="68"/>
      <c r="GX465" s="68"/>
      <c r="GY465" s="68"/>
      <c r="GZ465" s="68"/>
      <c r="HA465" s="68"/>
      <c r="HB465" s="68"/>
      <c r="HC465" s="68"/>
      <c r="HD465" s="68"/>
      <c r="HE465" s="68"/>
      <c r="HF465" s="68"/>
      <c r="HG465" s="68"/>
      <c r="HH465" s="68"/>
      <c r="HI465" s="68"/>
      <c r="HJ465" s="68"/>
      <c r="HK465" s="68"/>
      <c r="HL465" s="68"/>
      <c r="HM465" s="68"/>
      <c r="HN465" s="68"/>
      <c r="HO465" s="68"/>
      <c r="HP465" s="68"/>
      <c r="HQ465" s="68"/>
      <c r="HR465" s="68"/>
      <c r="HS465" s="68"/>
      <c r="HT465" s="68"/>
      <c r="HU465" s="68"/>
      <c r="HV465" s="68"/>
      <c r="HW465" s="68"/>
      <c r="HX465" s="68"/>
      <c r="HY465" s="68"/>
      <c r="HZ465" s="68"/>
      <c r="IA465" s="68"/>
      <c r="IB465" s="68"/>
      <c r="IC465" s="68"/>
      <c r="ID465" s="68"/>
      <c r="IE465" s="68"/>
      <c r="IF465" s="68"/>
      <c r="IG465" s="68"/>
      <c r="IH465" s="68"/>
      <c r="II465" s="68"/>
      <c r="IJ465" s="68"/>
      <c r="IK465" s="68"/>
    </row>
    <row r="466" spans="1:245" s="69" customFormat="1" x14ac:dyDescent="0.25">
      <c r="A466" s="85" t="s">
        <v>830</v>
      </c>
      <c r="B466" s="85" t="s">
        <v>831</v>
      </c>
      <c r="C466" s="85" t="s">
        <v>35</v>
      </c>
      <c r="D466" s="109">
        <v>5000000</v>
      </c>
      <c r="E466" s="77"/>
      <c r="F466" s="1"/>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c r="AX466" s="68"/>
      <c r="AY466" s="68"/>
      <c r="AZ466" s="68"/>
      <c r="BA466" s="68"/>
      <c r="BB466" s="68"/>
      <c r="BC466" s="68"/>
      <c r="BD466" s="68"/>
      <c r="BE466" s="68"/>
      <c r="BF466" s="68"/>
      <c r="BG466" s="68"/>
      <c r="BH466" s="68"/>
      <c r="BI466" s="68"/>
      <c r="BJ466" s="68"/>
      <c r="BK466" s="68"/>
      <c r="BL466" s="68"/>
      <c r="BM466" s="68"/>
      <c r="BN466" s="68"/>
      <c r="BO466" s="68"/>
      <c r="BP466" s="68"/>
      <c r="BQ466" s="68"/>
      <c r="BR466" s="68"/>
      <c r="BS466" s="68"/>
      <c r="BT466" s="68"/>
      <c r="BU466" s="68"/>
      <c r="BV466" s="68"/>
      <c r="BW466" s="68"/>
      <c r="BX466" s="68"/>
      <c r="BY466" s="68"/>
      <c r="BZ466" s="68"/>
      <c r="CA466" s="68"/>
      <c r="CB466" s="68"/>
      <c r="CC466" s="68"/>
      <c r="CD466" s="68"/>
      <c r="CE466" s="68"/>
      <c r="CF466" s="68"/>
      <c r="CG466" s="68"/>
      <c r="CH466" s="68"/>
      <c r="CI466" s="68"/>
      <c r="CJ466" s="68"/>
      <c r="CK466" s="68"/>
      <c r="CL466" s="68"/>
      <c r="CM466" s="68"/>
      <c r="CN466" s="68"/>
      <c r="CO466" s="68"/>
      <c r="CP466" s="68"/>
      <c r="CQ466" s="68"/>
      <c r="CR466" s="68"/>
      <c r="CS466" s="68"/>
      <c r="CT466" s="68"/>
      <c r="CU466" s="68"/>
      <c r="CV466" s="68"/>
      <c r="CW466" s="68"/>
      <c r="CX466" s="68"/>
      <c r="CY466" s="68"/>
      <c r="CZ466" s="68"/>
      <c r="DA466" s="68"/>
      <c r="DB466" s="68"/>
      <c r="DC466" s="68"/>
      <c r="DD466" s="68"/>
      <c r="DE466" s="68"/>
      <c r="DF466" s="68"/>
      <c r="DG466" s="68"/>
      <c r="DH466" s="68"/>
      <c r="DI466" s="68"/>
      <c r="DJ466" s="68"/>
      <c r="DK466" s="68"/>
      <c r="DL466" s="68"/>
      <c r="DM466" s="68"/>
      <c r="DN466" s="68"/>
      <c r="DO466" s="68"/>
      <c r="DP466" s="68"/>
      <c r="DQ466" s="68"/>
      <c r="DR466" s="68"/>
      <c r="DS466" s="68"/>
      <c r="DT466" s="68"/>
      <c r="DU466" s="68"/>
      <c r="DV466" s="68"/>
      <c r="DW466" s="68"/>
      <c r="DX466" s="68"/>
      <c r="DY466" s="68"/>
      <c r="DZ466" s="68"/>
      <c r="EA466" s="68"/>
      <c r="EB466" s="68"/>
      <c r="EC466" s="68"/>
      <c r="ED466" s="68"/>
      <c r="EE466" s="68"/>
      <c r="EF466" s="68"/>
      <c r="EG466" s="68"/>
      <c r="EH466" s="68"/>
      <c r="EI466" s="68"/>
      <c r="EJ466" s="68"/>
      <c r="EK466" s="68"/>
      <c r="EL466" s="68"/>
      <c r="EM466" s="68"/>
      <c r="EN466" s="68"/>
      <c r="EO466" s="68"/>
      <c r="EP466" s="68"/>
      <c r="EQ466" s="68"/>
      <c r="ER466" s="68"/>
      <c r="ES466" s="68"/>
      <c r="ET466" s="68"/>
      <c r="EU466" s="68"/>
      <c r="EV466" s="68"/>
      <c r="EW466" s="68"/>
      <c r="EX466" s="68"/>
      <c r="EY466" s="68"/>
      <c r="EZ466" s="68"/>
      <c r="FA466" s="68"/>
      <c r="FB466" s="68"/>
      <c r="FC466" s="68"/>
      <c r="FD466" s="68"/>
      <c r="FE466" s="68"/>
      <c r="FF466" s="68"/>
      <c r="FG466" s="68"/>
      <c r="FH466" s="68"/>
      <c r="FI466" s="68"/>
      <c r="FJ466" s="68"/>
      <c r="FK466" s="68"/>
      <c r="FL466" s="68"/>
      <c r="FM466" s="68"/>
      <c r="FN466" s="68"/>
      <c r="FO466" s="68"/>
      <c r="FP466" s="68"/>
      <c r="FQ466" s="68"/>
      <c r="FR466" s="68"/>
      <c r="FS466" s="68"/>
      <c r="FT466" s="68"/>
      <c r="FU466" s="68"/>
      <c r="FV466" s="68"/>
      <c r="FW466" s="68"/>
      <c r="FX466" s="68"/>
      <c r="FY466" s="68"/>
      <c r="FZ466" s="68"/>
      <c r="GA466" s="68"/>
      <c r="GB466" s="68"/>
      <c r="GC466" s="68"/>
      <c r="GD466" s="68"/>
      <c r="GE466" s="68"/>
      <c r="GF466" s="68"/>
      <c r="GG466" s="68"/>
      <c r="GH466" s="68"/>
      <c r="GI466" s="68"/>
      <c r="GJ466" s="68"/>
      <c r="GK466" s="68"/>
      <c r="GL466" s="68"/>
      <c r="GM466" s="68"/>
      <c r="GN466" s="68"/>
      <c r="GO466" s="68"/>
      <c r="GP466" s="68"/>
      <c r="GQ466" s="68"/>
      <c r="GR466" s="68"/>
      <c r="GS466" s="68"/>
      <c r="GT466" s="68"/>
      <c r="GU466" s="68"/>
      <c r="GV466" s="68"/>
      <c r="GW466" s="68"/>
      <c r="GX466" s="68"/>
      <c r="GY466" s="68"/>
      <c r="GZ466" s="68"/>
      <c r="HA466" s="68"/>
      <c r="HB466" s="68"/>
      <c r="HC466" s="68"/>
      <c r="HD466" s="68"/>
      <c r="HE466" s="68"/>
      <c r="HF466" s="68"/>
      <c r="HG466" s="68"/>
      <c r="HH466" s="68"/>
      <c r="HI466" s="68"/>
      <c r="HJ466" s="68"/>
      <c r="HK466" s="68"/>
      <c r="HL466" s="68"/>
      <c r="HM466" s="68"/>
      <c r="HN466" s="68"/>
      <c r="HO466" s="68"/>
      <c r="HP466" s="68"/>
      <c r="HQ466" s="68"/>
      <c r="HR466" s="68"/>
      <c r="HS466" s="68"/>
      <c r="HT466" s="68"/>
      <c r="HU466" s="68"/>
      <c r="HV466" s="68"/>
      <c r="HW466" s="68"/>
      <c r="HX466" s="68"/>
      <c r="HY466" s="68"/>
      <c r="HZ466" s="68"/>
      <c r="IA466" s="68"/>
      <c r="IB466" s="68"/>
      <c r="IC466" s="68"/>
      <c r="ID466" s="68"/>
      <c r="IE466" s="68"/>
      <c r="IF466" s="68"/>
      <c r="IG466" s="68"/>
      <c r="IH466" s="68"/>
      <c r="II466" s="68"/>
      <c r="IJ466" s="68"/>
      <c r="IK466" s="68"/>
    </row>
    <row r="467" spans="1:245" s="68" customFormat="1" x14ac:dyDescent="0.25">
      <c r="A467" s="102" t="s">
        <v>1068</v>
      </c>
      <c r="B467" s="102" t="s">
        <v>959</v>
      </c>
      <c r="C467" s="102" t="s">
        <v>35</v>
      </c>
      <c r="D467" s="111">
        <v>7000000</v>
      </c>
      <c r="E467" s="77" t="s">
        <v>844</v>
      </c>
      <c r="F467" s="1"/>
    </row>
    <row r="468" spans="1:245" s="68" customFormat="1" x14ac:dyDescent="0.25">
      <c r="A468" s="102" t="s">
        <v>1069</v>
      </c>
      <c r="B468" s="102" t="s">
        <v>960</v>
      </c>
      <c r="C468" s="102" t="s">
        <v>35</v>
      </c>
      <c r="D468" s="111">
        <v>5000000</v>
      </c>
      <c r="E468" s="77" t="s">
        <v>844</v>
      </c>
      <c r="F468" s="1"/>
    </row>
    <row r="469" spans="1:245" x14ac:dyDescent="0.25">
      <c r="D469" s="109" t="s">
        <v>985</v>
      </c>
    </row>
    <row r="470" spans="1:245" s="67" customFormat="1" x14ac:dyDescent="0.25">
      <c r="A470" s="85"/>
      <c r="B470" s="85"/>
      <c r="C470" s="85"/>
      <c r="D470" s="109" t="s">
        <v>985</v>
      </c>
      <c r="E470" s="76"/>
      <c r="F470" s="1"/>
    </row>
    <row r="471" spans="1:245" s="67" customFormat="1" x14ac:dyDescent="0.25">
      <c r="A471" s="85"/>
      <c r="B471" s="86" t="s">
        <v>422</v>
      </c>
      <c r="C471" s="85"/>
      <c r="D471" s="109" t="s">
        <v>985</v>
      </c>
      <c r="E471" s="76"/>
      <c r="F471" s="1"/>
    </row>
    <row r="472" spans="1:245" x14ac:dyDescent="0.25">
      <c r="A472" s="85" t="s">
        <v>423</v>
      </c>
      <c r="B472" s="85" t="s">
        <v>424</v>
      </c>
      <c r="C472" s="85" t="s">
        <v>6</v>
      </c>
      <c r="D472" s="109">
        <v>14000000</v>
      </c>
      <c r="E472" s="80"/>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c r="CA472" s="71"/>
      <c r="CB472" s="71"/>
      <c r="CC472" s="71"/>
      <c r="CD472" s="71"/>
      <c r="CE472" s="71"/>
      <c r="CF472" s="71"/>
      <c r="CG472" s="71"/>
      <c r="CH472" s="71"/>
      <c r="CI472" s="71"/>
      <c r="CJ472" s="71"/>
      <c r="CK472" s="71"/>
      <c r="CL472" s="71"/>
      <c r="CM472" s="71"/>
      <c r="CN472" s="71"/>
      <c r="CO472" s="71"/>
      <c r="CP472" s="71"/>
      <c r="CQ472" s="71"/>
      <c r="CR472" s="71"/>
      <c r="CS472" s="71"/>
      <c r="CT472" s="71"/>
      <c r="CU472" s="71"/>
      <c r="CV472" s="71"/>
      <c r="CW472" s="71"/>
      <c r="CX472" s="71"/>
      <c r="CY472" s="71"/>
      <c r="CZ472" s="71"/>
      <c r="DA472" s="71"/>
      <c r="DB472" s="71"/>
      <c r="DC472" s="71"/>
      <c r="DD472" s="71"/>
      <c r="DE472" s="71"/>
      <c r="DF472" s="71"/>
      <c r="DG472" s="71"/>
      <c r="DH472" s="71"/>
      <c r="DI472" s="71"/>
      <c r="DJ472" s="71"/>
      <c r="DK472" s="71"/>
      <c r="DL472" s="71"/>
      <c r="DM472" s="71"/>
      <c r="DN472" s="71"/>
      <c r="DO472" s="71"/>
      <c r="DP472" s="71"/>
      <c r="DQ472" s="71"/>
      <c r="DR472" s="71"/>
      <c r="DS472" s="71"/>
      <c r="DT472" s="71"/>
      <c r="DU472" s="71"/>
      <c r="DV472" s="71"/>
      <c r="DW472" s="71"/>
      <c r="DX472" s="71"/>
      <c r="DY472" s="71"/>
      <c r="DZ472" s="71"/>
      <c r="EA472" s="71"/>
      <c r="EB472" s="71"/>
      <c r="EC472" s="71"/>
      <c r="ED472" s="71"/>
      <c r="EE472" s="71"/>
      <c r="EF472" s="71"/>
      <c r="EG472" s="71"/>
      <c r="EH472" s="71"/>
      <c r="EI472" s="71"/>
      <c r="EJ472" s="71"/>
      <c r="EK472" s="71"/>
      <c r="EL472" s="71"/>
      <c r="EM472" s="71"/>
      <c r="EN472" s="71"/>
      <c r="EO472" s="71"/>
      <c r="EP472" s="71"/>
      <c r="EQ472" s="71"/>
      <c r="ER472" s="71"/>
      <c r="ES472" s="71"/>
      <c r="ET472" s="71"/>
      <c r="EU472" s="71"/>
      <c r="EV472" s="71"/>
      <c r="EW472" s="71"/>
      <c r="EX472" s="71"/>
      <c r="EY472" s="71"/>
      <c r="EZ472" s="71"/>
      <c r="FA472" s="71"/>
      <c r="FB472" s="71"/>
      <c r="FC472" s="71"/>
      <c r="FD472" s="71"/>
      <c r="FE472" s="71"/>
      <c r="FF472" s="71"/>
      <c r="FG472" s="71"/>
      <c r="FH472" s="71"/>
      <c r="FI472" s="71"/>
      <c r="FJ472" s="71"/>
      <c r="FK472" s="71"/>
      <c r="FL472" s="71"/>
      <c r="FM472" s="71"/>
      <c r="FN472" s="71"/>
      <c r="FO472" s="71"/>
      <c r="FP472" s="71"/>
      <c r="FQ472" s="71"/>
      <c r="FR472" s="71"/>
      <c r="FS472" s="71"/>
      <c r="FT472" s="71"/>
      <c r="FU472" s="71"/>
      <c r="FV472" s="71"/>
      <c r="FW472" s="71"/>
      <c r="FX472" s="71"/>
      <c r="FY472" s="71"/>
      <c r="FZ472" s="71"/>
      <c r="GA472" s="71"/>
      <c r="GB472" s="71"/>
      <c r="GC472" s="71"/>
      <c r="GD472" s="71"/>
      <c r="GE472" s="71"/>
      <c r="GF472" s="71"/>
      <c r="GG472" s="71"/>
      <c r="GH472" s="71"/>
      <c r="GI472" s="71"/>
      <c r="GJ472" s="71"/>
      <c r="GK472" s="71"/>
      <c r="GL472" s="71"/>
      <c r="GM472" s="71"/>
      <c r="GN472" s="71"/>
      <c r="GO472" s="71"/>
      <c r="GP472" s="71"/>
      <c r="GQ472" s="71"/>
      <c r="GR472" s="71"/>
      <c r="GS472" s="71"/>
      <c r="GT472" s="71"/>
      <c r="GU472" s="71"/>
      <c r="GV472" s="71"/>
      <c r="GW472" s="71"/>
      <c r="GX472" s="71"/>
      <c r="GY472" s="71"/>
      <c r="GZ472" s="71"/>
      <c r="HA472" s="71"/>
      <c r="HB472" s="71"/>
      <c r="HC472" s="71"/>
      <c r="HD472" s="71"/>
      <c r="HE472" s="71"/>
      <c r="HF472" s="71"/>
      <c r="HG472" s="71"/>
      <c r="HH472" s="71"/>
      <c r="HI472" s="71"/>
      <c r="HJ472" s="71"/>
      <c r="HK472" s="71"/>
      <c r="HL472" s="71"/>
      <c r="HM472" s="71"/>
      <c r="HN472" s="71"/>
      <c r="HO472" s="71"/>
      <c r="HP472" s="71"/>
      <c r="HQ472" s="71"/>
      <c r="HR472" s="71"/>
      <c r="HS472" s="71"/>
      <c r="HT472" s="71"/>
      <c r="HU472" s="71"/>
      <c r="HV472" s="71"/>
      <c r="HW472" s="71"/>
      <c r="HX472" s="71"/>
      <c r="HY472" s="71"/>
      <c r="HZ472" s="71"/>
      <c r="IA472" s="71"/>
      <c r="IB472" s="71"/>
      <c r="IC472" s="71"/>
      <c r="ID472" s="71"/>
      <c r="IE472" s="71"/>
      <c r="IF472" s="71"/>
      <c r="IG472" s="71"/>
      <c r="IH472" s="71"/>
      <c r="II472" s="71"/>
      <c r="IJ472" s="71"/>
      <c r="IK472" s="71"/>
    </row>
    <row r="473" spans="1:245" s="68" customFormat="1" x14ac:dyDescent="0.25">
      <c r="A473" s="85"/>
      <c r="B473" s="85"/>
      <c r="C473" s="85"/>
      <c r="D473" s="109" t="s">
        <v>985</v>
      </c>
      <c r="E473" s="80"/>
      <c r="F473" s="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c r="CA473" s="71"/>
      <c r="CB473" s="71"/>
      <c r="CC473" s="71"/>
      <c r="CD473" s="71"/>
      <c r="CE473" s="71"/>
      <c r="CF473" s="71"/>
      <c r="CG473" s="71"/>
      <c r="CH473" s="71"/>
      <c r="CI473" s="71"/>
      <c r="CJ473" s="71"/>
      <c r="CK473" s="71"/>
      <c r="CL473" s="71"/>
      <c r="CM473" s="71"/>
      <c r="CN473" s="71"/>
      <c r="CO473" s="71"/>
      <c r="CP473" s="71"/>
      <c r="CQ473" s="71"/>
      <c r="CR473" s="71"/>
      <c r="CS473" s="71"/>
      <c r="CT473" s="71"/>
      <c r="CU473" s="71"/>
      <c r="CV473" s="71"/>
      <c r="CW473" s="71"/>
      <c r="CX473" s="71"/>
      <c r="CY473" s="71"/>
      <c r="CZ473" s="71"/>
      <c r="DA473" s="71"/>
      <c r="DB473" s="71"/>
      <c r="DC473" s="71"/>
      <c r="DD473" s="71"/>
      <c r="DE473" s="71"/>
      <c r="DF473" s="71"/>
      <c r="DG473" s="71"/>
      <c r="DH473" s="71"/>
      <c r="DI473" s="71"/>
      <c r="DJ473" s="71"/>
      <c r="DK473" s="71"/>
      <c r="DL473" s="71"/>
      <c r="DM473" s="71"/>
      <c r="DN473" s="71"/>
      <c r="DO473" s="71"/>
      <c r="DP473" s="71"/>
      <c r="DQ473" s="71"/>
      <c r="DR473" s="71"/>
      <c r="DS473" s="71"/>
      <c r="DT473" s="71"/>
      <c r="DU473" s="71"/>
      <c r="DV473" s="71"/>
      <c r="DW473" s="71"/>
      <c r="DX473" s="71"/>
      <c r="DY473" s="71"/>
      <c r="DZ473" s="71"/>
      <c r="EA473" s="71"/>
      <c r="EB473" s="71"/>
      <c r="EC473" s="71"/>
      <c r="ED473" s="71"/>
      <c r="EE473" s="71"/>
      <c r="EF473" s="71"/>
      <c r="EG473" s="71"/>
      <c r="EH473" s="71"/>
      <c r="EI473" s="71"/>
      <c r="EJ473" s="71"/>
      <c r="EK473" s="71"/>
      <c r="EL473" s="71"/>
      <c r="EM473" s="71"/>
      <c r="EN473" s="71"/>
      <c r="EO473" s="71"/>
      <c r="EP473" s="71"/>
      <c r="EQ473" s="71"/>
      <c r="ER473" s="71"/>
      <c r="ES473" s="71"/>
      <c r="ET473" s="71"/>
      <c r="EU473" s="71"/>
      <c r="EV473" s="71"/>
      <c r="EW473" s="71"/>
      <c r="EX473" s="71"/>
      <c r="EY473" s="71"/>
      <c r="EZ473" s="71"/>
      <c r="FA473" s="71"/>
      <c r="FB473" s="71"/>
      <c r="FC473" s="71"/>
      <c r="FD473" s="71"/>
      <c r="FE473" s="71"/>
      <c r="FF473" s="71"/>
      <c r="FG473" s="71"/>
      <c r="FH473" s="71"/>
      <c r="FI473" s="71"/>
      <c r="FJ473" s="71"/>
      <c r="FK473" s="71"/>
      <c r="FL473" s="71"/>
      <c r="FM473" s="71"/>
      <c r="FN473" s="71"/>
      <c r="FO473" s="71"/>
      <c r="FP473" s="71"/>
      <c r="FQ473" s="71"/>
      <c r="FR473" s="71"/>
      <c r="FS473" s="71"/>
      <c r="FT473" s="71"/>
      <c r="FU473" s="71"/>
      <c r="FV473" s="71"/>
      <c r="FW473" s="71"/>
      <c r="FX473" s="71"/>
      <c r="FY473" s="71"/>
      <c r="FZ473" s="71"/>
      <c r="GA473" s="71"/>
      <c r="GB473" s="71"/>
      <c r="GC473" s="71"/>
      <c r="GD473" s="71"/>
      <c r="GE473" s="71"/>
      <c r="GF473" s="71"/>
      <c r="GG473" s="71"/>
      <c r="GH473" s="71"/>
      <c r="GI473" s="71"/>
      <c r="GJ473" s="71"/>
      <c r="GK473" s="71"/>
      <c r="GL473" s="71"/>
      <c r="GM473" s="71"/>
      <c r="GN473" s="71"/>
      <c r="GO473" s="71"/>
      <c r="GP473" s="71"/>
      <c r="GQ473" s="71"/>
      <c r="GR473" s="71"/>
      <c r="GS473" s="71"/>
      <c r="GT473" s="71"/>
      <c r="GU473" s="71"/>
      <c r="GV473" s="71"/>
      <c r="GW473" s="71"/>
      <c r="GX473" s="71"/>
      <c r="GY473" s="71"/>
      <c r="GZ473" s="71"/>
      <c r="HA473" s="71"/>
      <c r="HB473" s="71"/>
      <c r="HC473" s="71"/>
      <c r="HD473" s="71"/>
      <c r="HE473" s="71"/>
      <c r="HF473" s="71"/>
      <c r="HG473" s="71"/>
      <c r="HH473" s="71"/>
      <c r="HI473" s="71"/>
      <c r="HJ473" s="71"/>
      <c r="HK473" s="71"/>
      <c r="HL473" s="71"/>
      <c r="HM473" s="71"/>
      <c r="HN473" s="71"/>
      <c r="HO473" s="71"/>
      <c r="HP473" s="71"/>
      <c r="HQ473" s="71"/>
      <c r="HR473" s="71"/>
      <c r="HS473" s="71"/>
      <c r="HT473" s="71"/>
      <c r="HU473" s="71"/>
      <c r="HV473" s="71"/>
      <c r="HW473" s="71"/>
      <c r="HX473" s="71"/>
      <c r="HY473" s="71"/>
      <c r="HZ473" s="71"/>
      <c r="IA473" s="71"/>
      <c r="IB473" s="71"/>
      <c r="IC473" s="71"/>
      <c r="ID473" s="71"/>
      <c r="IE473" s="71"/>
      <c r="IF473" s="71"/>
      <c r="IG473" s="71"/>
      <c r="IH473" s="71"/>
      <c r="II473" s="71"/>
      <c r="IJ473" s="71"/>
      <c r="IK473" s="71"/>
    </row>
    <row r="474" spans="1:245" s="70" customFormat="1" x14ac:dyDescent="0.25">
      <c r="A474" s="85" t="s">
        <v>425</v>
      </c>
      <c r="B474" s="85" t="s">
        <v>334</v>
      </c>
      <c r="C474" s="85" t="s">
        <v>7</v>
      </c>
      <c r="D474" s="109">
        <v>14000000</v>
      </c>
      <c r="E474" s="76"/>
      <c r="F474" s="1"/>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7"/>
      <c r="BC474" s="67"/>
      <c r="BD474" s="67"/>
      <c r="BE474" s="67"/>
      <c r="BF474" s="67"/>
      <c r="BG474" s="67"/>
      <c r="BH474" s="67"/>
      <c r="BI474" s="67"/>
      <c r="BJ474" s="67"/>
      <c r="BK474" s="67"/>
      <c r="BL474" s="67"/>
      <c r="BM474" s="67"/>
      <c r="BN474" s="67"/>
      <c r="BO474" s="67"/>
      <c r="BP474" s="67"/>
      <c r="BQ474" s="67"/>
      <c r="BR474" s="67"/>
      <c r="BS474" s="67"/>
      <c r="BT474" s="67"/>
      <c r="BU474" s="67"/>
      <c r="BV474" s="67"/>
      <c r="BW474" s="67"/>
      <c r="BX474" s="67"/>
      <c r="BY474" s="67"/>
      <c r="BZ474" s="67"/>
      <c r="CA474" s="67"/>
      <c r="CB474" s="67"/>
      <c r="CC474" s="67"/>
      <c r="CD474" s="67"/>
      <c r="CE474" s="67"/>
      <c r="CF474" s="67"/>
      <c r="CG474" s="67"/>
      <c r="CH474" s="67"/>
      <c r="CI474" s="67"/>
      <c r="CJ474" s="67"/>
      <c r="CK474" s="67"/>
      <c r="CL474" s="67"/>
      <c r="CM474" s="67"/>
      <c r="CN474" s="67"/>
      <c r="CO474" s="67"/>
      <c r="CP474" s="67"/>
      <c r="CQ474" s="67"/>
      <c r="CR474" s="67"/>
      <c r="CS474" s="67"/>
      <c r="CT474" s="67"/>
      <c r="CU474" s="67"/>
      <c r="CV474" s="67"/>
      <c r="CW474" s="67"/>
      <c r="CX474" s="67"/>
      <c r="CY474" s="67"/>
      <c r="CZ474" s="67"/>
      <c r="DA474" s="67"/>
      <c r="DB474" s="67"/>
      <c r="DC474" s="67"/>
      <c r="DD474" s="67"/>
      <c r="DE474" s="67"/>
      <c r="DF474" s="67"/>
      <c r="DG474" s="67"/>
      <c r="DH474" s="67"/>
      <c r="DI474" s="67"/>
      <c r="DJ474" s="67"/>
      <c r="DK474" s="67"/>
      <c r="DL474" s="67"/>
      <c r="DM474" s="67"/>
      <c r="DN474" s="67"/>
      <c r="DO474" s="67"/>
      <c r="DP474" s="67"/>
      <c r="DQ474" s="67"/>
      <c r="DR474" s="67"/>
      <c r="DS474" s="67"/>
      <c r="DT474" s="67"/>
      <c r="DU474" s="67"/>
      <c r="DV474" s="67"/>
      <c r="DW474" s="67"/>
      <c r="DX474" s="67"/>
      <c r="DY474" s="67"/>
      <c r="DZ474" s="67"/>
      <c r="EA474" s="67"/>
      <c r="EB474" s="67"/>
      <c r="EC474" s="67"/>
      <c r="ED474" s="67"/>
      <c r="EE474" s="67"/>
      <c r="EF474" s="67"/>
      <c r="EG474" s="67"/>
      <c r="EH474" s="67"/>
      <c r="EI474" s="67"/>
      <c r="EJ474" s="67"/>
      <c r="EK474" s="67"/>
      <c r="EL474" s="67"/>
      <c r="EM474" s="67"/>
      <c r="EN474" s="67"/>
      <c r="EO474" s="67"/>
      <c r="EP474" s="67"/>
      <c r="EQ474" s="67"/>
      <c r="ER474" s="67"/>
      <c r="ES474" s="67"/>
      <c r="ET474" s="67"/>
      <c r="EU474" s="67"/>
      <c r="EV474" s="67"/>
      <c r="EW474" s="67"/>
      <c r="EX474" s="67"/>
      <c r="EY474" s="67"/>
      <c r="EZ474" s="67"/>
      <c r="FA474" s="67"/>
      <c r="FB474" s="67"/>
      <c r="FC474" s="67"/>
      <c r="FD474" s="67"/>
      <c r="FE474" s="67"/>
      <c r="FF474" s="67"/>
      <c r="FG474" s="67"/>
      <c r="FH474" s="67"/>
      <c r="FI474" s="67"/>
      <c r="FJ474" s="67"/>
      <c r="FK474" s="67"/>
      <c r="FL474" s="67"/>
      <c r="FM474" s="67"/>
      <c r="FN474" s="67"/>
      <c r="FO474" s="67"/>
      <c r="FP474" s="67"/>
      <c r="FQ474" s="67"/>
      <c r="FR474" s="67"/>
      <c r="FS474" s="67"/>
      <c r="FT474" s="67"/>
      <c r="FU474" s="67"/>
      <c r="FV474" s="67"/>
      <c r="FW474" s="67"/>
      <c r="FX474" s="67"/>
      <c r="FY474" s="67"/>
      <c r="FZ474" s="67"/>
      <c r="GA474" s="67"/>
      <c r="GB474" s="67"/>
      <c r="GC474" s="67"/>
      <c r="GD474" s="67"/>
      <c r="GE474" s="67"/>
      <c r="GF474" s="67"/>
      <c r="GG474" s="67"/>
      <c r="GH474" s="67"/>
      <c r="GI474" s="67"/>
      <c r="GJ474" s="67"/>
      <c r="GK474" s="67"/>
      <c r="GL474" s="67"/>
      <c r="GM474" s="67"/>
      <c r="GN474" s="67"/>
      <c r="GO474" s="67"/>
      <c r="GP474" s="67"/>
      <c r="GQ474" s="67"/>
      <c r="GR474" s="67"/>
      <c r="GS474" s="67"/>
      <c r="GT474" s="67"/>
      <c r="GU474" s="67"/>
      <c r="GV474" s="67"/>
      <c r="GW474" s="67"/>
      <c r="GX474" s="67"/>
      <c r="GY474" s="67"/>
      <c r="GZ474" s="67"/>
      <c r="HA474" s="67"/>
      <c r="HB474" s="67"/>
      <c r="HC474" s="67"/>
      <c r="HD474" s="67"/>
      <c r="HE474" s="67"/>
      <c r="HF474" s="67"/>
      <c r="HG474" s="67"/>
      <c r="HH474" s="67"/>
      <c r="HI474" s="67"/>
      <c r="HJ474" s="67"/>
      <c r="HK474" s="67"/>
      <c r="HL474" s="67"/>
      <c r="HM474" s="67"/>
      <c r="HN474" s="67"/>
      <c r="HO474" s="67"/>
      <c r="HP474" s="67"/>
      <c r="HQ474" s="67"/>
      <c r="HR474" s="67"/>
      <c r="HS474" s="67"/>
      <c r="HT474" s="67"/>
      <c r="HU474" s="67"/>
      <c r="HV474" s="67"/>
      <c r="HW474" s="67"/>
      <c r="HX474" s="67"/>
      <c r="HY474" s="67"/>
      <c r="HZ474" s="67"/>
      <c r="IA474" s="67"/>
      <c r="IB474" s="67"/>
      <c r="IC474" s="67"/>
      <c r="ID474" s="67"/>
      <c r="IE474" s="67"/>
      <c r="IF474" s="67"/>
      <c r="IG474" s="67"/>
      <c r="IH474" s="67"/>
      <c r="II474" s="67"/>
      <c r="IJ474" s="67"/>
      <c r="IK474" s="67"/>
    </row>
    <row r="475" spans="1:245" s="100" customFormat="1" x14ac:dyDescent="0.25">
      <c r="A475" s="101" t="s">
        <v>766</v>
      </c>
      <c r="B475" s="101" t="s">
        <v>426</v>
      </c>
      <c r="C475" s="101" t="s">
        <v>7</v>
      </c>
      <c r="D475" s="110">
        <v>13000000</v>
      </c>
      <c r="E475" s="99"/>
    </row>
    <row r="476" spans="1:245" s="100" customFormat="1" x14ac:dyDescent="0.25">
      <c r="A476" s="101" t="s">
        <v>427</v>
      </c>
      <c r="B476" s="101" t="s">
        <v>431</v>
      </c>
      <c r="C476" s="101" t="s">
        <v>7</v>
      </c>
      <c r="D476" s="110">
        <v>11000000</v>
      </c>
      <c r="E476" s="99"/>
      <c r="F476" s="2"/>
    </row>
    <row r="477" spans="1:245" s="67" customFormat="1" x14ac:dyDescent="0.25">
      <c r="A477" s="85" t="s">
        <v>429</v>
      </c>
      <c r="B477" s="85" t="s">
        <v>428</v>
      </c>
      <c r="C477" s="85" t="s">
        <v>7</v>
      </c>
      <c r="D477" s="109">
        <v>11000000</v>
      </c>
      <c r="E477" s="75"/>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row>
    <row r="478" spans="1:245" s="67" customFormat="1" x14ac:dyDescent="0.25">
      <c r="A478" s="85" t="s">
        <v>430</v>
      </c>
      <c r="B478" s="85" t="s">
        <v>435</v>
      </c>
      <c r="C478" s="85" t="s">
        <v>7</v>
      </c>
      <c r="D478" s="109">
        <v>10000000</v>
      </c>
      <c r="E478" s="76"/>
      <c r="F478" s="1"/>
    </row>
    <row r="479" spans="1:245" s="67" customFormat="1" x14ac:dyDescent="0.25">
      <c r="A479" s="85" t="s">
        <v>432</v>
      </c>
      <c r="B479" s="85" t="s">
        <v>607</v>
      </c>
      <c r="C479" s="85" t="s">
        <v>7</v>
      </c>
      <c r="D479" s="109">
        <v>10000000</v>
      </c>
      <c r="E479" s="79"/>
      <c r="F479" s="1"/>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69"/>
      <c r="AY479" s="69"/>
      <c r="AZ479" s="69"/>
      <c r="BA479" s="69"/>
      <c r="BB479" s="69"/>
      <c r="BC479" s="69"/>
      <c r="BD479" s="69"/>
      <c r="BE479" s="69"/>
      <c r="BF479" s="69"/>
      <c r="BG479" s="69"/>
      <c r="BH479" s="69"/>
      <c r="BI479" s="69"/>
      <c r="BJ479" s="69"/>
      <c r="BK479" s="69"/>
      <c r="BL479" s="69"/>
      <c r="BM479" s="69"/>
      <c r="BN479" s="69"/>
      <c r="BO479" s="69"/>
      <c r="BP479" s="69"/>
      <c r="BQ479" s="69"/>
      <c r="BR479" s="69"/>
      <c r="BS479" s="69"/>
      <c r="BT479" s="69"/>
      <c r="BU479" s="69"/>
      <c r="BV479" s="69"/>
      <c r="BW479" s="69"/>
      <c r="BX479" s="69"/>
      <c r="BY479" s="69"/>
      <c r="BZ479" s="69"/>
      <c r="CA479" s="69"/>
      <c r="CB479" s="69"/>
      <c r="CC479" s="69"/>
      <c r="CD479" s="69"/>
      <c r="CE479" s="69"/>
      <c r="CF479" s="69"/>
      <c r="CG479" s="69"/>
      <c r="CH479" s="69"/>
      <c r="CI479" s="69"/>
      <c r="CJ479" s="69"/>
      <c r="CK479" s="69"/>
      <c r="CL479" s="69"/>
      <c r="CM479" s="69"/>
      <c r="CN479" s="69"/>
      <c r="CO479" s="69"/>
      <c r="CP479" s="69"/>
      <c r="CQ479" s="69"/>
      <c r="CR479" s="69"/>
      <c r="CS479" s="69"/>
      <c r="CT479" s="69"/>
      <c r="CU479" s="69"/>
      <c r="CV479" s="69"/>
      <c r="CW479" s="69"/>
      <c r="CX479" s="69"/>
      <c r="CY479" s="69"/>
      <c r="CZ479" s="69"/>
      <c r="DA479" s="69"/>
      <c r="DB479" s="69"/>
      <c r="DC479" s="69"/>
      <c r="DD479" s="69"/>
      <c r="DE479" s="69"/>
      <c r="DF479" s="69"/>
      <c r="DG479" s="69"/>
      <c r="DH479" s="69"/>
      <c r="DI479" s="69"/>
      <c r="DJ479" s="69"/>
      <c r="DK479" s="69"/>
      <c r="DL479" s="69"/>
      <c r="DM479" s="69"/>
      <c r="DN479" s="69"/>
      <c r="DO479" s="69"/>
      <c r="DP479" s="69"/>
      <c r="DQ479" s="69"/>
      <c r="DR479" s="69"/>
      <c r="DS479" s="69"/>
      <c r="DT479" s="69"/>
      <c r="DU479" s="69"/>
      <c r="DV479" s="69"/>
      <c r="DW479" s="69"/>
      <c r="DX479" s="69"/>
      <c r="DY479" s="69"/>
      <c r="DZ479" s="69"/>
      <c r="EA479" s="69"/>
      <c r="EB479" s="69"/>
      <c r="EC479" s="69"/>
      <c r="ED479" s="69"/>
      <c r="EE479" s="69"/>
      <c r="EF479" s="69"/>
      <c r="EG479" s="69"/>
      <c r="EH479" s="69"/>
      <c r="EI479" s="69"/>
      <c r="EJ479" s="69"/>
      <c r="EK479" s="69"/>
      <c r="EL479" s="69"/>
      <c r="EM479" s="69"/>
      <c r="EN479" s="69"/>
      <c r="EO479" s="69"/>
      <c r="EP479" s="69"/>
      <c r="EQ479" s="69"/>
      <c r="ER479" s="69"/>
      <c r="ES479" s="69"/>
      <c r="ET479" s="69"/>
      <c r="EU479" s="69"/>
      <c r="EV479" s="69"/>
      <c r="EW479" s="69"/>
      <c r="EX479" s="69"/>
      <c r="EY479" s="69"/>
      <c r="EZ479" s="69"/>
      <c r="FA479" s="69"/>
      <c r="FB479" s="69"/>
      <c r="FC479" s="69"/>
      <c r="FD479" s="69"/>
      <c r="FE479" s="69"/>
      <c r="FF479" s="69"/>
      <c r="FG479" s="69"/>
      <c r="FH479" s="69"/>
      <c r="FI479" s="69"/>
      <c r="FJ479" s="69"/>
      <c r="FK479" s="69"/>
      <c r="FL479" s="69"/>
      <c r="FM479" s="69"/>
      <c r="FN479" s="69"/>
      <c r="FO479" s="69"/>
      <c r="FP479" s="69"/>
      <c r="FQ479" s="69"/>
      <c r="FR479" s="69"/>
      <c r="FS479" s="69"/>
      <c r="FT479" s="69"/>
      <c r="FU479" s="69"/>
      <c r="FV479" s="69"/>
      <c r="FW479" s="69"/>
      <c r="FX479" s="69"/>
      <c r="FY479" s="69"/>
      <c r="FZ479" s="69"/>
      <c r="GA479" s="69"/>
      <c r="GB479" s="69"/>
      <c r="GC479" s="69"/>
      <c r="GD479" s="69"/>
      <c r="GE479" s="69"/>
      <c r="GF479" s="69"/>
      <c r="GG479" s="69"/>
      <c r="GH479" s="69"/>
      <c r="GI479" s="69"/>
      <c r="GJ479" s="69"/>
      <c r="GK479" s="69"/>
      <c r="GL479" s="69"/>
      <c r="GM479" s="69"/>
      <c r="GN479" s="69"/>
      <c r="GO479" s="69"/>
      <c r="GP479" s="69"/>
      <c r="GQ479" s="69"/>
      <c r="GR479" s="69"/>
      <c r="GS479" s="69"/>
      <c r="GT479" s="69"/>
      <c r="GU479" s="69"/>
      <c r="GV479" s="69"/>
      <c r="GW479" s="69"/>
      <c r="GX479" s="69"/>
      <c r="GY479" s="69"/>
      <c r="GZ479" s="69"/>
      <c r="HA479" s="69"/>
      <c r="HB479" s="69"/>
      <c r="HC479" s="69"/>
      <c r="HD479" s="69"/>
      <c r="HE479" s="69"/>
      <c r="HF479" s="69"/>
      <c r="HG479" s="69"/>
      <c r="HH479" s="69"/>
      <c r="HI479" s="69"/>
      <c r="HJ479" s="69"/>
      <c r="HK479" s="69"/>
      <c r="HL479" s="69"/>
      <c r="HM479" s="69"/>
      <c r="HN479" s="69"/>
      <c r="HO479" s="69"/>
      <c r="HP479" s="69"/>
      <c r="HQ479" s="69"/>
      <c r="HR479" s="69"/>
      <c r="HS479" s="69"/>
      <c r="HT479" s="69"/>
      <c r="HU479" s="69"/>
      <c r="HV479" s="69"/>
      <c r="HW479" s="69"/>
      <c r="HX479" s="69"/>
      <c r="HY479" s="69"/>
      <c r="HZ479" s="69"/>
      <c r="IA479" s="69"/>
      <c r="IB479" s="69"/>
      <c r="IC479" s="69"/>
      <c r="ID479" s="69"/>
      <c r="IE479" s="69"/>
      <c r="IF479" s="69"/>
      <c r="IG479" s="69"/>
      <c r="IH479" s="69"/>
      <c r="II479" s="69"/>
      <c r="IJ479" s="69"/>
      <c r="IK479" s="69"/>
    </row>
    <row r="480" spans="1:245" s="67" customFormat="1" x14ac:dyDescent="0.25">
      <c r="A480" s="85" t="s">
        <v>434</v>
      </c>
      <c r="B480" s="85" t="s">
        <v>767</v>
      </c>
      <c r="C480" s="85" t="s">
        <v>7</v>
      </c>
      <c r="D480" s="109">
        <v>9000000</v>
      </c>
      <c r="E480" s="76"/>
      <c r="F480" s="1"/>
    </row>
    <row r="481" spans="1:245" x14ac:dyDescent="0.25">
      <c r="A481" s="85" t="s">
        <v>436</v>
      </c>
      <c r="B481" s="85" t="s">
        <v>768</v>
      </c>
      <c r="C481" s="85" t="s">
        <v>7</v>
      </c>
      <c r="D481" s="109">
        <v>8000000</v>
      </c>
    </row>
    <row r="482" spans="1:245" x14ac:dyDescent="0.25">
      <c r="A482" s="85" t="s">
        <v>857</v>
      </c>
      <c r="B482" s="85" t="s">
        <v>858</v>
      </c>
      <c r="C482" s="85" t="s">
        <v>7</v>
      </c>
      <c r="D482" s="109">
        <v>12000000</v>
      </c>
    </row>
    <row r="483" spans="1:245" s="68" customFormat="1" x14ac:dyDescent="0.25">
      <c r="A483" s="102" t="s">
        <v>1070</v>
      </c>
      <c r="B483" s="102" t="s">
        <v>961</v>
      </c>
      <c r="C483" s="102" t="s">
        <v>7</v>
      </c>
      <c r="D483" s="111">
        <v>8000000</v>
      </c>
      <c r="E483" s="77" t="s">
        <v>844</v>
      </c>
      <c r="F483" s="1"/>
    </row>
    <row r="484" spans="1:245" x14ac:dyDescent="0.25">
      <c r="D484" s="109" t="s">
        <v>985</v>
      </c>
      <c r="E484" s="77"/>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c r="BA484" s="68"/>
      <c r="BB484" s="68"/>
      <c r="BC484" s="68"/>
      <c r="BD484" s="68"/>
      <c r="BE484" s="68"/>
      <c r="BF484" s="68"/>
      <c r="BG484" s="68"/>
      <c r="BH484" s="68"/>
      <c r="BI484" s="68"/>
      <c r="BJ484" s="68"/>
      <c r="BK484" s="68"/>
      <c r="BL484" s="68"/>
      <c r="BM484" s="68"/>
      <c r="BN484" s="68"/>
      <c r="BO484" s="68"/>
      <c r="BP484" s="68"/>
      <c r="BQ484" s="68"/>
      <c r="BR484" s="68"/>
      <c r="BS484" s="68"/>
      <c r="BT484" s="68"/>
      <c r="BU484" s="68"/>
      <c r="BV484" s="68"/>
      <c r="BW484" s="68"/>
      <c r="BX484" s="68"/>
      <c r="BY484" s="68"/>
      <c r="BZ484" s="68"/>
      <c r="CA484" s="68"/>
      <c r="CB484" s="68"/>
      <c r="CC484" s="68"/>
      <c r="CD484" s="68"/>
      <c r="CE484" s="68"/>
      <c r="CF484" s="68"/>
      <c r="CG484" s="68"/>
      <c r="CH484" s="68"/>
      <c r="CI484" s="68"/>
      <c r="CJ484" s="68"/>
      <c r="CK484" s="68"/>
      <c r="CL484" s="68"/>
      <c r="CM484" s="68"/>
      <c r="CN484" s="68"/>
      <c r="CO484" s="68"/>
      <c r="CP484" s="68"/>
      <c r="CQ484" s="68"/>
      <c r="CR484" s="68"/>
      <c r="CS484" s="68"/>
      <c r="CT484" s="68"/>
      <c r="CU484" s="68"/>
      <c r="CV484" s="68"/>
      <c r="CW484" s="68"/>
      <c r="CX484" s="68"/>
      <c r="CY484" s="68"/>
      <c r="CZ484" s="68"/>
      <c r="DA484" s="68"/>
      <c r="DB484" s="68"/>
      <c r="DC484" s="68"/>
      <c r="DD484" s="68"/>
      <c r="DE484" s="68"/>
      <c r="DF484" s="68"/>
      <c r="DG484" s="68"/>
      <c r="DH484" s="68"/>
      <c r="DI484" s="68"/>
      <c r="DJ484" s="68"/>
      <c r="DK484" s="68"/>
      <c r="DL484" s="68"/>
      <c r="DM484" s="68"/>
      <c r="DN484" s="68"/>
      <c r="DO484" s="68"/>
      <c r="DP484" s="68"/>
      <c r="DQ484" s="68"/>
      <c r="DR484" s="68"/>
      <c r="DS484" s="68"/>
      <c r="DT484" s="68"/>
      <c r="DU484" s="68"/>
      <c r="DV484" s="68"/>
      <c r="DW484" s="68"/>
      <c r="DX484" s="68"/>
      <c r="DY484" s="68"/>
      <c r="DZ484" s="68"/>
      <c r="EA484" s="68"/>
      <c r="EB484" s="68"/>
      <c r="EC484" s="68"/>
      <c r="ED484" s="68"/>
      <c r="EE484" s="68"/>
      <c r="EF484" s="68"/>
      <c r="EG484" s="68"/>
      <c r="EH484" s="68"/>
      <c r="EI484" s="68"/>
      <c r="EJ484" s="68"/>
      <c r="EK484" s="68"/>
      <c r="EL484" s="68"/>
      <c r="EM484" s="68"/>
      <c r="EN484" s="68"/>
      <c r="EO484" s="68"/>
      <c r="EP484" s="68"/>
      <c r="EQ484" s="68"/>
      <c r="ER484" s="68"/>
      <c r="ES484" s="68"/>
      <c r="ET484" s="68"/>
      <c r="EU484" s="68"/>
      <c r="EV484" s="68"/>
      <c r="EW484" s="68"/>
      <c r="EX484" s="68"/>
      <c r="EY484" s="68"/>
      <c r="EZ484" s="68"/>
      <c r="FA484" s="68"/>
      <c r="FB484" s="68"/>
      <c r="FC484" s="68"/>
      <c r="FD484" s="68"/>
      <c r="FE484" s="68"/>
      <c r="FF484" s="68"/>
      <c r="FG484" s="68"/>
      <c r="FH484" s="68"/>
      <c r="FI484" s="68"/>
      <c r="FJ484" s="68"/>
      <c r="FK484" s="68"/>
      <c r="FL484" s="68"/>
      <c r="FM484" s="68"/>
      <c r="FN484" s="68"/>
      <c r="FO484" s="68"/>
      <c r="FP484" s="68"/>
      <c r="FQ484" s="68"/>
      <c r="FR484" s="68"/>
      <c r="FS484" s="68"/>
      <c r="FT484" s="68"/>
      <c r="FU484" s="68"/>
      <c r="FV484" s="68"/>
      <c r="FW484" s="68"/>
      <c r="FX484" s="68"/>
      <c r="FY484" s="68"/>
      <c r="FZ484" s="68"/>
      <c r="GA484" s="68"/>
      <c r="GB484" s="68"/>
      <c r="GC484" s="68"/>
      <c r="GD484" s="68"/>
      <c r="GE484" s="68"/>
      <c r="GF484" s="68"/>
      <c r="GG484" s="68"/>
      <c r="GH484" s="68"/>
      <c r="GI484" s="68"/>
      <c r="GJ484" s="68"/>
      <c r="GK484" s="68"/>
      <c r="GL484" s="68"/>
      <c r="GM484" s="68"/>
      <c r="GN484" s="68"/>
      <c r="GO484" s="68"/>
      <c r="GP484" s="68"/>
      <c r="GQ484" s="68"/>
      <c r="GR484" s="68"/>
      <c r="GS484" s="68"/>
      <c r="GT484" s="68"/>
      <c r="GU484" s="68"/>
      <c r="GV484" s="68"/>
      <c r="GW484" s="68"/>
      <c r="GX484" s="68"/>
      <c r="GY484" s="68"/>
      <c r="GZ484" s="68"/>
      <c r="HA484" s="68"/>
      <c r="HB484" s="68"/>
      <c r="HC484" s="68"/>
      <c r="HD484" s="68"/>
      <c r="HE484" s="68"/>
      <c r="HF484" s="68"/>
      <c r="HG484" s="68"/>
      <c r="HH484" s="68"/>
      <c r="HI484" s="68"/>
      <c r="HJ484" s="68"/>
      <c r="HK484" s="68"/>
      <c r="HL484" s="68"/>
      <c r="HM484" s="68"/>
      <c r="HN484" s="68"/>
      <c r="HO484" s="68"/>
      <c r="HP484" s="68"/>
      <c r="HQ484" s="68"/>
      <c r="HR484" s="68"/>
      <c r="HS484" s="68"/>
      <c r="HT484" s="68"/>
      <c r="HU484" s="68"/>
      <c r="HV484" s="68"/>
      <c r="HW484" s="68"/>
      <c r="HX484" s="68"/>
      <c r="HY484" s="68"/>
      <c r="HZ484" s="68"/>
      <c r="IA484" s="68"/>
      <c r="IB484" s="68"/>
      <c r="IC484" s="68"/>
      <c r="ID484" s="68"/>
      <c r="IE484" s="68"/>
      <c r="IF484" s="68"/>
      <c r="IG484" s="68"/>
      <c r="IH484" s="68"/>
      <c r="II484" s="68"/>
      <c r="IJ484" s="68"/>
      <c r="IK484" s="68"/>
    </row>
    <row r="485" spans="1:245" s="100" customFormat="1" x14ac:dyDescent="0.25">
      <c r="A485" s="101" t="s">
        <v>437</v>
      </c>
      <c r="B485" s="101" t="s">
        <v>440</v>
      </c>
      <c r="C485" s="101" t="s">
        <v>22</v>
      </c>
      <c r="D485" s="110">
        <v>16000000</v>
      </c>
      <c r="E485" s="99"/>
      <c r="F485" s="2"/>
    </row>
    <row r="486" spans="1:245" x14ac:dyDescent="0.25">
      <c r="A486" s="85" t="s">
        <v>439</v>
      </c>
      <c r="B486" s="85" t="s">
        <v>405</v>
      </c>
      <c r="C486" s="85" t="s">
        <v>22</v>
      </c>
      <c r="D486" s="109">
        <v>14000000</v>
      </c>
    </row>
    <row r="487" spans="1:245" x14ac:dyDescent="0.25">
      <c r="A487" s="85" t="s">
        <v>442</v>
      </c>
      <c r="B487" s="85" t="s">
        <v>26</v>
      </c>
      <c r="C487" s="85" t="s">
        <v>22</v>
      </c>
      <c r="D487" s="109">
        <v>12000000</v>
      </c>
    </row>
    <row r="488" spans="1:245" x14ac:dyDescent="0.25">
      <c r="A488" s="85" t="s">
        <v>443</v>
      </c>
      <c r="B488" s="85" t="s">
        <v>444</v>
      </c>
      <c r="C488" s="85" t="s">
        <v>22</v>
      </c>
      <c r="D488" s="109">
        <v>12000000</v>
      </c>
      <c r="E488" s="77"/>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68"/>
      <c r="AU488" s="68"/>
      <c r="AV488" s="68"/>
      <c r="AW488" s="68"/>
      <c r="AX488" s="68"/>
      <c r="AY488" s="68"/>
      <c r="AZ488" s="68"/>
      <c r="BA488" s="68"/>
      <c r="BB488" s="68"/>
      <c r="BC488" s="68"/>
      <c r="BD488" s="68"/>
      <c r="BE488" s="68"/>
      <c r="BF488" s="68"/>
      <c r="BG488" s="68"/>
      <c r="BH488" s="68"/>
      <c r="BI488" s="68"/>
      <c r="BJ488" s="68"/>
      <c r="BK488" s="68"/>
      <c r="BL488" s="68"/>
      <c r="BM488" s="68"/>
      <c r="BN488" s="68"/>
      <c r="BO488" s="68"/>
      <c r="BP488" s="68"/>
      <c r="BQ488" s="68"/>
      <c r="BR488" s="68"/>
      <c r="BS488" s="68"/>
      <c r="BT488" s="68"/>
      <c r="BU488" s="68"/>
      <c r="BV488" s="68"/>
      <c r="BW488" s="68"/>
      <c r="BX488" s="68"/>
      <c r="BY488" s="68"/>
      <c r="BZ488" s="68"/>
      <c r="CA488" s="68"/>
      <c r="CB488" s="68"/>
      <c r="CC488" s="68"/>
      <c r="CD488" s="68"/>
      <c r="CE488" s="68"/>
      <c r="CF488" s="68"/>
      <c r="CG488" s="68"/>
      <c r="CH488" s="68"/>
      <c r="CI488" s="68"/>
      <c r="CJ488" s="68"/>
      <c r="CK488" s="68"/>
      <c r="CL488" s="68"/>
      <c r="CM488" s="68"/>
      <c r="CN488" s="68"/>
      <c r="CO488" s="68"/>
      <c r="CP488" s="68"/>
      <c r="CQ488" s="68"/>
      <c r="CR488" s="68"/>
      <c r="CS488" s="68"/>
      <c r="CT488" s="68"/>
      <c r="CU488" s="68"/>
      <c r="CV488" s="68"/>
      <c r="CW488" s="68"/>
      <c r="CX488" s="68"/>
      <c r="CY488" s="68"/>
      <c r="CZ488" s="68"/>
      <c r="DA488" s="68"/>
      <c r="DB488" s="68"/>
      <c r="DC488" s="68"/>
      <c r="DD488" s="68"/>
      <c r="DE488" s="68"/>
      <c r="DF488" s="68"/>
      <c r="DG488" s="68"/>
      <c r="DH488" s="68"/>
      <c r="DI488" s="68"/>
      <c r="DJ488" s="68"/>
      <c r="DK488" s="68"/>
      <c r="DL488" s="68"/>
      <c r="DM488" s="68"/>
      <c r="DN488" s="68"/>
      <c r="DO488" s="68"/>
      <c r="DP488" s="68"/>
      <c r="DQ488" s="68"/>
      <c r="DR488" s="68"/>
      <c r="DS488" s="68"/>
      <c r="DT488" s="68"/>
      <c r="DU488" s="68"/>
      <c r="DV488" s="68"/>
      <c r="DW488" s="68"/>
      <c r="DX488" s="68"/>
      <c r="DY488" s="68"/>
      <c r="DZ488" s="68"/>
      <c r="EA488" s="68"/>
      <c r="EB488" s="68"/>
      <c r="EC488" s="68"/>
      <c r="ED488" s="68"/>
      <c r="EE488" s="68"/>
      <c r="EF488" s="68"/>
      <c r="EG488" s="68"/>
      <c r="EH488" s="68"/>
      <c r="EI488" s="68"/>
      <c r="EJ488" s="68"/>
      <c r="EK488" s="68"/>
      <c r="EL488" s="68"/>
      <c r="EM488" s="68"/>
      <c r="EN488" s="68"/>
      <c r="EO488" s="68"/>
      <c r="EP488" s="68"/>
      <c r="EQ488" s="68"/>
      <c r="ER488" s="68"/>
      <c r="ES488" s="68"/>
      <c r="ET488" s="68"/>
      <c r="EU488" s="68"/>
      <c r="EV488" s="68"/>
      <c r="EW488" s="68"/>
      <c r="EX488" s="68"/>
      <c r="EY488" s="68"/>
      <c r="EZ488" s="68"/>
      <c r="FA488" s="68"/>
      <c r="FB488" s="68"/>
      <c r="FC488" s="68"/>
      <c r="FD488" s="68"/>
      <c r="FE488" s="68"/>
      <c r="FF488" s="68"/>
      <c r="FG488" s="68"/>
      <c r="FH488" s="68"/>
      <c r="FI488" s="68"/>
      <c r="FJ488" s="68"/>
      <c r="FK488" s="68"/>
      <c r="FL488" s="68"/>
      <c r="FM488" s="68"/>
      <c r="FN488" s="68"/>
      <c r="FO488" s="68"/>
      <c r="FP488" s="68"/>
      <c r="FQ488" s="68"/>
      <c r="FR488" s="68"/>
      <c r="FS488" s="68"/>
      <c r="FT488" s="68"/>
      <c r="FU488" s="68"/>
      <c r="FV488" s="68"/>
      <c r="FW488" s="68"/>
      <c r="FX488" s="68"/>
      <c r="FY488" s="68"/>
      <c r="FZ488" s="68"/>
      <c r="GA488" s="68"/>
      <c r="GB488" s="68"/>
      <c r="GC488" s="68"/>
      <c r="GD488" s="68"/>
      <c r="GE488" s="68"/>
      <c r="GF488" s="68"/>
      <c r="GG488" s="68"/>
      <c r="GH488" s="68"/>
      <c r="GI488" s="68"/>
      <c r="GJ488" s="68"/>
      <c r="GK488" s="68"/>
      <c r="GL488" s="68"/>
      <c r="GM488" s="68"/>
      <c r="GN488" s="68"/>
      <c r="GO488" s="68"/>
      <c r="GP488" s="68"/>
      <c r="GQ488" s="68"/>
      <c r="GR488" s="68"/>
      <c r="GS488" s="68"/>
      <c r="GT488" s="68"/>
      <c r="GU488" s="68"/>
      <c r="GV488" s="68"/>
      <c r="GW488" s="68"/>
      <c r="GX488" s="68"/>
      <c r="GY488" s="68"/>
      <c r="GZ488" s="68"/>
      <c r="HA488" s="68"/>
      <c r="HB488" s="68"/>
      <c r="HC488" s="68"/>
      <c r="HD488" s="68"/>
      <c r="HE488" s="68"/>
      <c r="HF488" s="68"/>
      <c r="HG488" s="68"/>
      <c r="HH488" s="68"/>
      <c r="HI488" s="68"/>
      <c r="HJ488" s="68"/>
      <c r="HK488" s="68"/>
      <c r="HL488" s="68"/>
      <c r="HM488" s="68"/>
      <c r="HN488" s="68"/>
      <c r="HO488" s="68"/>
      <c r="HP488" s="68"/>
      <c r="HQ488" s="68"/>
      <c r="HR488" s="68"/>
      <c r="HS488" s="68"/>
      <c r="HT488" s="68"/>
      <c r="HU488" s="68"/>
      <c r="HV488" s="68"/>
      <c r="HW488" s="68"/>
      <c r="HX488" s="68"/>
      <c r="HY488" s="68"/>
      <c r="HZ488" s="68"/>
      <c r="IA488" s="68"/>
      <c r="IB488" s="68"/>
      <c r="IC488" s="68"/>
      <c r="ID488" s="68"/>
      <c r="IE488" s="68"/>
      <c r="IF488" s="68"/>
      <c r="IG488" s="68"/>
      <c r="IH488" s="68"/>
      <c r="II488" s="68"/>
      <c r="IJ488" s="68"/>
      <c r="IK488" s="68"/>
    </row>
    <row r="489" spans="1:245" s="67" customFormat="1" x14ac:dyDescent="0.25">
      <c r="A489" s="85" t="s">
        <v>445</v>
      </c>
      <c r="B489" s="85" t="s">
        <v>769</v>
      </c>
      <c r="C489" s="85" t="s">
        <v>22</v>
      </c>
      <c r="D489" s="109">
        <v>11000000</v>
      </c>
      <c r="E489" s="77"/>
      <c r="F489" s="1"/>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c r="AG489" s="68"/>
      <c r="AH489" s="68"/>
      <c r="AI489" s="68"/>
      <c r="AJ489" s="68"/>
      <c r="AK489" s="68"/>
      <c r="AL489" s="68"/>
      <c r="AM489" s="68"/>
      <c r="AN489" s="68"/>
      <c r="AO489" s="68"/>
      <c r="AP489" s="68"/>
      <c r="AQ489" s="68"/>
      <c r="AR489" s="68"/>
      <c r="AS489" s="68"/>
      <c r="AT489" s="68"/>
      <c r="AU489" s="68"/>
      <c r="AV489" s="68"/>
      <c r="AW489" s="68"/>
      <c r="AX489" s="68"/>
      <c r="AY489" s="68"/>
      <c r="AZ489" s="68"/>
      <c r="BA489" s="68"/>
      <c r="BB489" s="68"/>
      <c r="BC489" s="68"/>
      <c r="BD489" s="68"/>
      <c r="BE489" s="68"/>
      <c r="BF489" s="68"/>
      <c r="BG489" s="68"/>
      <c r="BH489" s="68"/>
      <c r="BI489" s="68"/>
      <c r="BJ489" s="68"/>
      <c r="BK489" s="68"/>
      <c r="BL489" s="68"/>
      <c r="BM489" s="68"/>
      <c r="BN489" s="68"/>
      <c r="BO489" s="68"/>
      <c r="BP489" s="68"/>
      <c r="BQ489" s="68"/>
      <c r="BR489" s="68"/>
      <c r="BS489" s="68"/>
      <c r="BT489" s="68"/>
      <c r="BU489" s="68"/>
      <c r="BV489" s="68"/>
      <c r="BW489" s="68"/>
      <c r="BX489" s="68"/>
      <c r="BY489" s="68"/>
      <c r="BZ489" s="68"/>
      <c r="CA489" s="68"/>
      <c r="CB489" s="68"/>
      <c r="CC489" s="68"/>
      <c r="CD489" s="68"/>
      <c r="CE489" s="68"/>
      <c r="CF489" s="68"/>
      <c r="CG489" s="68"/>
      <c r="CH489" s="68"/>
      <c r="CI489" s="68"/>
      <c r="CJ489" s="68"/>
      <c r="CK489" s="68"/>
      <c r="CL489" s="68"/>
      <c r="CM489" s="68"/>
      <c r="CN489" s="68"/>
      <c r="CO489" s="68"/>
      <c r="CP489" s="68"/>
      <c r="CQ489" s="68"/>
      <c r="CR489" s="68"/>
      <c r="CS489" s="68"/>
      <c r="CT489" s="68"/>
      <c r="CU489" s="68"/>
      <c r="CV489" s="68"/>
      <c r="CW489" s="68"/>
      <c r="CX489" s="68"/>
      <c r="CY489" s="68"/>
      <c r="CZ489" s="68"/>
      <c r="DA489" s="68"/>
      <c r="DB489" s="68"/>
      <c r="DC489" s="68"/>
      <c r="DD489" s="68"/>
      <c r="DE489" s="68"/>
      <c r="DF489" s="68"/>
      <c r="DG489" s="68"/>
      <c r="DH489" s="68"/>
      <c r="DI489" s="68"/>
      <c r="DJ489" s="68"/>
      <c r="DK489" s="68"/>
      <c r="DL489" s="68"/>
      <c r="DM489" s="68"/>
      <c r="DN489" s="68"/>
      <c r="DO489" s="68"/>
      <c r="DP489" s="68"/>
      <c r="DQ489" s="68"/>
      <c r="DR489" s="68"/>
      <c r="DS489" s="68"/>
      <c r="DT489" s="68"/>
      <c r="DU489" s="68"/>
      <c r="DV489" s="68"/>
      <c r="DW489" s="68"/>
      <c r="DX489" s="68"/>
      <c r="DY489" s="68"/>
      <c r="DZ489" s="68"/>
      <c r="EA489" s="68"/>
      <c r="EB489" s="68"/>
      <c r="EC489" s="68"/>
      <c r="ED489" s="68"/>
      <c r="EE489" s="68"/>
      <c r="EF489" s="68"/>
      <c r="EG489" s="68"/>
      <c r="EH489" s="68"/>
      <c r="EI489" s="68"/>
      <c r="EJ489" s="68"/>
      <c r="EK489" s="68"/>
      <c r="EL489" s="68"/>
      <c r="EM489" s="68"/>
      <c r="EN489" s="68"/>
      <c r="EO489" s="68"/>
      <c r="EP489" s="68"/>
      <c r="EQ489" s="68"/>
      <c r="ER489" s="68"/>
      <c r="ES489" s="68"/>
      <c r="ET489" s="68"/>
      <c r="EU489" s="68"/>
      <c r="EV489" s="68"/>
      <c r="EW489" s="68"/>
      <c r="EX489" s="68"/>
      <c r="EY489" s="68"/>
      <c r="EZ489" s="68"/>
      <c r="FA489" s="68"/>
      <c r="FB489" s="68"/>
      <c r="FC489" s="68"/>
      <c r="FD489" s="68"/>
      <c r="FE489" s="68"/>
      <c r="FF489" s="68"/>
      <c r="FG489" s="68"/>
      <c r="FH489" s="68"/>
      <c r="FI489" s="68"/>
      <c r="FJ489" s="68"/>
      <c r="FK489" s="68"/>
      <c r="FL489" s="68"/>
      <c r="FM489" s="68"/>
      <c r="FN489" s="68"/>
      <c r="FO489" s="68"/>
      <c r="FP489" s="68"/>
      <c r="FQ489" s="68"/>
      <c r="FR489" s="68"/>
      <c r="FS489" s="68"/>
      <c r="FT489" s="68"/>
      <c r="FU489" s="68"/>
      <c r="FV489" s="68"/>
      <c r="FW489" s="68"/>
      <c r="FX489" s="68"/>
      <c r="FY489" s="68"/>
      <c r="FZ489" s="68"/>
      <c r="GA489" s="68"/>
      <c r="GB489" s="68"/>
      <c r="GC489" s="68"/>
      <c r="GD489" s="68"/>
      <c r="GE489" s="68"/>
      <c r="GF489" s="68"/>
      <c r="GG489" s="68"/>
      <c r="GH489" s="68"/>
      <c r="GI489" s="68"/>
      <c r="GJ489" s="68"/>
      <c r="GK489" s="68"/>
      <c r="GL489" s="68"/>
      <c r="GM489" s="68"/>
      <c r="GN489" s="68"/>
      <c r="GO489" s="68"/>
      <c r="GP489" s="68"/>
      <c r="GQ489" s="68"/>
      <c r="GR489" s="68"/>
      <c r="GS489" s="68"/>
      <c r="GT489" s="68"/>
      <c r="GU489" s="68"/>
      <c r="GV489" s="68"/>
      <c r="GW489" s="68"/>
      <c r="GX489" s="68"/>
      <c r="GY489" s="68"/>
      <c r="GZ489" s="68"/>
      <c r="HA489" s="68"/>
      <c r="HB489" s="68"/>
      <c r="HC489" s="68"/>
      <c r="HD489" s="68"/>
      <c r="HE489" s="68"/>
      <c r="HF489" s="68"/>
      <c r="HG489" s="68"/>
      <c r="HH489" s="68"/>
      <c r="HI489" s="68"/>
      <c r="HJ489" s="68"/>
      <c r="HK489" s="68"/>
      <c r="HL489" s="68"/>
      <c r="HM489" s="68"/>
      <c r="HN489" s="68"/>
      <c r="HO489" s="68"/>
      <c r="HP489" s="68"/>
      <c r="HQ489" s="68"/>
      <c r="HR489" s="68"/>
      <c r="HS489" s="68"/>
      <c r="HT489" s="68"/>
      <c r="HU489" s="68"/>
      <c r="HV489" s="68"/>
      <c r="HW489" s="68"/>
      <c r="HX489" s="68"/>
      <c r="HY489" s="68"/>
      <c r="HZ489" s="68"/>
      <c r="IA489" s="68"/>
      <c r="IB489" s="68"/>
      <c r="IC489" s="68"/>
      <c r="ID489" s="68"/>
      <c r="IE489" s="68"/>
      <c r="IF489" s="68"/>
      <c r="IG489" s="68"/>
      <c r="IH489" s="68"/>
      <c r="II489" s="68"/>
      <c r="IJ489" s="68"/>
      <c r="IK489" s="68"/>
    </row>
    <row r="490" spans="1:245" s="100" customFormat="1" x14ac:dyDescent="0.25">
      <c r="A490" s="101" t="s">
        <v>447</v>
      </c>
      <c r="B490" s="101" t="s">
        <v>448</v>
      </c>
      <c r="C490" s="101" t="s">
        <v>22</v>
      </c>
      <c r="D490" s="110">
        <v>9000000</v>
      </c>
      <c r="E490" s="99"/>
      <c r="F490" s="2"/>
    </row>
    <row r="491" spans="1:245" x14ac:dyDescent="0.25">
      <c r="A491" s="85" t="s">
        <v>861</v>
      </c>
      <c r="B491" s="85" t="s">
        <v>115</v>
      </c>
      <c r="C491" s="85" t="s">
        <v>22</v>
      </c>
      <c r="D491" s="109">
        <v>12000000</v>
      </c>
    </row>
    <row r="492" spans="1:245" s="68" customFormat="1" x14ac:dyDescent="0.25">
      <c r="A492" s="102" t="s">
        <v>1071</v>
      </c>
      <c r="B492" s="102" t="s">
        <v>962</v>
      </c>
      <c r="C492" s="102" t="s">
        <v>22</v>
      </c>
      <c r="D492" s="111">
        <v>8000000</v>
      </c>
      <c r="E492" s="77" t="s">
        <v>844</v>
      </c>
      <c r="F492" s="1"/>
    </row>
    <row r="493" spans="1:245" s="67" customFormat="1" x14ac:dyDescent="0.25">
      <c r="A493" s="85"/>
      <c r="B493" s="85"/>
      <c r="C493" s="85"/>
      <c r="D493" s="109" t="s">
        <v>985</v>
      </c>
      <c r="E493" s="76"/>
      <c r="F493" s="1"/>
    </row>
    <row r="494" spans="1:245" s="68" customFormat="1" x14ac:dyDescent="0.25">
      <c r="A494" s="85" t="s">
        <v>449</v>
      </c>
      <c r="B494" s="85" t="s">
        <v>459</v>
      </c>
      <c r="C494" s="85" t="s">
        <v>35</v>
      </c>
      <c r="D494" s="109">
        <v>14000000</v>
      </c>
      <c r="E494" s="77"/>
      <c r="F494" s="1"/>
    </row>
    <row r="495" spans="1:245" s="68" customFormat="1" x14ac:dyDescent="0.25">
      <c r="A495" s="85" t="s">
        <v>451</v>
      </c>
      <c r="B495" s="85" t="s">
        <v>450</v>
      </c>
      <c r="C495" s="85" t="s">
        <v>35</v>
      </c>
      <c r="D495" s="109">
        <v>14000000</v>
      </c>
      <c r="E495" s="76"/>
      <c r="F495" s="1"/>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c r="AD495" s="67"/>
      <c r="AE495" s="67"/>
      <c r="AF495" s="67"/>
      <c r="AG495" s="67"/>
      <c r="AH495" s="67"/>
      <c r="AI495" s="67"/>
      <c r="AJ495" s="67"/>
      <c r="AK495" s="67"/>
      <c r="AL495" s="67"/>
      <c r="AM495" s="67"/>
      <c r="AN495" s="67"/>
      <c r="AO495" s="67"/>
      <c r="AP495" s="67"/>
      <c r="AQ495" s="67"/>
      <c r="AR495" s="67"/>
      <c r="AS495" s="67"/>
      <c r="AT495" s="67"/>
      <c r="AU495" s="67"/>
      <c r="AV495" s="67"/>
      <c r="AW495" s="67"/>
      <c r="AX495" s="67"/>
      <c r="AY495" s="67"/>
      <c r="AZ495" s="67"/>
      <c r="BA495" s="67"/>
      <c r="BB495" s="67"/>
      <c r="BC495" s="67"/>
      <c r="BD495" s="67"/>
      <c r="BE495" s="67"/>
      <c r="BF495" s="67"/>
      <c r="BG495" s="67"/>
      <c r="BH495" s="67"/>
      <c r="BI495" s="67"/>
      <c r="BJ495" s="67"/>
      <c r="BK495" s="67"/>
      <c r="BL495" s="67"/>
      <c r="BM495" s="67"/>
      <c r="BN495" s="67"/>
      <c r="BO495" s="67"/>
      <c r="BP495" s="67"/>
      <c r="BQ495" s="67"/>
      <c r="BR495" s="67"/>
      <c r="BS495" s="67"/>
      <c r="BT495" s="67"/>
      <c r="BU495" s="67"/>
      <c r="BV495" s="67"/>
      <c r="BW495" s="67"/>
      <c r="BX495" s="67"/>
      <c r="BY495" s="67"/>
      <c r="BZ495" s="67"/>
      <c r="CA495" s="67"/>
      <c r="CB495" s="67"/>
      <c r="CC495" s="67"/>
      <c r="CD495" s="67"/>
      <c r="CE495" s="67"/>
      <c r="CF495" s="67"/>
      <c r="CG495" s="67"/>
      <c r="CH495" s="67"/>
      <c r="CI495" s="67"/>
      <c r="CJ495" s="67"/>
      <c r="CK495" s="67"/>
      <c r="CL495" s="67"/>
      <c r="CM495" s="67"/>
      <c r="CN495" s="67"/>
      <c r="CO495" s="67"/>
      <c r="CP495" s="67"/>
      <c r="CQ495" s="67"/>
      <c r="CR495" s="67"/>
      <c r="CS495" s="67"/>
      <c r="CT495" s="67"/>
      <c r="CU495" s="67"/>
      <c r="CV495" s="67"/>
      <c r="CW495" s="67"/>
      <c r="CX495" s="67"/>
      <c r="CY495" s="67"/>
      <c r="CZ495" s="67"/>
      <c r="DA495" s="67"/>
      <c r="DB495" s="67"/>
      <c r="DC495" s="67"/>
      <c r="DD495" s="67"/>
      <c r="DE495" s="67"/>
      <c r="DF495" s="67"/>
      <c r="DG495" s="67"/>
      <c r="DH495" s="67"/>
      <c r="DI495" s="67"/>
      <c r="DJ495" s="67"/>
      <c r="DK495" s="67"/>
      <c r="DL495" s="67"/>
      <c r="DM495" s="67"/>
      <c r="DN495" s="67"/>
      <c r="DO495" s="67"/>
      <c r="DP495" s="67"/>
      <c r="DQ495" s="67"/>
      <c r="DR495" s="67"/>
      <c r="DS495" s="67"/>
      <c r="DT495" s="67"/>
      <c r="DU495" s="67"/>
      <c r="DV495" s="67"/>
      <c r="DW495" s="67"/>
      <c r="DX495" s="67"/>
      <c r="DY495" s="67"/>
      <c r="DZ495" s="67"/>
      <c r="EA495" s="67"/>
      <c r="EB495" s="67"/>
      <c r="EC495" s="67"/>
      <c r="ED495" s="67"/>
      <c r="EE495" s="67"/>
      <c r="EF495" s="67"/>
      <c r="EG495" s="67"/>
      <c r="EH495" s="67"/>
      <c r="EI495" s="67"/>
      <c r="EJ495" s="67"/>
      <c r="EK495" s="67"/>
      <c r="EL495" s="67"/>
      <c r="EM495" s="67"/>
      <c r="EN495" s="67"/>
      <c r="EO495" s="67"/>
      <c r="EP495" s="67"/>
      <c r="EQ495" s="67"/>
      <c r="ER495" s="67"/>
      <c r="ES495" s="67"/>
      <c r="ET495" s="67"/>
      <c r="EU495" s="67"/>
      <c r="EV495" s="67"/>
      <c r="EW495" s="67"/>
      <c r="EX495" s="67"/>
      <c r="EY495" s="67"/>
      <c r="EZ495" s="67"/>
      <c r="FA495" s="67"/>
      <c r="FB495" s="67"/>
      <c r="FC495" s="67"/>
      <c r="FD495" s="67"/>
      <c r="FE495" s="67"/>
      <c r="FF495" s="67"/>
      <c r="FG495" s="67"/>
      <c r="FH495" s="67"/>
      <c r="FI495" s="67"/>
      <c r="FJ495" s="67"/>
      <c r="FK495" s="67"/>
      <c r="FL495" s="67"/>
      <c r="FM495" s="67"/>
      <c r="FN495" s="67"/>
      <c r="FO495" s="67"/>
      <c r="FP495" s="67"/>
      <c r="FQ495" s="67"/>
      <c r="FR495" s="67"/>
      <c r="FS495" s="67"/>
      <c r="FT495" s="67"/>
      <c r="FU495" s="67"/>
      <c r="FV495" s="67"/>
      <c r="FW495" s="67"/>
      <c r="FX495" s="67"/>
      <c r="FY495" s="67"/>
      <c r="FZ495" s="67"/>
      <c r="GA495" s="67"/>
      <c r="GB495" s="67"/>
      <c r="GC495" s="67"/>
      <c r="GD495" s="67"/>
      <c r="GE495" s="67"/>
      <c r="GF495" s="67"/>
      <c r="GG495" s="67"/>
      <c r="GH495" s="67"/>
      <c r="GI495" s="67"/>
      <c r="GJ495" s="67"/>
      <c r="GK495" s="67"/>
      <c r="GL495" s="67"/>
      <c r="GM495" s="67"/>
      <c r="GN495" s="67"/>
      <c r="GO495" s="67"/>
      <c r="GP495" s="67"/>
      <c r="GQ495" s="67"/>
      <c r="GR495" s="67"/>
      <c r="GS495" s="67"/>
      <c r="GT495" s="67"/>
      <c r="GU495" s="67"/>
      <c r="GV495" s="67"/>
      <c r="GW495" s="67"/>
      <c r="GX495" s="67"/>
      <c r="GY495" s="67"/>
      <c r="GZ495" s="67"/>
      <c r="HA495" s="67"/>
      <c r="HB495" s="67"/>
      <c r="HC495" s="67"/>
      <c r="HD495" s="67"/>
      <c r="HE495" s="67"/>
      <c r="HF495" s="67"/>
      <c r="HG495" s="67"/>
      <c r="HH495" s="67"/>
      <c r="HI495" s="67"/>
      <c r="HJ495" s="67"/>
      <c r="HK495" s="67"/>
      <c r="HL495" s="67"/>
      <c r="HM495" s="67"/>
      <c r="HN495" s="67"/>
      <c r="HO495" s="67"/>
      <c r="HP495" s="67"/>
      <c r="HQ495" s="67"/>
      <c r="HR495" s="67"/>
      <c r="HS495" s="67"/>
      <c r="HT495" s="67"/>
      <c r="HU495" s="67"/>
      <c r="HV495" s="67"/>
      <c r="HW495" s="67"/>
      <c r="HX495" s="67"/>
      <c r="HY495" s="67"/>
      <c r="HZ495" s="67"/>
      <c r="IA495" s="67"/>
      <c r="IB495" s="67"/>
      <c r="IC495" s="67"/>
      <c r="ID495" s="67"/>
      <c r="IE495" s="67"/>
      <c r="IF495" s="67"/>
      <c r="IG495" s="67"/>
      <c r="IH495" s="67"/>
      <c r="II495" s="67"/>
      <c r="IJ495" s="67"/>
      <c r="IK495" s="67"/>
    </row>
    <row r="496" spans="1:245" s="68" customFormat="1" x14ac:dyDescent="0.25">
      <c r="A496" s="85" t="s">
        <v>453</v>
      </c>
      <c r="B496" s="85" t="s">
        <v>452</v>
      </c>
      <c r="C496" s="85" t="s">
        <v>35</v>
      </c>
      <c r="D496" s="109">
        <v>13000000</v>
      </c>
      <c r="E496" s="76"/>
      <c r="F496" s="1"/>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c r="AD496" s="67"/>
      <c r="AE496" s="67"/>
      <c r="AF496" s="67"/>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7"/>
      <c r="BC496" s="67"/>
      <c r="BD496" s="67"/>
      <c r="BE496" s="67"/>
      <c r="BF496" s="67"/>
      <c r="BG496" s="67"/>
      <c r="BH496" s="67"/>
      <c r="BI496" s="67"/>
      <c r="BJ496" s="67"/>
      <c r="BK496" s="67"/>
      <c r="BL496" s="67"/>
      <c r="BM496" s="67"/>
      <c r="BN496" s="67"/>
      <c r="BO496" s="67"/>
      <c r="BP496" s="67"/>
      <c r="BQ496" s="67"/>
      <c r="BR496" s="67"/>
      <c r="BS496" s="67"/>
      <c r="BT496" s="67"/>
      <c r="BU496" s="67"/>
      <c r="BV496" s="67"/>
      <c r="BW496" s="67"/>
      <c r="BX496" s="67"/>
      <c r="BY496" s="67"/>
      <c r="BZ496" s="67"/>
      <c r="CA496" s="67"/>
      <c r="CB496" s="67"/>
      <c r="CC496" s="67"/>
      <c r="CD496" s="67"/>
      <c r="CE496" s="67"/>
      <c r="CF496" s="67"/>
      <c r="CG496" s="67"/>
      <c r="CH496" s="67"/>
      <c r="CI496" s="67"/>
      <c r="CJ496" s="67"/>
      <c r="CK496" s="67"/>
      <c r="CL496" s="67"/>
      <c r="CM496" s="67"/>
      <c r="CN496" s="67"/>
      <c r="CO496" s="67"/>
      <c r="CP496" s="67"/>
      <c r="CQ496" s="67"/>
      <c r="CR496" s="67"/>
      <c r="CS496" s="67"/>
      <c r="CT496" s="67"/>
      <c r="CU496" s="67"/>
      <c r="CV496" s="67"/>
      <c r="CW496" s="67"/>
      <c r="CX496" s="67"/>
      <c r="CY496" s="67"/>
      <c r="CZ496" s="67"/>
      <c r="DA496" s="67"/>
      <c r="DB496" s="67"/>
      <c r="DC496" s="67"/>
      <c r="DD496" s="67"/>
      <c r="DE496" s="67"/>
      <c r="DF496" s="67"/>
      <c r="DG496" s="67"/>
      <c r="DH496" s="67"/>
      <c r="DI496" s="67"/>
      <c r="DJ496" s="67"/>
      <c r="DK496" s="67"/>
      <c r="DL496" s="67"/>
      <c r="DM496" s="67"/>
      <c r="DN496" s="67"/>
      <c r="DO496" s="67"/>
      <c r="DP496" s="67"/>
      <c r="DQ496" s="67"/>
      <c r="DR496" s="67"/>
      <c r="DS496" s="67"/>
      <c r="DT496" s="67"/>
      <c r="DU496" s="67"/>
      <c r="DV496" s="67"/>
      <c r="DW496" s="67"/>
      <c r="DX496" s="67"/>
      <c r="DY496" s="67"/>
      <c r="DZ496" s="67"/>
      <c r="EA496" s="67"/>
      <c r="EB496" s="67"/>
      <c r="EC496" s="67"/>
      <c r="ED496" s="67"/>
      <c r="EE496" s="67"/>
      <c r="EF496" s="67"/>
      <c r="EG496" s="67"/>
      <c r="EH496" s="67"/>
      <c r="EI496" s="67"/>
      <c r="EJ496" s="67"/>
      <c r="EK496" s="67"/>
      <c r="EL496" s="67"/>
      <c r="EM496" s="67"/>
      <c r="EN496" s="67"/>
      <c r="EO496" s="67"/>
      <c r="EP496" s="67"/>
      <c r="EQ496" s="67"/>
      <c r="ER496" s="67"/>
      <c r="ES496" s="67"/>
      <c r="ET496" s="67"/>
      <c r="EU496" s="67"/>
      <c r="EV496" s="67"/>
      <c r="EW496" s="67"/>
      <c r="EX496" s="67"/>
      <c r="EY496" s="67"/>
      <c r="EZ496" s="67"/>
      <c r="FA496" s="67"/>
      <c r="FB496" s="67"/>
      <c r="FC496" s="67"/>
      <c r="FD496" s="67"/>
      <c r="FE496" s="67"/>
      <c r="FF496" s="67"/>
      <c r="FG496" s="67"/>
      <c r="FH496" s="67"/>
      <c r="FI496" s="67"/>
      <c r="FJ496" s="67"/>
      <c r="FK496" s="67"/>
      <c r="FL496" s="67"/>
      <c r="FM496" s="67"/>
      <c r="FN496" s="67"/>
      <c r="FO496" s="67"/>
      <c r="FP496" s="67"/>
      <c r="FQ496" s="67"/>
      <c r="FR496" s="67"/>
      <c r="FS496" s="67"/>
      <c r="FT496" s="67"/>
      <c r="FU496" s="67"/>
      <c r="FV496" s="67"/>
      <c r="FW496" s="67"/>
      <c r="FX496" s="67"/>
      <c r="FY496" s="67"/>
      <c r="FZ496" s="67"/>
      <c r="GA496" s="67"/>
      <c r="GB496" s="67"/>
      <c r="GC496" s="67"/>
      <c r="GD496" s="67"/>
      <c r="GE496" s="67"/>
      <c r="GF496" s="67"/>
      <c r="GG496" s="67"/>
      <c r="GH496" s="67"/>
      <c r="GI496" s="67"/>
      <c r="GJ496" s="67"/>
      <c r="GK496" s="67"/>
      <c r="GL496" s="67"/>
      <c r="GM496" s="67"/>
      <c r="GN496" s="67"/>
      <c r="GO496" s="67"/>
      <c r="GP496" s="67"/>
      <c r="GQ496" s="67"/>
      <c r="GR496" s="67"/>
      <c r="GS496" s="67"/>
      <c r="GT496" s="67"/>
      <c r="GU496" s="67"/>
      <c r="GV496" s="67"/>
      <c r="GW496" s="67"/>
      <c r="GX496" s="67"/>
      <c r="GY496" s="67"/>
      <c r="GZ496" s="67"/>
      <c r="HA496" s="67"/>
      <c r="HB496" s="67"/>
      <c r="HC496" s="67"/>
      <c r="HD496" s="67"/>
      <c r="HE496" s="67"/>
      <c r="HF496" s="67"/>
      <c r="HG496" s="67"/>
      <c r="HH496" s="67"/>
      <c r="HI496" s="67"/>
      <c r="HJ496" s="67"/>
      <c r="HK496" s="67"/>
      <c r="HL496" s="67"/>
      <c r="HM496" s="67"/>
      <c r="HN496" s="67"/>
      <c r="HO496" s="67"/>
      <c r="HP496" s="67"/>
      <c r="HQ496" s="67"/>
      <c r="HR496" s="67"/>
      <c r="HS496" s="67"/>
      <c r="HT496" s="67"/>
      <c r="HU496" s="67"/>
      <c r="HV496" s="67"/>
      <c r="HW496" s="67"/>
      <c r="HX496" s="67"/>
      <c r="HY496" s="67"/>
      <c r="HZ496" s="67"/>
      <c r="IA496" s="67"/>
      <c r="IB496" s="67"/>
      <c r="IC496" s="67"/>
      <c r="ID496" s="67"/>
      <c r="IE496" s="67"/>
      <c r="IF496" s="67"/>
      <c r="IG496" s="67"/>
      <c r="IH496" s="67"/>
      <c r="II496" s="67"/>
      <c r="IJ496" s="67"/>
      <c r="IK496" s="67"/>
    </row>
    <row r="497" spans="1:245" s="100" customFormat="1" x14ac:dyDescent="0.25">
      <c r="A497" s="101" t="s">
        <v>455</v>
      </c>
      <c r="B497" s="101" t="s">
        <v>454</v>
      </c>
      <c r="C497" s="101" t="s">
        <v>35</v>
      </c>
      <c r="D497" s="110">
        <v>13000000</v>
      </c>
      <c r="E497" s="99"/>
      <c r="F497" s="2"/>
    </row>
    <row r="498" spans="1:245" s="100" customFormat="1" x14ac:dyDescent="0.25">
      <c r="A498" s="101" t="s">
        <v>457</v>
      </c>
      <c r="B498" s="101" t="s">
        <v>456</v>
      </c>
      <c r="C498" s="101" t="s">
        <v>35</v>
      </c>
      <c r="D498" s="110">
        <v>11000000</v>
      </c>
      <c r="E498" s="99"/>
      <c r="F498" s="2"/>
    </row>
    <row r="499" spans="1:245" x14ac:dyDescent="0.25">
      <c r="A499" s="85" t="s">
        <v>458</v>
      </c>
      <c r="B499" s="85" t="s">
        <v>496</v>
      </c>
      <c r="C499" s="85" t="s">
        <v>35</v>
      </c>
      <c r="D499" s="109">
        <v>10000000</v>
      </c>
    </row>
    <row r="500" spans="1:245" x14ac:dyDescent="0.25">
      <c r="A500" s="85" t="s">
        <v>770</v>
      </c>
      <c r="B500" s="85" t="s">
        <v>771</v>
      </c>
      <c r="C500" s="85" t="s">
        <v>35</v>
      </c>
      <c r="D500" s="109">
        <v>9000000</v>
      </c>
    </row>
    <row r="501" spans="1:245" s="68" customFormat="1" x14ac:dyDescent="0.25">
      <c r="A501" s="102" t="s">
        <v>1072</v>
      </c>
      <c r="B501" s="102" t="s">
        <v>965</v>
      </c>
      <c r="C501" s="102" t="s">
        <v>35</v>
      </c>
      <c r="D501" s="111">
        <v>11000000</v>
      </c>
      <c r="E501" s="77" t="s">
        <v>844</v>
      </c>
      <c r="F501" s="1"/>
    </row>
    <row r="502" spans="1:245" s="68" customFormat="1" x14ac:dyDescent="0.25">
      <c r="A502" s="102" t="s">
        <v>1073</v>
      </c>
      <c r="B502" s="102" t="s">
        <v>964</v>
      </c>
      <c r="C502" s="102" t="s">
        <v>35</v>
      </c>
      <c r="D502" s="111">
        <v>11000000</v>
      </c>
      <c r="E502" s="77" t="s">
        <v>844</v>
      </c>
      <c r="F502" s="1"/>
    </row>
    <row r="503" spans="1:245" s="68" customFormat="1" x14ac:dyDescent="0.25">
      <c r="A503" s="102" t="s">
        <v>1074</v>
      </c>
      <c r="B503" s="102" t="s">
        <v>963</v>
      </c>
      <c r="C503" s="102" t="s">
        <v>35</v>
      </c>
      <c r="D503" s="111">
        <v>8000000</v>
      </c>
      <c r="E503" s="77" t="s">
        <v>844</v>
      </c>
      <c r="F503" s="1"/>
    </row>
    <row r="504" spans="1:245" x14ac:dyDescent="0.25">
      <c r="B504" s="88"/>
      <c r="D504" s="109" t="s">
        <v>985</v>
      </c>
    </row>
    <row r="505" spans="1:245" x14ac:dyDescent="0.25">
      <c r="D505" s="109" t="s">
        <v>985</v>
      </c>
    </row>
    <row r="506" spans="1:245" x14ac:dyDescent="0.25">
      <c r="B506" s="86" t="s">
        <v>460</v>
      </c>
      <c r="D506" s="109" t="s">
        <v>985</v>
      </c>
      <c r="E506" s="77"/>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c r="AX506" s="68"/>
      <c r="AY506" s="68"/>
      <c r="AZ506" s="68"/>
      <c r="BA506" s="68"/>
      <c r="BB506" s="68"/>
      <c r="BC506" s="68"/>
      <c r="BD506" s="68"/>
      <c r="BE506" s="68"/>
      <c r="BF506" s="68"/>
      <c r="BG506" s="68"/>
      <c r="BH506" s="68"/>
      <c r="BI506" s="68"/>
      <c r="BJ506" s="68"/>
      <c r="BK506" s="68"/>
      <c r="BL506" s="68"/>
      <c r="BM506" s="68"/>
      <c r="BN506" s="68"/>
      <c r="BO506" s="68"/>
      <c r="BP506" s="68"/>
      <c r="BQ506" s="68"/>
      <c r="BR506" s="68"/>
      <c r="BS506" s="68"/>
      <c r="BT506" s="68"/>
      <c r="BU506" s="68"/>
      <c r="BV506" s="68"/>
      <c r="BW506" s="68"/>
      <c r="BX506" s="68"/>
      <c r="BY506" s="68"/>
      <c r="BZ506" s="68"/>
      <c r="CA506" s="68"/>
      <c r="CB506" s="68"/>
      <c r="CC506" s="68"/>
      <c r="CD506" s="68"/>
      <c r="CE506" s="68"/>
      <c r="CF506" s="68"/>
      <c r="CG506" s="68"/>
      <c r="CH506" s="68"/>
      <c r="CI506" s="68"/>
      <c r="CJ506" s="68"/>
      <c r="CK506" s="68"/>
      <c r="CL506" s="68"/>
      <c r="CM506" s="68"/>
      <c r="CN506" s="68"/>
      <c r="CO506" s="68"/>
      <c r="CP506" s="68"/>
      <c r="CQ506" s="68"/>
      <c r="CR506" s="68"/>
      <c r="CS506" s="68"/>
      <c r="CT506" s="68"/>
      <c r="CU506" s="68"/>
      <c r="CV506" s="68"/>
      <c r="CW506" s="68"/>
      <c r="CX506" s="68"/>
      <c r="CY506" s="68"/>
      <c r="CZ506" s="68"/>
      <c r="DA506" s="68"/>
      <c r="DB506" s="68"/>
      <c r="DC506" s="68"/>
      <c r="DD506" s="68"/>
      <c r="DE506" s="68"/>
      <c r="DF506" s="68"/>
      <c r="DG506" s="68"/>
      <c r="DH506" s="68"/>
      <c r="DI506" s="68"/>
      <c r="DJ506" s="68"/>
      <c r="DK506" s="68"/>
      <c r="DL506" s="68"/>
      <c r="DM506" s="68"/>
      <c r="DN506" s="68"/>
      <c r="DO506" s="68"/>
      <c r="DP506" s="68"/>
      <c r="DQ506" s="68"/>
      <c r="DR506" s="68"/>
      <c r="DS506" s="68"/>
      <c r="DT506" s="68"/>
      <c r="DU506" s="68"/>
      <c r="DV506" s="68"/>
      <c r="DW506" s="68"/>
      <c r="DX506" s="68"/>
      <c r="DY506" s="68"/>
      <c r="DZ506" s="68"/>
      <c r="EA506" s="68"/>
      <c r="EB506" s="68"/>
      <c r="EC506" s="68"/>
      <c r="ED506" s="68"/>
      <c r="EE506" s="68"/>
      <c r="EF506" s="68"/>
      <c r="EG506" s="68"/>
      <c r="EH506" s="68"/>
      <c r="EI506" s="68"/>
      <c r="EJ506" s="68"/>
      <c r="EK506" s="68"/>
      <c r="EL506" s="68"/>
      <c r="EM506" s="68"/>
      <c r="EN506" s="68"/>
      <c r="EO506" s="68"/>
      <c r="EP506" s="68"/>
      <c r="EQ506" s="68"/>
      <c r="ER506" s="68"/>
      <c r="ES506" s="68"/>
      <c r="ET506" s="68"/>
      <c r="EU506" s="68"/>
      <c r="EV506" s="68"/>
      <c r="EW506" s="68"/>
      <c r="EX506" s="68"/>
      <c r="EY506" s="68"/>
      <c r="EZ506" s="68"/>
      <c r="FA506" s="68"/>
      <c r="FB506" s="68"/>
      <c r="FC506" s="68"/>
      <c r="FD506" s="68"/>
      <c r="FE506" s="68"/>
      <c r="FF506" s="68"/>
      <c r="FG506" s="68"/>
      <c r="FH506" s="68"/>
      <c r="FI506" s="68"/>
      <c r="FJ506" s="68"/>
      <c r="FK506" s="68"/>
      <c r="FL506" s="68"/>
      <c r="FM506" s="68"/>
      <c r="FN506" s="68"/>
      <c r="FO506" s="68"/>
      <c r="FP506" s="68"/>
      <c r="FQ506" s="68"/>
      <c r="FR506" s="68"/>
      <c r="FS506" s="68"/>
      <c r="FT506" s="68"/>
      <c r="FU506" s="68"/>
      <c r="FV506" s="68"/>
      <c r="FW506" s="68"/>
      <c r="FX506" s="68"/>
      <c r="FY506" s="68"/>
      <c r="FZ506" s="68"/>
      <c r="GA506" s="68"/>
      <c r="GB506" s="68"/>
      <c r="GC506" s="68"/>
      <c r="GD506" s="68"/>
      <c r="GE506" s="68"/>
      <c r="GF506" s="68"/>
      <c r="GG506" s="68"/>
      <c r="GH506" s="68"/>
      <c r="GI506" s="68"/>
      <c r="GJ506" s="68"/>
      <c r="GK506" s="68"/>
      <c r="GL506" s="68"/>
      <c r="GM506" s="68"/>
      <c r="GN506" s="68"/>
      <c r="GO506" s="68"/>
      <c r="GP506" s="68"/>
      <c r="GQ506" s="68"/>
      <c r="GR506" s="68"/>
      <c r="GS506" s="68"/>
      <c r="GT506" s="68"/>
      <c r="GU506" s="68"/>
      <c r="GV506" s="68"/>
      <c r="GW506" s="68"/>
      <c r="GX506" s="68"/>
      <c r="GY506" s="68"/>
      <c r="GZ506" s="68"/>
      <c r="HA506" s="68"/>
      <c r="HB506" s="68"/>
      <c r="HC506" s="68"/>
      <c r="HD506" s="68"/>
      <c r="HE506" s="68"/>
      <c r="HF506" s="68"/>
      <c r="HG506" s="68"/>
      <c r="HH506" s="68"/>
      <c r="HI506" s="68"/>
      <c r="HJ506" s="68"/>
      <c r="HK506" s="68"/>
      <c r="HL506" s="68"/>
      <c r="HM506" s="68"/>
      <c r="HN506" s="68"/>
      <c r="HO506" s="68"/>
      <c r="HP506" s="68"/>
      <c r="HQ506" s="68"/>
      <c r="HR506" s="68"/>
      <c r="HS506" s="68"/>
      <c r="HT506" s="68"/>
      <c r="HU506" s="68"/>
      <c r="HV506" s="68"/>
      <c r="HW506" s="68"/>
      <c r="HX506" s="68"/>
      <c r="HY506" s="68"/>
      <c r="HZ506" s="68"/>
      <c r="IA506" s="68"/>
      <c r="IB506" s="68"/>
      <c r="IC506" s="68"/>
      <c r="ID506" s="68"/>
      <c r="IE506" s="68"/>
      <c r="IF506" s="68"/>
      <c r="IG506" s="68"/>
      <c r="IH506" s="68"/>
      <c r="II506" s="68"/>
      <c r="IJ506" s="68"/>
      <c r="IK506" s="68"/>
    </row>
    <row r="507" spans="1:245" s="67" customFormat="1" x14ac:dyDescent="0.25">
      <c r="A507" s="85" t="s">
        <v>461</v>
      </c>
      <c r="B507" s="85" t="s">
        <v>462</v>
      </c>
      <c r="C507" s="85" t="s">
        <v>6</v>
      </c>
      <c r="D507" s="109">
        <v>14000000</v>
      </c>
      <c r="E507" s="75"/>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row>
    <row r="508" spans="1:245" s="69" customFormat="1" x14ac:dyDescent="0.25">
      <c r="A508" s="85"/>
      <c r="B508" s="85"/>
      <c r="C508" s="85"/>
      <c r="D508" s="109" t="s">
        <v>985</v>
      </c>
      <c r="E508" s="77"/>
      <c r="F508" s="1"/>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c r="BA508" s="68"/>
      <c r="BB508" s="68"/>
      <c r="BC508" s="68"/>
      <c r="BD508" s="68"/>
      <c r="BE508" s="68"/>
      <c r="BF508" s="68"/>
      <c r="BG508" s="68"/>
      <c r="BH508" s="68"/>
      <c r="BI508" s="68"/>
      <c r="BJ508" s="68"/>
      <c r="BK508" s="68"/>
      <c r="BL508" s="68"/>
      <c r="BM508" s="68"/>
      <c r="BN508" s="68"/>
      <c r="BO508" s="68"/>
      <c r="BP508" s="68"/>
      <c r="BQ508" s="68"/>
      <c r="BR508" s="68"/>
      <c r="BS508" s="68"/>
      <c r="BT508" s="68"/>
      <c r="BU508" s="68"/>
      <c r="BV508" s="68"/>
      <c r="BW508" s="68"/>
      <c r="BX508" s="68"/>
      <c r="BY508" s="68"/>
      <c r="BZ508" s="68"/>
      <c r="CA508" s="68"/>
      <c r="CB508" s="68"/>
      <c r="CC508" s="68"/>
      <c r="CD508" s="68"/>
      <c r="CE508" s="68"/>
      <c r="CF508" s="68"/>
      <c r="CG508" s="68"/>
      <c r="CH508" s="68"/>
      <c r="CI508" s="68"/>
      <c r="CJ508" s="68"/>
      <c r="CK508" s="68"/>
      <c r="CL508" s="68"/>
      <c r="CM508" s="68"/>
      <c r="CN508" s="68"/>
      <c r="CO508" s="68"/>
      <c r="CP508" s="68"/>
      <c r="CQ508" s="68"/>
      <c r="CR508" s="68"/>
      <c r="CS508" s="68"/>
      <c r="CT508" s="68"/>
      <c r="CU508" s="68"/>
      <c r="CV508" s="68"/>
      <c r="CW508" s="68"/>
      <c r="CX508" s="68"/>
      <c r="CY508" s="68"/>
      <c r="CZ508" s="68"/>
      <c r="DA508" s="68"/>
      <c r="DB508" s="68"/>
      <c r="DC508" s="68"/>
      <c r="DD508" s="68"/>
      <c r="DE508" s="68"/>
      <c r="DF508" s="68"/>
      <c r="DG508" s="68"/>
      <c r="DH508" s="68"/>
      <c r="DI508" s="68"/>
      <c r="DJ508" s="68"/>
      <c r="DK508" s="68"/>
      <c r="DL508" s="68"/>
      <c r="DM508" s="68"/>
      <c r="DN508" s="68"/>
      <c r="DO508" s="68"/>
      <c r="DP508" s="68"/>
      <c r="DQ508" s="68"/>
      <c r="DR508" s="68"/>
      <c r="DS508" s="68"/>
      <c r="DT508" s="68"/>
      <c r="DU508" s="68"/>
      <c r="DV508" s="68"/>
      <c r="DW508" s="68"/>
      <c r="DX508" s="68"/>
      <c r="DY508" s="68"/>
      <c r="DZ508" s="68"/>
      <c r="EA508" s="68"/>
      <c r="EB508" s="68"/>
      <c r="EC508" s="68"/>
      <c r="ED508" s="68"/>
      <c r="EE508" s="68"/>
      <c r="EF508" s="68"/>
      <c r="EG508" s="68"/>
      <c r="EH508" s="68"/>
      <c r="EI508" s="68"/>
      <c r="EJ508" s="68"/>
      <c r="EK508" s="68"/>
      <c r="EL508" s="68"/>
      <c r="EM508" s="68"/>
      <c r="EN508" s="68"/>
      <c r="EO508" s="68"/>
      <c r="EP508" s="68"/>
      <c r="EQ508" s="68"/>
      <c r="ER508" s="68"/>
      <c r="ES508" s="68"/>
      <c r="ET508" s="68"/>
      <c r="EU508" s="68"/>
      <c r="EV508" s="68"/>
      <c r="EW508" s="68"/>
      <c r="EX508" s="68"/>
      <c r="EY508" s="68"/>
      <c r="EZ508" s="68"/>
      <c r="FA508" s="68"/>
      <c r="FB508" s="68"/>
      <c r="FC508" s="68"/>
      <c r="FD508" s="68"/>
      <c r="FE508" s="68"/>
      <c r="FF508" s="68"/>
      <c r="FG508" s="68"/>
      <c r="FH508" s="68"/>
      <c r="FI508" s="68"/>
      <c r="FJ508" s="68"/>
      <c r="FK508" s="68"/>
      <c r="FL508" s="68"/>
      <c r="FM508" s="68"/>
      <c r="FN508" s="68"/>
      <c r="FO508" s="68"/>
      <c r="FP508" s="68"/>
      <c r="FQ508" s="68"/>
      <c r="FR508" s="68"/>
      <c r="FS508" s="68"/>
      <c r="FT508" s="68"/>
      <c r="FU508" s="68"/>
      <c r="FV508" s="68"/>
      <c r="FW508" s="68"/>
      <c r="FX508" s="68"/>
      <c r="FY508" s="68"/>
      <c r="FZ508" s="68"/>
      <c r="GA508" s="68"/>
      <c r="GB508" s="68"/>
      <c r="GC508" s="68"/>
      <c r="GD508" s="68"/>
      <c r="GE508" s="68"/>
      <c r="GF508" s="68"/>
      <c r="GG508" s="68"/>
      <c r="GH508" s="68"/>
      <c r="GI508" s="68"/>
      <c r="GJ508" s="68"/>
      <c r="GK508" s="68"/>
      <c r="GL508" s="68"/>
      <c r="GM508" s="68"/>
      <c r="GN508" s="68"/>
      <c r="GO508" s="68"/>
      <c r="GP508" s="68"/>
      <c r="GQ508" s="68"/>
      <c r="GR508" s="68"/>
      <c r="GS508" s="68"/>
      <c r="GT508" s="68"/>
      <c r="GU508" s="68"/>
      <c r="GV508" s="68"/>
      <c r="GW508" s="68"/>
      <c r="GX508" s="68"/>
      <c r="GY508" s="68"/>
      <c r="GZ508" s="68"/>
      <c r="HA508" s="68"/>
      <c r="HB508" s="68"/>
      <c r="HC508" s="68"/>
      <c r="HD508" s="68"/>
      <c r="HE508" s="68"/>
      <c r="HF508" s="68"/>
      <c r="HG508" s="68"/>
      <c r="HH508" s="68"/>
      <c r="HI508" s="68"/>
      <c r="HJ508" s="68"/>
      <c r="HK508" s="68"/>
      <c r="HL508" s="68"/>
      <c r="HM508" s="68"/>
      <c r="HN508" s="68"/>
      <c r="HO508" s="68"/>
      <c r="HP508" s="68"/>
      <c r="HQ508" s="68"/>
      <c r="HR508" s="68"/>
      <c r="HS508" s="68"/>
      <c r="HT508" s="68"/>
      <c r="HU508" s="68"/>
      <c r="HV508" s="68"/>
      <c r="HW508" s="68"/>
      <c r="HX508" s="68"/>
      <c r="HY508" s="68"/>
      <c r="HZ508" s="68"/>
      <c r="IA508" s="68"/>
      <c r="IB508" s="68"/>
      <c r="IC508" s="68"/>
      <c r="ID508" s="68"/>
      <c r="IE508" s="68"/>
      <c r="IF508" s="68"/>
      <c r="IG508" s="68"/>
      <c r="IH508" s="68"/>
      <c r="II508" s="68"/>
      <c r="IJ508" s="68"/>
      <c r="IK508" s="68"/>
    </row>
    <row r="509" spans="1:245" x14ac:dyDescent="0.25">
      <c r="A509" s="85" t="s">
        <v>463</v>
      </c>
      <c r="B509" s="85" t="s">
        <v>466</v>
      </c>
      <c r="C509" s="85" t="s">
        <v>7</v>
      </c>
      <c r="D509" s="109">
        <v>16000000</v>
      </c>
    </row>
    <row r="510" spans="1:245" x14ac:dyDescent="0.25">
      <c r="A510" s="85" t="s">
        <v>465</v>
      </c>
      <c r="B510" s="85" t="s">
        <v>468</v>
      </c>
      <c r="C510" s="85" t="s">
        <v>7</v>
      </c>
      <c r="D510" s="109">
        <v>15000000</v>
      </c>
    </row>
    <row r="511" spans="1:245" s="69" customFormat="1" x14ac:dyDescent="0.25">
      <c r="A511" s="85" t="s">
        <v>467</v>
      </c>
      <c r="B511" s="85" t="s">
        <v>464</v>
      </c>
      <c r="C511" s="85" t="s">
        <v>7</v>
      </c>
      <c r="D511" s="109">
        <v>15000000</v>
      </c>
      <c r="E511" s="75"/>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row>
    <row r="512" spans="1:245" s="67" customFormat="1" x14ac:dyDescent="0.25">
      <c r="A512" s="85" t="s">
        <v>469</v>
      </c>
      <c r="B512" s="85" t="s">
        <v>472</v>
      </c>
      <c r="C512" s="85" t="s">
        <v>7</v>
      </c>
      <c r="D512" s="109">
        <v>14000000</v>
      </c>
      <c r="E512" s="76"/>
      <c r="F512" s="1"/>
    </row>
    <row r="513" spans="1:245" s="68" customFormat="1" x14ac:dyDescent="0.25">
      <c r="A513" s="85" t="s">
        <v>471</v>
      </c>
      <c r="B513" s="85" t="s">
        <v>772</v>
      </c>
      <c r="C513" s="85" t="s">
        <v>7</v>
      </c>
      <c r="D513" s="109">
        <v>13000000</v>
      </c>
      <c r="E513" s="75"/>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row>
    <row r="514" spans="1:245" x14ac:dyDescent="0.25">
      <c r="A514" s="85" t="s">
        <v>473</v>
      </c>
      <c r="B514" s="85" t="s">
        <v>399</v>
      </c>
      <c r="C514" s="85" t="s">
        <v>7</v>
      </c>
      <c r="D514" s="109">
        <v>12000000</v>
      </c>
      <c r="E514" s="77"/>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c r="AR514" s="68"/>
      <c r="AS514" s="68"/>
      <c r="AT514" s="68"/>
      <c r="AU514" s="68"/>
      <c r="AV514" s="68"/>
      <c r="AW514" s="68"/>
      <c r="AX514" s="68"/>
      <c r="AY514" s="68"/>
      <c r="AZ514" s="68"/>
      <c r="BA514" s="68"/>
      <c r="BB514" s="68"/>
      <c r="BC514" s="68"/>
      <c r="BD514" s="68"/>
      <c r="BE514" s="68"/>
      <c r="BF514" s="68"/>
      <c r="BG514" s="68"/>
      <c r="BH514" s="68"/>
      <c r="BI514" s="68"/>
      <c r="BJ514" s="68"/>
      <c r="BK514" s="68"/>
      <c r="BL514" s="68"/>
      <c r="BM514" s="68"/>
      <c r="BN514" s="68"/>
      <c r="BO514" s="68"/>
      <c r="BP514" s="68"/>
      <c r="BQ514" s="68"/>
      <c r="BR514" s="68"/>
      <c r="BS514" s="68"/>
      <c r="BT514" s="68"/>
      <c r="BU514" s="68"/>
      <c r="BV514" s="68"/>
      <c r="BW514" s="68"/>
      <c r="BX514" s="68"/>
      <c r="BY514" s="68"/>
      <c r="BZ514" s="68"/>
      <c r="CA514" s="68"/>
      <c r="CB514" s="68"/>
      <c r="CC514" s="68"/>
      <c r="CD514" s="68"/>
      <c r="CE514" s="68"/>
      <c r="CF514" s="68"/>
      <c r="CG514" s="68"/>
      <c r="CH514" s="68"/>
      <c r="CI514" s="68"/>
      <c r="CJ514" s="68"/>
      <c r="CK514" s="68"/>
      <c r="CL514" s="68"/>
      <c r="CM514" s="68"/>
      <c r="CN514" s="68"/>
      <c r="CO514" s="68"/>
      <c r="CP514" s="68"/>
      <c r="CQ514" s="68"/>
      <c r="CR514" s="68"/>
      <c r="CS514" s="68"/>
      <c r="CT514" s="68"/>
      <c r="CU514" s="68"/>
      <c r="CV514" s="68"/>
      <c r="CW514" s="68"/>
      <c r="CX514" s="68"/>
      <c r="CY514" s="68"/>
      <c r="CZ514" s="68"/>
      <c r="DA514" s="68"/>
      <c r="DB514" s="68"/>
      <c r="DC514" s="68"/>
      <c r="DD514" s="68"/>
      <c r="DE514" s="68"/>
      <c r="DF514" s="68"/>
      <c r="DG514" s="68"/>
      <c r="DH514" s="68"/>
      <c r="DI514" s="68"/>
      <c r="DJ514" s="68"/>
      <c r="DK514" s="68"/>
      <c r="DL514" s="68"/>
      <c r="DM514" s="68"/>
      <c r="DN514" s="68"/>
      <c r="DO514" s="68"/>
      <c r="DP514" s="68"/>
      <c r="DQ514" s="68"/>
      <c r="DR514" s="68"/>
      <c r="DS514" s="68"/>
      <c r="DT514" s="68"/>
      <c r="DU514" s="68"/>
      <c r="DV514" s="68"/>
      <c r="DW514" s="68"/>
      <c r="DX514" s="68"/>
      <c r="DY514" s="68"/>
      <c r="DZ514" s="68"/>
      <c r="EA514" s="68"/>
      <c r="EB514" s="68"/>
      <c r="EC514" s="68"/>
      <c r="ED514" s="68"/>
      <c r="EE514" s="68"/>
      <c r="EF514" s="68"/>
      <c r="EG514" s="68"/>
      <c r="EH514" s="68"/>
      <c r="EI514" s="68"/>
      <c r="EJ514" s="68"/>
      <c r="EK514" s="68"/>
      <c r="EL514" s="68"/>
      <c r="EM514" s="68"/>
      <c r="EN514" s="68"/>
      <c r="EO514" s="68"/>
      <c r="EP514" s="68"/>
      <c r="EQ514" s="68"/>
      <c r="ER514" s="68"/>
      <c r="ES514" s="68"/>
      <c r="ET514" s="68"/>
      <c r="EU514" s="68"/>
      <c r="EV514" s="68"/>
      <c r="EW514" s="68"/>
      <c r="EX514" s="68"/>
      <c r="EY514" s="68"/>
      <c r="EZ514" s="68"/>
      <c r="FA514" s="68"/>
      <c r="FB514" s="68"/>
      <c r="FC514" s="68"/>
      <c r="FD514" s="68"/>
      <c r="FE514" s="68"/>
      <c r="FF514" s="68"/>
      <c r="FG514" s="68"/>
      <c r="FH514" s="68"/>
      <c r="FI514" s="68"/>
      <c r="FJ514" s="68"/>
      <c r="FK514" s="68"/>
      <c r="FL514" s="68"/>
      <c r="FM514" s="68"/>
      <c r="FN514" s="68"/>
      <c r="FO514" s="68"/>
      <c r="FP514" s="68"/>
      <c r="FQ514" s="68"/>
      <c r="FR514" s="68"/>
      <c r="FS514" s="68"/>
      <c r="FT514" s="68"/>
      <c r="FU514" s="68"/>
      <c r="FV514" s="68"/>
      <c r="FW514" s="68"/>
      <c r="FX514" s="68"/>
      <c r="FY514" s="68"/>
      <c r="FZ514" s="68"/>
      <c r="GA514" s="68"/>
      <c r="GB514" s="68"/>
      <c r="GC514" s="68"/>
      <c r="GD514" s="68"/>
      <c r="GE514" s="68"/>
      <c r="GF514" s="68"/>
      <c r="GG514" s="68"/>
      <c r="GH514" s="68"/>
      <c r="GI514" s="68"/>
      <c r="GJ514" s="68"/>
      <c r="GK514" s="68"/>
      <c r="GL514" s="68"/>
      <c r="GM514" s="68"/>
      <c r="GN514" s="68"/>
      <c r="GO514" s="68"/>
      <c r="GP514" s="68"/>
      <c r="GQ514" s="68"/>
      <c r="GR514" s="68"/>
      <c r="GS514" s="68"/>
      <c r="GT514" s="68"/>
      <c r="GU514" s="68"/>
      <c r="GV514" s="68"/>
      <c r="GW514" s="68"/>
      <c r="GX514" s="68"/>
      <c r="GY514" s="68"/>
      <c r="GZ514" s="68"/>
      <c r="HA514" s="68"/>
      <c r="HB514" s="68"/>
      <c r="HC514" s="68"/>
      <c r="HD514" s="68"/>
      <c r="HE514" s="68"/>
      <c r="HF514" s="68"/>
      <c r="HG514" s="68"/>
      <c r="HH514" s="68"/>
      <c r="HI514" s="68"/>
      <c r="HJ514" s="68"/>
      <c r="HK514" s="68"/>
      <c r="HL514" s="68"/>
      <c r="HM514" s="68"/>
      <c r="HN514" s="68"/>
      <c r="HO514" s="68"/>
      <c r="HP514" s="68"/>
      <c r="HQ514" s="68"/>
      <c r="HR514" s="68"/>
      <c r="HS514" s="68"/>
      <c r="HT514" s="68"/>
      <c r="HU514" s="68"/>
      <c r="HV514" s="68"/>
      <c r="HW514" s="68"/>
      <c r="HX514" s="68"/>
      <c r="HY514" s="68"/>
      <c r="HZ514" s="68"/>
      <c r="IA514" s="68"/>
      <c r="IB514" s="68"/>
      <c r="IC514" s="68"/>
      <c r="ID514" s="68"/>
      <c r="IE514" s="68"/>
      <c r="IF514" s="68"/>
      <c r="IG514" s="68"/>
      <c r="IH514" s="68"/>
      <c r="II514" s="68"/>
      <c r="IJ514" s="68"/>
      <c r="IK514" s="68"/>
    </row>
    <row r="515" spans="1:245" s="69" customFormat="1" x14ac:dyDescent="0.25">
      <c r="A515" s="85" t="s">
        <v>475</v>
      </c>
      <c r="B515" s="85" t="s">
        <v>474</v>
      </c>
      <c r="C515" s="85" t="s">
        <v>7</v>
      </c>
      <c r="D515" s="109">
        <v>10000000</v>
      </c>
      <c r="E515" s="75"/>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row>
    <row r="516" spans="1:245" s="69" customFormat="1" x14ac:dyDescent="0.25">
      <c r="A516" s="85" t="s">
        <v>773</v>
      </c>
      <c r="B516" s="85" t="s">
        <v>470</v>
      </c>
      <c r="C516" s="85" t="s">
        <v>7</v>
      </c>
      <c r="D516" s="109">
        <v>8000000</v>
      </c>
      <c r="E516" s="75"/>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row>
    <row r="517" spans="1:245" x14ac:dyDescent="0.25">
      <c r="A517" s="85" t="s">
        <v>774</v>
      </c>
      <c r="B517" s="85" t="s">
        <v>775</v>
      </c>
      <c r="C517" s="85" t="s">
        <v>7</v>
      </c>
      <c r="D517" s="109">
        <v>7000000</v>
      </c>
    </row>
    <row r="518" spans="1:245" x14ac:dyDescent="0.25">
      <c r="D518" s="109" t="s">
        <v>985</v>
      </c>
      <c r="E518" s="77"/>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c r="AR518" s="68"/>
      <c r="AS518" s="68"/>
      <c r="AT518" s="68"/>
      <c r="AU518" s="68"/>
      <c r="AV518" s="68"/>
      <c r="AW518" s="68"/>
      <c r="AX518" s="68"/>
      <c r="AY518" s="68"/>
      <c r="AZ518" s="68"/>
      <c r="BA518" s="68"/>
      <c r="BB518" s="68"/>
      <c r="BC518" s="68"/>
      <c r="BD518" s="68"/>
      <c r="BE518" s="68"/>
      <c r="BF518" s="68"/>
      <c r="BG518" s="68"/>
      <c r="BH518" s="68"/>
      <c r="BI518" s="68"/>
      <c r="BJ518" s="68"/>
      <c r="BK518" s="68"/>
      <c r="BL518" s="68"/>
      <c r="BM518" s="68"/>
      <c r="BN518" s="68"/>
      <c r="BO518" s="68"/>
      <c r="BP518" s="68"/>
      <c r="BQ518" s="68"/>
      <c r="BR518" s="68"/>
      <c r="BS518" s="68"/>
      <c r="BT518" s="68"/>
      <c r="BU518" s="68"/>
      <c r="BV518" s="68"/>
      <c r="BW518" s="68"/>
      <c r="BX518" s="68"/>
      <c r="BY518" s="68"/>
      <c r="BZ518" s="68"/>
      <c r="CA518" s="68"/>
      <c r="CB518" s="68"/>
      <c r="CC518" s="68"/>
      <c r="CD518" s="68"/>
      <c r="CE518" s="68"/>
      <c r="CF518" s="68"/>
      <c r="CG518" s="68"/>
      <c r="CH518" s="68"/>
      <c r="CI518" s="68"/>
      <c r="CJ518" s="68"/>
      <c r="CK518" s="68"/>
      <c r="CL518" s="68"/>
      <c r="CM518" s="68"/>
      <c r="CN518" s="68"/>
      <c r="CO518" s="68"/>
      <c r="CP518" s="68"/>
      <c r="CQ518" s="68"/>
      <c r="CR518" s="68"/>
      <c r="CS518" s="68"/>
      <c r="CT518" s="68"/>
      <c r="CU518" s="68"/>
      <c r="CV518" s="68"/>
      <c r="CW518" s="68"/>
      <c r="CX518" s="68"/>
      <c r="CY518" s="68"/>
      <c r="CZ518" s="68"/>
      <c r="DA518" s="68"/>
      <c r="DB518" s="68"/>
      <c r="DC518" s="68"/>
      <c r="DD518" s="68"/>
      <c r="DE518" s="68"/>
      <c r="DF518" s="68"/>
      <c r="DG518" s="68"/>
      <c r="DH518" s="68"/>
      <c r="DI518" s="68"/>
      <c r="DJ518" s="68"/>
      <c r="DK518" s="68"/>
      <c r="DL518" s="68"/>
      <c r="DM518" s="68"/>
      <c r="DN518" s="68"/>
      <c r="DO518" s="68"/>
      <c r="DP518" s="68"/>
      <c r="DQ518" s="68"/>
      <c r="DR518" s="68"/>
      <c r="DS518" s="68"/>
      <c r="DT518" s="68"/>
      <c r="DU518" s="68"/>
      <c r="DV518" s="68"/>
      <c r="DW518" s="68"/>
      <c r="DX518" s="68"/>
      <c r="DY518" s="68"/>
      <c r="DZ518" s="68"/>
      <c r="EA518" s="68"/>
      <c r="EB518" s="68"/>
      <c r="EC518" s="68"/>
      <c r="ED518" s="68"/>
      <c r="EE518" s="68"/>
      <c r="EF518" s="68"/>
      <c r="EG518" s="68"/>
      <c r="EH518" s="68"/>
      <c r="EI518" s="68"/>
      <c r="EJ518" s="68"/>
      <c r="EK518" s="68"/>
      <c r="EL518" s="68"/>
      <c r="EM518" s="68"/>
      <c r="EN518" s="68"/>
      <c r="EO518" s="68"/>
      <c r="EP518" s="68"/>
      <c r="EQ518" s="68"/>
      <c r="ER518" s="68"/>
      <c r="ES518" s="68"/>
      <c r="ET518" s="68"/>
      <c r="EU518" s="68"/>
      <c r="EV518" s="68"/>
      <c r="EW518" s="68"/>
      <c r="EX518" s="68"/>
      <c r="EY518" s="68"/>
      <c r="EZ518" s="68"/>
      <c r="FA518" s="68"/>
      <c r="FB518" s="68"/>
      <c r="FC518" s="68"/>
      <c r="FD518" s="68"/>
      <c r="FE518" s="68"/>
      <c r="FF518" s="68"/>
      <c r="FG518" s="68"/>
      <c r="FH518" s="68"/>
      <c r="FI518" s="68"/>
      <c r="FJ518" s="68"/>
      <c r="FK518" s="68"/>
      <c r="FL518" s="68"/>
      <c r="FM518" s="68"/>
      <c r="FN518" s="68"/>
      <c r="FO518" s="68"/>
      <c r="FP518" s="68"/>
      <c r="FQ518" s="68"/>
      <c r="FR518" s="68"/>
      <c r="FS518" s="68"/>
      <c r="FT518" s="68"/>
      <c r="FU518" s="68"/>
      <c r="FV518" s="68"/>
      <c r="FW518" s="68"/>
      <c r="FX518" s="68"/>
      <c r="FY518" s="68"/>
      <c r="FZ518" s="68"/>
      <c r="GA518" s="68"/>
      <c r="GB518" s="68"/>
      <c r="GC518" s="68"/>
      <c r="GD518" s="68"/>
      <c r="GE518" s="68"/>
      <c r="GF518" s="68"/>
      <c r="GG518" s="68"/>
      <c r="GH518" s="68"/>
      <c r="GI518" s="68"/>
      <c r="GJ518" s="68"/>
      <c r="GK518" s="68"/>
      <c r="GL518" s="68"/>
      <c r="GM518" s="68"/>
      <c r="GN518" s="68"/>
      <c r="GO518" s="68"/>
      <c r="GP518" s="68"/>
      <c r="GQ518" s="68"/>
      <c r="GR518" s="68"/>
      <c r="GS518" s="68"/>
      <c r="GT518" s="68"/>
      <c r="GU518" s="68"/>
      <c r="GV518" s="68"/>
      <c r="GW518" s="68"/>
      <c r="GX518" s="68"/>
      <c r="GY518" s="68"/>
      <c r="GZ518" s="68"/>
      <c r="HA518" s="68"/>
      <c r="HB518" s="68"/>
      <c r="HC518" s="68"/>
      <c r="HD518" s="68"/>
      <c r="HE518" s="68"/>
      <c r="HF518" s="68"/>
      <c r="HG518" s="68"/>
      <c r="HH518" s="68"/>
      <c r="HI518" s="68"/>
      <c r="HJ518" s="68"/>
      <c r="HK518" s="68"/>
      <c r="HL518" s="68"/>
      <c r="HM518" s="68"/>
      <c r="HN518" s="68"/>
      <c r="HO518" s="68"/>
      <c r="HP518" s="68"/>
      <c r="HQ518" s="68"/>
      <c r="HR518" s="68"/>
      <c r="HS518" s="68"/>
      <c r="HT518" s="68"/>
      <c r="HU518" s="68"/>
      <c r="HV518" s="68"/>
      <c r="HW518" s="68"/>
      <c r="HX518" s="68"/>
      <c r="HY518" s="68"/>
      <c r="HZ518" s="68"/>
      <c r="IA518" s="68"/>
      <c r="IB518" s="68"/>
      <c r="IC518" s="68"/>
      <c r="ID518" s="68"/>
      <c r="IE518" s="68"/>
      <c r="IF518" s="68"/>
      <c r="IG518" s="68"/>
      <c r="IH518" s="68"/>
      <c r="II518" s="68"/>
      <c r="IJ518" s="68"/>
      <c r="IK518" s="68"/>
    </row>
    <row r="519" spans="1:245" x14ac:dyDescent="0.25">
      <c r="A519" s="85" t="s">
        <v>476</v>
      </c>
      <c r="B519" s="85" t="s">
        <v>776</v>
      </c>
      <c r="C519" s="85" t="s">
        <v>22</v>
      </c>
      <c r="D519" s="109">
        <v>14000000</v>
      </c>
      <c r="E519" s="77"/>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8"/>
      <c r="BC519" s="68"/>
      <c r="BD519" s="68"/>
      <c r="BE519" s="68"/>
      <c r="BF519" s="68"/>
      <c r="BG519" s="68"/>
      <c r="BH519" s="68"/>
      <c r="BI519" s="68"/>
      <c r="BJ519" s="68"/>
      <c r="BK519" s="68"/>
      <c r="BL519" s="68"/>
      <c r="BM519" s="68"/>
      <c r="BN519" s="68"/>
      <c r="BO519" s="68"/>
      <c r="BP519" s="68"/>
      <c r="BQ519" s="68"/>
      <c r="BR519" s="68"/>
      <c r="BS519" s="68"/>
      <c r="BT519" s="68"/>
      <c r="BU519" s="68"/>
      <c r="BV519" s="68"/>
      <c r="BW519" s="68"/>
      <c r="BX519" s="68"/>
      <c r="BY519" s="68"/>
      <c r="BZ519" s="68"/>
      <c r="CA519" s="68"/>
      <c r="CB519" s="68"/>
      <c r="CC519" s="68"/>
      <c r="CD519" s="68"/>
      <c r="CE519" s="68"/>
      <c r="CF519" s="68"/>
      <c r="CG519" s="68"/>
      <c r="CH519" s="68"/>
      <c r="CI519" s="68"/>
      <c r="CJ519" s="68"/>
      <c r="CK519" s="68"/>
      <c r="CL519" s="68"/>
      <c r="CM519" s="68"/>
      <c r="CN519" s="68"/>
      <c r="CO519" s="68"/>
      <c r="CP519" s="68"/>
      <c r="CQ519" s="68"/>
      <c r="CR519" s="68"/>
      <c r="CS519" s="68"/>
      <c r="CT519" s="68"/>
      <c r="CU519" s="68"/>
      <c r="CV519" s="68"/>
      <c r="CW519" s="68"/>
      <c r="CX519" s="68"/>
      <c r="CY519" s="68"/>
      <c r="CZ519" s="68"/>
      <c r="DA519" s="68"/>
      <c r="DB519" s="68"/>
      <c r="DC519" s="68"/>
      <c r="DD519" s="68"/>
      <c r="DE519" s="68"/>
      <c r="DF519" s="68"/>
      <c r="DG519" s="68"/>
      <c r="DH519" s="68"/>
      <c r="DI519" s="68"/>
      <c r="DJ519" s="68"/>
      <c r="DK519" s="68"/>
      <c r="DL519" s="68"/>
      <c r="DM519" s="68"/>
      <c r="DN519" s="68"/>
      <c r="DO519" s="68"/>
      <c r="DP519" s="68"/>
      <c r="DQ519" s="68"/>
      <c r="DR519" s="68"/>
      <c r="DS519" s="68"/>
      <c r="DT519" s="68"/>
      <c r="DU519" s="68"/>
      <c r="DV519" s="68"/>
      <c r="DW519" s="68"/>
      <c r="DX519" s="68"/>
      <c r="DY519" s="68"/>
      <c r="DZ519" s="68"/>
      <c r="EA519" s="68"/>
      <c r="EB519" s="68"/>
      <c r="EC519" s="68"/>
      <c r="ED519" s="68"/>
      <c r="EE519" s="68"/>
      <c r="EF519" s="68"/>
      <c r="EG519" s="68"/>
      <c r="EH519" s="68"/>
      <c r="EI519" s="68"/>
      <c r="EJ519" s="68"/>
      <c r="EK519" s="68"/>
      <c r="EL519" s="68"/>
      <c r="EM519" s="68"/>
      <c r="EN519" s="68"/>
      <c r="EO519" s="68"/>
      <c r="EP519" s="68"/>
      <c r="EQ519" s="68"/>
      <c r="ER519" s="68"/>
      <c r="ES519" s="68"/>
      <c r="ET519" s="68"/>
      <c r="EU519" s="68"/>
      <c r="EV519" s="68"/>
      <c r="EW519" s="68"/>
      <c r="EX519" s="68"/>
      <c r="EY519" s="68"/>
      <c r="EZ519" s="68"/>
      <c r="FA519" s="68"/>
      <c r="FB519" s="68"/>
      <c r="FC519" s="68"/>
      <c r="FD519" s="68"/>
      <c r="FE519" s="68"/>
      <c r="FF519" s="68"/>
      <c r="FG519" s="68"/>
      <c r="FH519" s="68"/>
      <c r="FI519" s="68"/>
      <c r="FJ519" s="68"/>
      <c r="FK519" s="68"/>
      <c r="FL519" s="68"/>
      <c r="FM519" s="68"/>
      <c r="FN519" s="68"/>
      <c r="FO519" s="68"/>
      <c r="FP519" s="68"/>
      <c r="FQ519" s="68"/>
      <c r="FR519" s="68"/>
      <c r="FS519" s="68"/>
      <c r="FT519" s="68"/>
      <c r="FU519" s="68"/>
      <c r="FV519" s="68"/>
      <c r="FW519" s="68"/>
      <c r="FX519" s="68"/>
      <c r="FY519" s="68"/>
      <c r="FZ519" s="68"/>
      <c r="GA519" s="68"/>
      <c r="GB519" s="68"/>
      <c r="GC519" s="68"/>
      <c r="GD519" s="68"/>
      <c r="GE519" s="68"/>
      <c r="GF519" s="68"/>
      <c r="GG519" s="68"/>
      <c r="GH519" s="68"/>
      <c r="GI519" s="68"/>
      <c r="GJ519" s="68"/>
      <c r="GK519" s="68"/>
      <c r="GL519" s="68"/>
      <c r="GM519" s="68"/>
      <c r="GN519" s="68"/>
      <c r="GO519" s="68"/>
      <c r="GP519" s="68"/>
      <c r="GQ519" s="68"/>
      <c r="GR519" s="68"/>
      <c r="GS519" s="68"/>
      <c r="GT519" s="68"/>
      <c r="GU519" s="68"/>
      <c r="GV519" s="68"/>
      <c r="GW519" s="68"/>
      <c r="GX519" s="68"/>
      <c r="GY519" s="68"/>
      <c r="GZ519" s="68"/>
      <c r="HA519" s="68"/>
      <c r="HB519" s="68"/>
      <c r="HC519" s="68"/>
      <c r="HD519" s="68"/>
      <c r="HE519" s="68"/>
      <c r="HF519" s="68"/>
      <c r="HG519" s="68"/>
      <c r="HH519" s="68"/>
      <c r="HI519" s="68"/>
      <c r="HJ519" s="68"/>
      <c r="HK519" s="68"/>
      <c r="HL519" s="68"/>
      <c r="HM519" s="68"/>
      <c r="HN519" s="68"/>
      <c r="HO519" s="68"/>
      <c r="HP519" s="68"/>
      <c r="HQ519" s="68"/>
      <c r="HR519" s="68"/>
      <c r="HS519" s="68"/>
      <c r="HT519" s="68"/>
      <c r="HU519" s="68"/>
      <c r="HV519" s="68"/>
      <c r="HW519" s="68"/>
      <c r="HX519" s="68"/>
      <c r="HY519" s="68"/>
      <c r="HZ519" s="68"/>
      <c r="IA519" s="68"/>
      <c r="IB519" s="68"/>
      <c r="IC519" s="68"/>
      <c r="ID519" s="68"/>
      <c r="IE519" s="68"/>
      <c r="IF519" s="68"/>
      <c r="IG519" s="68"/>
      <c r="IH519" s="68"/>
      <c r="II519" s="68"/>
      <c r="IJ519" s="68"/>
      <c r="IK519" s="68"/>
    </row>
    <row r="520" spans="1:245" s="68" customFormat="1" x14ac:dyDescent="0.25">
      <c r="A520" s="85" t="s">
        <v>478</v>
      </c>
      <c r="B520" s="85" t="s">
        <v>477</v>
      </c>
      <c r="C520" s="85" t="s">
        <v>22</v>
      </c>
      <c r="D520" s="109">
        <v>13000000</v>
      </c>
      <c r="E520" s="75"/>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row>
    <row r="521" spans="1:245" x14ac:dyDescent="0.25">
      <c r="A521" s="85" t="s">
        <v>480</v>
      </c>
      <c r="B521" s="85" t="s">
        <v>519</v>
      </c>
      <c r="C521" s="85" t="s">
        <v>22</v>
      </c>
      <c r="D521" s="109">
        <v>12000000</v>
      </c>
      <c r="E521" s="7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c r="AU521" s="69"/>
      <c r="AV521" s="69"/>
      <c r="AW521" s="69"/>
      <c r="AX521" s="69"/>
      <c r="AY521" s="69"/>
      <c r="AZ521" s="69"/>
      <c r="BA521" s="69"/>
      <c r="BB521" s="69"/>
      <c r="BC521" s="69"/>
      <c r="BD521" s="69"/>
      <c r="BE521" s="69"/>
      <c r="BF521" s="69"/>
      <c r="BG521" s="69"/>
      <c r="BH521" s="69"/>
      <c r="BI521" s="69"/>
      <c r="BJ521" s="69"/>
      <c r="BK521" s="69"/>
      <c r="BL521" s="69"/>
      <c r="BM521" s="69"/>
      <c r="BN521" s="69"/>
      <c r="BO521" s="69"/>
      <c r="BP521" s="69"/>
      <c r="BQ521" s="69"/>
      <c r="BR521" s="69"/>
      <c r="BS521" s="69"/>
      <c r="BT521" s="69"/>
      <c r="BU521" s="69"/>
      <c r="BV521" s="69"/>
      <c r="BW521" s="69"/>
      <c r="BX521" s="69"/>
      <c r="BY521" s="69"/>
      <c r="BZ521" s="69"/>
      <c r="CA521" s="69"/>
      <c r="CB521" s="69"/>
      <c r="CC521" s="69"/>
      <c r="CD521" s="69"/>
      <c r="CE521" s="69"/>
      <c r="CF521" s="69"/>
      <c r="CG521" s="69"/>
      <c r="CH521" s="69"/>
      <c r="CI521" s="69"/>
      <c r="CJ521" s="69"/>
      <c r="CK521" s="69"/>
      <c r="CL521" s="69"/>
      <c r="CM521" s="69"/>
      <c r="CN521" s="69"/>
      <c r="CO521" s="69"/>
      <c r="CP521" s="69"/>
      <c r="CQ521" s="69"/>
      <c r="CR521" s="69"/>
      <c r="CS521" s="69"/>
      <c r="CT521" s="69"/>
      <c r="CU521" s="69"/>
      <c r="CV521" s="69"/>
      <c r="CW521" s="69"/>
      <c r="CX521" s="69"/>
      <c r="CY521" s="69"/>
      <c r="CZ521" s="69"/>
      <c r="DA521" s="69"/>
      <c r="DB521" s="69"/>
      <c r="DC521" s="69"/>
      <c r="DD521" s="69"/>
      <c r="DE521" s="69"/>
      <c r="DF521" s="69"/>
      <c r="DG521" s="69"/>
      <c r="DH521" s="69"/>
      <c r="DI521" s="69"/>
      <c r="DJ521" s="69"/>
      <c r="DK521" s="69"/>
      <c r="DL521" s="69"/>
      <c r="DM521" s="69"/>
      <c r="DN521" s="69"/>
      <c r="DO521" s="69"/>
      <c r="DP521" s="69"/>
      <c r="DQ521" s="69"/>
      <c r="DR521" s="69"/>
      <c r="DS521" s="69"/>
      <c r="DT521" s="69"/>
      <c r="DU521" s="69"/>
      <c r="DV521" s="69"/>
      <c r="DW521" s="69"/>
      <c r="DX521" s="69"/>
      <c r="DY521" s="69"/>
      <c r="DZ521" s="69"/>
      <c r="EA521" s="69"/>
      <c r="EB521" s="69"/>
      <c r="EC521" s="69"/>
      <c r="ED521" s="69"/>
      <c r="EE521" s="69"/>
      <c r="EF521" s="69"/>
      <c r="EG521" s="69"/>
      <c r="EH521" s="69"/>
      <c r="EI521" s="69"/>
      <c r="EJ521" s="69"/>
      <c r="EK521" s="69"/>
      <c r="EL521" s="69"/>
      <c r="EM521" s="69"/>
      <c r="EN521" s="69"/>
      <c r="EO521" s="69"/>
      <c r="EP521" s="69"/>
      <c r="EQ521" s="69"/>
      <c r="ER521" s="69"/>
      <c r="ES521" s="69"/>
      <c r="ET521" s="69"/>
      <c r="EU521" s="69"/>
      <c r="EV521" s="69"/>
      <c r="EW521" s="69"/>
      <c r="EX521" s="69"/>
      <c r="EY521" s="69"/>
      <c r="EZ521" s="69"/>
      <c r="FA521" s="69"/>
      <c r="FB521" s="69"/>
      <c r="FC521" s="69"/>
      <c r="FD521" s="69"/>
      <c r="FE521" s="69"/>
      <c r="FF521" s="69"/>
      <c r="FG521" s="69"/>
      <c r="FH521" s="69"/>
      <c r="FI521" s="69"/>
      <c r="FJ521" s="69"/>
      <c r="FK521" s="69"/>
      <c r="FL521" s="69"/>
      <c r="FM521" s="69"/>
      <c r="FN521" s="69"/>
      <c r="FO521" s="69"/>
      <c r="FP521" s="69"/>
      <c r="FQ521" s="69"/>
      <c r="FR521" s="69"/>
      <c r="FS521" s="69"/>
      <c r="FT521" s="69"/>
      <c r="FU521" s="69"/>
      <c r="FV521" s="69"/>
      <c r="FW521" s="69"/>
      <c r="FX521" s="69"/>
      <c r="FY521" s="69"/>
      <c r="FZ521" s="69"/>
      <c r="GA521" s="69"/>
      <c r="GB521" s="69"/>
      <c r="GC521" s="69"/>
      <c r="GD521" s="69"/>
      <c r="GE521" s="69"/>
      <c r="GF521" s="69"/>
      <c r="GG521" s="69"/>
      <c r="GH521" s="69"/>
      <c r="GI521" s="69"/>
      <c r="GJ521" s="69"/>
      <c r="GK521" s="69"/>
      <c r="GL521" s="69"/>
      <c r="GM521" s="69"/>
      <c r="GN521" s="69"/>
      <c r="GO521" s="69"/>
      <c r="GP521" s="69"/>
      <c r="GQ521" s="69"/>
      <c r="GR521" s="69"/>
      <c r="GS521" s="69"/>
      <c r="GT521" s="69"/>
      <c r="GU521" s="69"/>
      <c r="GV521" s="69"/>
      <c r="GW521" s="69"/>
      <c r="GX521" s="69"/>
      <c r="GY521" s="69"/>
      <c r="GZ521" s="69"/>
      <c r="HA521" s="69"/>
      <c r="HB521" s="69"/>
      <c r="HC521" s="69"/>
      <c r="HD521" s="69"/>
      <c r="HE521" s="69"/>
      <c r="HF521" s="69"/>
      <c r="HG521" s="69"/>
      <c r="HH521" s="69"/>
      <c r="HI521" s="69"/>
      <c r="HJ521" s="69"/>
      <c r="HK521" s="69"/>
      <c r="HL521" s="69"/>
      <c r="HM521" s="69"/>
      <c r="HN521" s="69"/>
      <c r="HO521" s="69"/>
      <c r="HP521" s="69"/>
      <c r="HQ521" s="69"/>
      <c r="HR521" s="69"/>
      <c r="HS521" s="69"/>
      <c r="HT521" s="69"/>
      <c r="HU521" s="69"/>
      <c r="HV521" s="69"/>
      <c r="HW521" s="69"/>
      <c r="HX521" s="69"/>
      <c r="HY521" s="69"/>
      <c r="HZ521" s="69"/>
      <c r="IA521" s="69"/>
      <c r="IB521" s="69"/>
      <c r="IC521" s="69"/>
      <c r="ID521" s="69"/>
      <c r="IE521" s="69"/>
      <c r="IF521" s="69"/>
      <c r="IG521" s="69"/>
      <c r="IH521" s="69"/>
      <c r="II521" s="69"/>
      <c r="IJ521" s="69"/>
      <c r="IK521" s="69"/>
    </row>
    <row r="522" spans="1:245" x14ac:dyDescent="0.25">
      <c r="A522" s="85" t="s">
        <v>481</v>
      </c>
      <c r="B522" s="85" t="s">
        <v>117</v>
      </c>
      <c r="C522" s="85" t="s">
        <v>22</v>
      </c>
      <c r="D522" s="109">
        <v>11000000</v>
      </c>
    </row>
    <row r="523" spans="1:245" x14ac:dyDescent="0.25">
      <c r="A523" s="85" t="s">
        <v>483</v>
      </c>
      <c r="B523" s="85" t="s">
        <v>487</v>
      </c>
      <c r="C523" s="85" t="s">
        <v>22</v>
      </c>
      <c r="D523" s="109">
        <v>10000000</v>
      </c>
    </row>
    <row r="524" spans="1:245" x14ac:dyDescent="0.25">
      <c r="A524" s="85" t="s">
        <v>485</v>
      </c>
      <c r="B524" s="85" t="s">
        <v>484</v>
      </c>
      <c r="C524" s="85" t="s">
        <v>22</v>
      </c>
      <c r="D524" s="109">
        <v>9000000</v>
      </c>
      <c r="E524" s="77"/>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c r="AR524" s="68"/>
      <c r="AS524" s="68"/>
      <c r="AT524" s="68"/>
      <c r="AU524" s="68"/>
      <c r="AV524" s="68"/>
      <c r="AW524" s="68"/>
      <c r="AX524" s="68"/>
      <c r="AY524" s="68"/>
      <c r="AZ524" s="68"/>
      <c r="BA524" s="68"/>
      <c r="BB524" s="68"/>
      <c r="BC524" s="68"/>
      <c r="BD524" s="68"/>
      <c r="BE524" s="68"/>
      <c r="BF524" s="68"/>
      <c r="BG524" s="68"/>
      <c r="BH524" s="68"/>
      <c r="BI524" s="68"/>
      <c r="BJ524" s="68"/>
      <c r="BK524" s="68"/>
      <c r="BL524" s="68"/>
      <c r="BM524" s="68"/>
      <c r="BN524" s="68"/>
      <c r="BO524" s="68"/>
      <c r="BP524" s="68"/>
      <c r="BQ524" s="68"/>
      <c r="BR524" s="68"/>
      <c r="BS524" s="68"/>
      <c r="BT524" s="68"/>
      <c r="BU524" s="68"/>
      <c r="BV524" s="68"/>
      <c r="BW524" s="68"/>
      <c r="BX524" s="68"/>
      <c r="BY524" s="68"/>
      <c r="BZ524" s="68"/>
      <c r="CA524" s="68"/>
      <c r="CB524" s="68"/>
      <c r="CC524" s="68"/>
      <c r="CD524" s="68"/>
      <c r="CE524" s="68"/>
      <c r="CF524" s="68"/>
      <c r="CG524" s="68"/>
      <c r="CH524" s="68"/>
      <c r="CI524" s="68"/>
      <c r="CJ524" s="68"/>
      <c r="CK524" s="68"/>
      <c r="CL524" s="68"/>
      <c r="CM524" s="68"/>
      <c r="CN524" s="68"/>
      <c r="CO524" s="68"/>
      <c r="CP524" s="68"/>
      <c r="CQ524" s="68"/>
      <c r="CR524" s="68"/>
      <c r="CS524" s="68"/>
      <c r="CT524" s="68"/>
      <c r="CU524" s="68"/>
      <c r="CV524" s="68"/>
      <c r="CW524" s="68"/>
      <c r="CX524" s="68"/>
      <c r="CY524" s="68"/>
      <c r="CZ524" s="68"/>
      <c r="DA524" s="68"/>
      <c r="DB524" s="68"/>
      <c r="DC524" s="68"/>
      <c r="DD524" s="68"/>
      <c r="DE524" s="68"/>
      <c r="DF524" s="68"/>
      <c r="DG524" s="68"/>
      <c r="DH524" s="68"/>
      <c r="DI524" s="68"/>
      <c r="DJ524" s="68"/>
      <c r="DK524" s="68"/>
      <c r="DL524" s="68"/>
      <c r="DM524" s="68"/>
      <c r="DN524" s="68"/>
      <c r="DO524" s="68"/>
      <c r="DP524" s="68"/>
      <c r="DQ524" s="68"/>
      <c r="DR524" s="68"/>
      <c r="DS524" s="68"/>
      <c r="DT524" s="68"/>
      <c r="DU524" s="68"/>
      <c r="DV524" s="68"/>
      <c r="DW524" s="68"/>
      <c r="DX524" s="68"/>
      <c r="DY524" s="68"/>
      <c r="DZ524" s="68"/>
      <c r="EA524" s="68"/>
      <c r="EB524" s="68"/>
      <c r="EC524" s="68"/>
      <c r="ED524" s="68"/>
      <c r="EE524" s="68"/>
      <c r="EF524" s="68"/>
      <c r="EG524" s="68"/>
      <c r="EH524" s="68"/>
      <c r="EI524" s="68"/>
      <c r="EJ524" s="68"/>
      <c r="EK524" s="68"/>
      <c r="EL524" s="68"/>
      <c r="EM524" s="68"/>
      <c r="EN524" s="68"/>
      <c r="EO524" s="68"/>
      <c r="EP524" s="68"/>
      <c r="EQ524" s="68"/>
      <c r="ER524" s="68"/>
      <c r="ES524" s="68"/>
      <c r="ET524" s="68"/>
      <c r="EU524" s="68"/>
      <c r="EV524" s="68"/>
      <c r="EW524" s="68"/>
      <c r="EX524" s="68"/>
      <c r="EY524" s="68"/>
      <c r="EZ524" s="68"/>
      <c r="FA524" s="68"/>
      <c r="FB524" s="68"/>
      <c r="FC524" s="68"/>
      <c r="FD524" s="68"/>
      <c r="FE524" s="68"/>
      <c r="FF524" s="68"/>
      <c r="FG524" s="68"/>
      <c r="FH524" s="68"/>
      <c r="FI524" s="68"/>
      <c r="FJ524" s="68"/>
      <c r="FK524" s="68"/>
      <c r="FL524" s="68"/>
      <c r="FM524" s="68"/>
      <c r="FN524" s="68"/>
      <c r="FO524" s="68"/>
      <c r="FP524" s="68"/>
      <c r="FQ524" s="68"/>
      <c r="FR524" s="68"/>
      <c r="FS524" s="68"/>
      <c r="FT524" s="68"/>
      <c r="FU524" s="68"/>
      <c r="FV524" s="68"/>
      <c r="FW524" s="68"/>
      <c r="FX524" s="68"/>
      <c r="FY524" s="68"/>
      <c r="FZ524" s="68"/>
      <c r="GA524" s="68"/>
      <c r="GB524" s="68"/>
      <c r="GC524" s="68"/>
      <c r="GD524" s="68"/>
      <c r="GE524" s="68"/>
      <c r="GF524" s="68"/>
      <c r="GG524" s="68"/>
      <c r="GH524" s="68"/>
      <c r="GI524" s="68"/>
      <c r="GJ524" s="68"/>
      <c r="GK524" s="68"/>
      <c r="GL524" s="68"/>
      <c r="GM524" s="68"/>
      <c r="GN524" s="68"/>
      <c r="GO524" s="68"/>
      <c r="GP524" s="68"/>
      <c r="GQ524" s="68"/>
      <c r="GR524" s="68"/>
      <c r="GS524" s="68"/>
      <c r="GT524" s="68"/>
      <c r="GU524" s="68"/>
      <c r="GV524" s="68"/>
      <c r="GW524" s="68"/>
      <c r="GX524" s="68"/>
      <c r="GY524" s="68"/>
      <c r="GZ524" s="68"/>
      <c r="HA524" s="68"/>
      <c r="HB524" s="68"/>
      <c r="HC524" s="68"/>
      <c r="HD524" s="68"/>
      <c r="HE524" s="68"/>
      <c r="HF524" s="68"/>
      <c r="HG524" s="68"/>
      <c r="HH524" s="68"/>
      <c r="HI524" s="68"/>
      <c r="HJ524" s="68"/>
      <c r="HK524" s="68"/>
      <c r="HL524" s="68"/>
      <c r="HM524" s="68"/>
      <c r="HN524" s="68"/>
      <c r="HO524" s="68"/>
      <c r="HP524" s="68"/>
      <c r="HQ524" s="68"/>
      <c r="HR524" s="68"/>
      <c r="HS524" s="68"/>
      <c r="HT524" s="68"/>
      <c r="HU524" s="68"/>
      <c r="HV524" s="68"/>
      <c r="HW524" s="68"/>
      <c r="HX524" s="68"/>
      <c r="HY524" s="68"/>
      <c r="HZ524" s="68"/>
      <c r="IA524" s="68"/>
      <c r="IB524" s="68"/>
      <c r="IC524" s="68"/>
      <c r="ID524" s="68"/>
      <c r="IE524" s="68"/>
      <c r="IF524" s="68"/>
      <c r="IG524" s="68"/>
      <c r="IH524" s="68"/>
      <c r="II524" s="68"/>
      <c r="IJ524" s="68"/>
      <c r="IK524" s="68"/>
    </row>
    <row r="525" spans="1:245" s="68" customFormat="1" x14ac:dyDescent="0.25">
      <c r="A525" s="85" t="s">
        <v>486</v>
      </c>
      <c r="B525" s="85" t="s">
        <v>482</v>
      </c>
      <c r="C525" s="85" t="s">
        <v>22</v>
      </c>
      <c r="D525" s="109">
        <v>8000000</v>
      </c>
      <c r="E525" s="75"/>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row>
    <row r="526" spans="1:245" s="68" customFormat="1" x14ac:dyDescent="0.25">
      <c r="A526" s="102" t="s">
        <v>1075</v>
      </c>
      <c r="B526" s="102" t="s">
        <v>966</v>
      </c>
      <c r="C526" s="102" t="s">
        <v>22</v>
      </c>
      <c r="D526" s="111">
        <v>7000000</v>
      </c>
      <c r="E526" s="77" t="s">
        <v>844</v>
      </c>
      <c r="F526" s="1"/>
    </row>
    <row r="527" spans="1:245" x14ac:dyDescent="0.25">
      <c r="D527" s="109" t="s">
        <v>985</v>
      </c>
    </row>
    <row r="528" spans="1:245" x14ac:dyDescent="0.25">
      <c r="A528" s="85" t="s">
        <v>488</v>
      </c>
      <c r="B528" s="85" t="s">
        <v>493</v>
      </c>
      <c r="C528" s="85" t="s">
        <v>35</v>
      </c>
      <c r="D528" s="109">
        <v>15000000</v>
      </c>
    </row>
    <row r="529" spans="1:245" x14ac:dyDescent="0.25">
      <c r="A529" s="85" t="s">
        <v>490</v>
      </c>
      <c r="B529" s="85" t="s">
        <v>498</v>
      </c>
      <c r="C529" s="85" t="s">
        <v>35</v>
      </c>
      <c r="D529" s="109">
        <v>14000000</v>
      </c>
      <c r="E529" s="77"/>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c r="AG529" s="68"/>
      <c r="AH529" s="68"/>
      <c r="AI529" s="68"/>
      <c r="AJ529" s="68"/>
      <c r="AK529" s="68"/>
      <c r="AL529" s="68"/>
      <c r="AM529" s="68"/>
      <c r="AN529" s="68"/>
      <c r="AO529" s="68"/>
      <c r="AP529" s="68"/>
      <c r="AQ529" s="68"/>
      <c r="AR529" s="68"/>
      <c r="AS529" s="68"/>
      <c r="AT529" s="68"/>
      <c r="AU529" s="68"/>
      <c r="AV529" s="68"/>
      <c r="AW529" s="68"/>
      <c r="AX529" s="68"/>
      <c r="AY529" s="68"/>
      <c r="AZ529" s="68"/>
      <c r="BA529" s="68"/>
      <c r="BB529" s="68"/>
      <c r="BC529" s="68"/>
      <c r="BD529" s="68"/>
      <c r="BE529" s="68"/>
      <c r="BF529" s="68"/>
      <c r="BG529" s="68"/>
      <c r="BH529" s="68"/>
      <c r="BI529" s="68"/>
      <c r="BJ529" s="68"/>
      <c r="BK529" s="68"/>
      <c r="BL529" s="68"/>
      <c r="BM529" s="68"/>
      <c r="BN529" s="68"/>
      <c r="BO529" s="68"/>
      <c r="BP529" s="68"/>
      <c r="BQ529" s="68"/>
      <c r="BR529" s="68"/>
      <c r="BS529" s="68"/>
      <c r="BT529" s="68"/>
      <c r="BU529" s="68"/>
      <c r="BV529" s="68"/>
      <c r="BW529" s="68"/>
      <c r="BX529" s="68"/>
      <c r="BY529" s="68"/>
      <c r="BZ529" s="68"/>
      <c r="CA529" s="68"/>
      <c r="CB529" s="68"/>
      <c r="CC529" s="68"/>
      <c r="CD529" s="68"/>
      <c r="CE529" s="68"/>
      <c r="CF529" s="68"/>
      <c r="CG529" s="68"/>
      <c r="CH529" s="68"/>
      <c r="CI529" s="68"/>
      <c r="CJ529" s="68"/>
      <c r="CK529" s="68"/>
      <c r="CL529" s="68"/>
      <c r="CM529" s="68"/>
      <c r="CN529" s="68"/>
      <c r="CO529" s="68"/>
      <c r="CP529" s="68"/>
      <c r="CQ529" s="68"/>
      <c r="CR529" s="68"/>
      <c r="CS529" s="68"/>
      <c r="CT529" s="68"/>
      <c r="CU529" s="68"/>
      <c r="CV529" s="68"/>
      <c r="CW529" s="68"/>
      <c r="CX529" s="68"/>
      <c r="CY529" s="68"/>
      <c r="CZ529" s="68"/>
      <c r="DA529" s="68"/>
      <c r="DB529" s="68"/>
      <c r="DC529" s="68"/>
      <c r="DD529" s="68"/>
      <c r="DE529" s="68"/>
      <c r="DF529" s="68"/>
      <c r="DG529" s="68"/>
      <c r="DH529" s="68"/>
      <c r="DI529" s="68"/>
      <c r="DJ529" s="68"/>
      <c r="DK529" s="68"/>
      <c r="DL529" s="68"/>
      <c r="DM529" s="68"/>
      <c r="DN529" s="68"/>
      <c r="DO529" s="68"/>
      <c r="DP529" s="68"/>
      <c r="DQ529" s="68"/>
      <c r="DR529" s="68"/>
      <c r="DS529" s="68"/>
      <c r="DT529" s="68"/>
      <c r="DU529" s="68"/>
      <c r="DV529" s="68"/>
      <c r="DW529" s="68"/>
      <c r="DX529" s="68"/>
      <c r="DY529" s="68"/>
      <c r="DZ529" s="68"/>
      <c r="EA529" s="68"/>
      <c r="EB529" s="68"/>
      <c r="EC529" s="68"/>
      <c r="ED529" s="68"/>
      <c r="EE529" s="68"/>
      <c r="EF529" s="68"/>
      <c r="EG529" s="68"/>
      <c r="EH529" s="68"/>
      <c r="EI529" s="68"/>
      <c r="EJ529" s="68"/>
      <c r="EK529" s="68"/>
      <c r="EL529" s="68"/>
      <c r="EM529" s="68"/>
      <c r="EN529" s="68"/>
      <c r="EO529" s="68"/>
      <c r="EP529" s="68"/>
      <c r="EQ529" s="68"/>
      <c r="ER529" s="68"/>
      <c r="ES529" s="68"/>
      <c r="ET529" s="68"/>
      <c r="EU529" s="68"/>
      <c r="EV529" s="68"/>
      <c r="EW529" s="68"/>
      <c r="EX529" s="68"/>
      <c r="EY529" s="68"/>
      <c r="EZ529" s="68"/>
      <c r="FA529" s="68"/>
      <c r="FB529" s="68"/>
      <c r="FC529" s="68"/>
      <c r="FD529" s="68"/>
      <c r="FE529" s="68"/>
      <c r="FF529" s="68"/>
      <c r="FG529" s="68"/>
      <c r="FH529" s="68"/>
      <c r="FI529" s="68"/>
      <c r="FJ529" s="68"/>
      <c r="FK529" s="68"/>
      <c r="FL529" s="68"/>
      <c r="FM529" s="68"/>
      <c r="FN529" s="68"/>
      <c r="FO529" s="68"/>
      <c r="FP529" s="68"/>
      <c r="FQ529" s="68"/>
      <c r="FR529" s="68"/>
      <c r="FS529" s="68"/>
      <c r="FT529" s="68"/>
      <c r="FU529" s="68"/>
      <c r="FV529" s="68"/>
      <c r="FW529" s="68"/>
      <c r="FX529" s="68"/>
      <c r="FY529" s="68"/>
      <c r="FZ529" s="68"/>
      <c r="GA529" s="68"/>
      <c r="GB529" s="68"/>
      <c r="GC529" s="68"/>
      <c r="GD529" s="68"/>
      <c r="GE529" s="68"/>
      <c r="GF529" s="68"/>
      <c r="GG529" s="68"/>
      <c r="GH529" s="68"/>
      <c r="GI529" s="68"/>
      <c r="GJ529" s="68"/>
      <c r="GK529" s="68"/>
      <c r="GL529" s="68"/>
      <c r="GM529" s="68"/>
      <c r="GN529" s="68"/>
      <c r="GO529" s="68"/>
      <c r="GP529" s="68"/>
      <c r="GQ529" s="68"/>
      <c r="GR529" s="68"/>
      <c r="GS529" s="68"/>
      <c r="GT529" s="68"/>
      <c r="GU529" s="68"/>
      <c r="GV529" s="68"/>
      <c r="GW529" s="68"/>
      <c r="GX529" s="68"/>
      <c r="GY529" s="68"/>
      <c r="GZ529" s="68"/>
      <c r="HA529" s="68"/>
      <c r="HB529" s="68"/>
      <c r="HC529" s="68"/>
      <c r="HD529" s="68"/>
      <c r="HE529" s="68"/>
      <c r="HF529" s="68"/>
      <c r="HG529" s="68"/>
      <c r="HH529" s="68"/>
      <c r="HI529" s="68"/>
      <c r="HJ529" s="68"/>
      <c r="HK529" s="68"/>
      <c r="HL529" s="68"/>
      <c r="HM529" s="68"/>
      <c r="HN529" s="68"/>
      <c r="HO529" s="68"/>
      <c r="HP529" s="68"/>
      <c r="HQ529" s="68"/>
      <c r="HR529" s="68"/>
      <c r="HS529" s="68"/>
      <c r="HT529" s="68"/>
      <c r="HU529" s="68"/>
      <c r="HV529" s="68"/>
      <c r="HW529" s="68"/>
      <c r="HX529" s="68"/>
      <c r="HY529" s="68"/>
      <c r="HZ529" s="68"/>
      <c r="IA529" s="68"/>
      <c r="IB529" s="68"/>
      <c r="IC529" s="68"/>
      <c r="ID529" s="68"/>
      <c r="IE529" s="68"/>
      <c r="IF529" s="68"/>
      <c r="IG529" s="68"/>
      <c r="IH529" s="68"/>
      <c r="II529" s="68"/>
      <c r="IJ529" s="68"/>
      <c r="IK529" s="68"/>
    </row>
    <row r="530" spans="1:245" s="68" customFormat="1" x14ac:dyDescent="0.25">
      <c r="A530" s="85" t="s">
        <v>492</v>
      </c>
      <c r="B530" s="85" t="s">
        <v>489</v>
      </c>
      <c r="C530" s="85" t="s">
        <v>35</v>
      </c>
      <c r="D530" s="109">
        <v>12000000</v>
      </c>
      <c r="E530" s="76"/>
      <c r="F530" s="1"/>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7"/>
      <c r="BC530" s="67"/>
      <c r="BD530" s="67"/>
      <c r="BE530" s="67"/>
      <c r="BF530" s="67"/>
      <c r="BG530" s="67"/>
      <c r="BH530" s="67"/>
      <c r="BI530" s="67"/>
      <c r="BJ530" s="67"/>
      <c r="BK530" s="67"/>
      <c r="BL530" s="67"/>
      <c r="BM530" s="67"/>
      <c r="BN530" s="67"/>
      <c r="BO530" s="67"/>
      <c r="BP530" s="67"/>
      <c r="BQ530" s="67"/>
      <c r="BR530" s="67"/>
      <c r="BS530" s="67"/>
      <c r="BT530" s="67"/>
      <c r="BU530" s="67"/>
      <c r="BV530" s="67"/>
      <c r="BW530" s="67"/>
      <c r="BX530" s="67"/>
      <c r="BY530" s="67"/>
      <c r="BZ530" s="67"/>
      <c r="CA530" s="67"/>
      <c r="CB530" s="67"/>
      <c r="CC530" s="67"/>
      <c r="CD530" s="67"/>
      <c r="CE530" s="67"/>
      <c r="CF530" s="67"/>
      <c r="CG530" s="67"/>
      <c r="CH530" s="67"/>
      <c r="CI530" s="67"/>
      <c r="CJ530" s="67"/>
      <c r="CK530" s="67"/>
      <c r="CL530" s="67"/>
      <c r="CM530" s="67"/>
      <c r="CN530" s="67"/>
      <c r="CO530" s="67"/>
      <c r="CP530" s="67"/>
      <c r="CQ530" s="67"/>
      <c r="CR530" s="67"/>
      <c r="CS530" s="67"/>
      <c r="CT530" s="67"/>
      <c r="CU530" s="67"/>
      <c r="CV530" s="67"/>
      <c r="CW530" s="67"/>
      <c r="CX530" s="67"/>
      <c r="CY530" s="67"/>
      <c r="CZ530" s="67"/>
      <c r="DA530" s="67"/>
      <c r="DB530" s="67"/>
      <c r="DC530" s="67"/>
      <c r="DD530" s="67"/>
      <c r="DE530" s="67"/>
      <c r="DF530" s="67"/>
      <c r="DG530" s="67"/>
      <c r="DH530" s="67"/>
      <c r="DI530" s="67"/>
      <c r="DJ530" s="67"/>
      <c r="DK530" s="67"/>
      <c r="DL530" s="67"/>
      <c r="DM530" s="67"/>
      <c r="DN530" s="67"/>
      <c r="DO530" s="67"/>
      <c r="DP530" s="67"/>
      <c r="DQ530" s="67"/>
      <c r="DR530" s="67"/>
      <c r="DS530" s="67"/>
      <c r="DT530" s="67"/>
      <c r="DU530" s="67"/>
      <c r="DV530" s="67"/>
      <c r="DW530" s="67"/>
      <c r="DX530" s="67"/>
      <c r="DY530" s="67"/>
      <c r="DZ530" s="67"/>
      <c r="EA530" s="67"/>
      <c r="EB530" s="67"/>
      <c r="EC530" s="67"/>
      <c r="ED530" s="67"/>
      <c r="EE530" s="67"/>
      <c r="EF530" s="67"/>
      <c r="EG530" s="67"/>
      <c r="EH530" s="67"/>
      <c r="EI530" s="67"/>
      <c r="EJ530" s="67"/>
      <c r="EK530" s="67"/>
      <c r="EL530" s="67"/>
      <c r="EM530" s="67"/>
      <c r="EN530" s="67"/>
      <c r="EO530" s="67"/>
      <c r="EP530" s="67"/>
      <c r="EQ530" s="67"/>
      <c r="ER530" s="67"/>
      <c r="ES530" s="67"/>
      <c r="ET530" s="67"/>
      <c r="EU530" s="67"/>
      <c r="EV530" s="67"/>
      <c r="EW530" s="67"/>
      <c r="EX530" s="67"/>
      <c r="EY530" s="67"/>
      <c r="EZ530" s="67"/>
      <c r="FA530" s="67"/>
      <c r="FB530" s="67"/>
      <c r="FC530" s="67"/>
      <c r="FD530" s="67"/>
      <c r="FE530" s="67"/>
      <c r="FF530" s="67"/>
      <c r="FG530" s="67"/>
      <c r="FH530" s="67"/>
      <c r="FI530" s="67"/>
      <c r="FJ530" s="67"/>
      <c r="FK530" s="67"/>
      <c r="FL530" s="67"/>
      <c r="FM530" s="67"/>
      <c r="FN530" s="67"/>
      <c r="FO530" s="67"/>
      <c r="FP530" s="67"/>
      <c r="FQ530" s="67"/>
      <c r="FR530" s="67"/>
      <c r="FS530" s="67"/>
      <c r="FT530" s="67"/>
      <c r="FU530" s="67"/>
      <c r="FV530" s="67"/>
      <c r="FW530" s="67"/>
      <c r="FX530" s="67"/>
      <c r="FY530" s="67"/>
      <c r="FZ530" s="67"/>
      <c r="GA530" s="67"/>
      <c r="GB530" s="67"/>
      <c r="GC530" s="67"/>
      <c r="GD530" s="67"/>
      <c r="GE530" s="67"/>
      <c r="GF530" s="67"/>
      <c r="GG530" s="67"/>
      <c r="GH530" s="67"/>
      <c r="GI530" s="67"/>
      <c r="GJ530" s="67"/>
      <c r="GK530" s="67"/>
      <c r="GL530" s="67"/>
      <c r="GM530" s="67"/>
      <c r="GN530" s="67"/>
      <c r="GO530" s="67"/>
      <c r="GP530" s="67"/>
      <c r="GQ530" s="67"/>
      <c r="GR530" s="67"/>
      <c r="GS530" s="67"/>
      <c r="GT530" s="67"/>
      <c r="GU530" s="67"/>
      <c r="GV530" s="67"/>
      <c r="GW530" s="67"/>
      <c r="GX530" s="67"/>
      <c r="GY530" s="67"/>
      <c r="GZ530" s="67"/>
      <c r="HA530" s="67"/>
      <c r="HB530" s="67"/>
      <c r="HC530" s="67"/>
      <c r="HD530" s="67"/>
      <c r="HE530" s="67"/>
      <c r="HF530" s="67"/>
      <c r="HG530" s="67"/>
      <c r="HH530" s="67"/>
      <c r="HI530" s="67"/>
      <c r="HJ530" s="67"/>
      <c r="HK530" s="67"/>
      <c r="HL530" s="67"/>
      <c r="HM530" s="67"/>
      <c r="HN530" s="67"/>
      <c r="HO530" s="67"/>
      <c r="HP530" s="67"/>
      <c r="HQ530" s="67"/>
      <c r="HR530" s="67"/>
      <c r="HS530" s="67"/>
      <c r="HT530" s="67"/>
      <c r="HU530" s="67"/>
      <c r="HV530" s="67"/>
      <c r="HW530" s="67"/>
      <c r="HX530" s="67"/>
      <c r="HY530" s="67"/>
      <c r="HZ530" s="67"/>
      <c r="IA530" s="67"/>
      <c r="IB530" s="67"/>
      <c r="IC530" s="67"/>
      <c r="ID530" s="67"/>
      <c r="IE530" s="67"/>
      <c r="IF530" s="67"/>
      <c r="IG530" s="67"/>
      <c r="IH530" s="67"/>
      <c r="II530" s="67"/>
      <c r="IJ530" s="67"/>
      <c r="IK530" s="67"/>
    </row>
    <row r="531" spans="1:245" x14ac:dyDescent="0.25">
      <c r="A531" s="85" t="s">
        <v>494</v>
      </c>
      <c r="B531" s="85" t="s">
        <v>491</v>
      </c>
      <c r="C531" s="85" t="s">
        <v>35</v>
      </c>
      <c r="D531" s="109">
        <v>12000000</v>
      </c>
    </row>
    <row r="532" spans="1:245" x14ac:dyDescent="0.25">
      <c r="A532" s="85" t="s">
        <v>495</v>
      </c>
      <c r="B532" s="85" t="s">
        <v>501</v>
      </c>
      <c r="C532" s="85" t="s">
        <v>35</v>
      </c>
      <c r="D532" s="109">
        <v>10000000</v>
      </c>
    </row>
    <row r="533" spans="1:245" x14ac:dyDescent="0.25">
      <c r="A533" s="85" t="s">
        <v>497</v>
      </c>
      <c r="B533" s="85" t="s">
        <v>777</v>
      </c>
      <c r="C533" s="85" t="s">
        <v>35</v>
      </c>
      <c r="D533" s="109">
        <v>9000000</v>
      </c>
    </row>
    <row r="534" spans="1:245" x14ac:dyDescent="0.25">
      <c r="A534" s="85" t="s">
        <v>499</v>
      </c>
      <c r="B534" s="85" t="s">
        <v>778</v>
      </c>
      <c r="C534" s="85" t="s">
        <v>35</v>
      </c>
      <c r="D534" s="109">
        <v>7000000</v>
      </c>
    </row>
    <row r="535" spans="1:245" s="68" customFormat="1" x14ac:dyDescent="0.25">
      <c r="A535" s="85" t="s">
        <v>500</v>
      </c>
      <c r="B535" s="85" t="s">
        <v>779</v>
      </c>
      <c r="C535" s="85" t="s">
        <v>35</v>
      </c>
      <c r="D535" s="109">
        <v>7000000</v>
      </c>
      <c r="E535" s="77"/>
      <c r="F535" s="1"/>
    </row>
    <row r="536" spans="1:245" s="68" customFormat="1" x14ac:dyDescent="0.25">
      <c r="A536" s="102" t="s">
        <v>1076</v>
      </c>
      <c r="B536" s="102" t="s">
        <v>967</v>
      </c>
      <c r="C536" s="102" t="s">
        <v>35</v>
      </c>
      <c r="D536" s="111">
        <v>13000000</v>
      </c>
      <c r="E536" s="77" t="s">
        <v>844</v>
      </c>
      <c r="F536" s="1"/>
    </row>
    <row r="537" spans="1:245" x14ac:dyDescent="0.25">
      <c r="D537" s="109" t="s">
        <v>985</v>
      </c>
    </row>
    <row r="538" spans="1:245" x14ac:dyDescent="0.25">
      <c r="D538" s="109" t="s">
        <v>985</v>
      </c>
    </row>
    <row r="539" spans="1:245" x14ac:dyDescent="0.25">
      <c r="B539" s="86" t="s">
        <v>611</v>
      </c>
      <c r="D539" s="109" t="s">
        <v>985</v>
      </c>
    </row>
    <row r="540" spans="1:245" x14ac:dyDescent="0.25">
      <c r="A540" s="85" t="s">
        <v>780</v>
      </c>
      <c r="B540" s="85" t="s">
        <v>781</v>
      </c>
      <c r="C540" s="85" t="s">
        <v>6</v>
      </c>
      <c r="D540" s="109">
        <v>5000000</v>
      </c>
    </row>
    <row r="541" spans="1:245" s="67" customFormat="1" x14ac:dyDescent="0.25">
      <c r="A541" s="85"/>
      <c r="B541" s="85"/>
      <c r="C541" s="85"/>
      <c r="D541" s="109" t="s">
        <v>985</v>
      </c>
      <c r="E541" s="77"/>
      <c r="F541" s="1"/>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c r="AR541" s="68"/>
      <c r="AS541" s="68"/>
      <c r="AT541" s="68"/>
      <c r="AU541" s="68"/>
      <c r="AV541" s="68"/>
      <c r="AW541" s="68"/>
      <c r="AX541" s="68"/>
      <c r="AY541" s="68"/>
      <c r="AZ541" s="68"/>
      <c r="BA541" s="68"/>
      <c r="BB541" s="68"/>
      <c r="BC541" s="68"/>
      <c r="BD541" s="68"/>
      <c r="BE541" s="68"/>
      <c r="BF541" s="68"/>
      <c r="BG541" s="68"/>
      <c r="BH541" s="68"/>
      <c r="BI541" s="68"/>
      <c r="BJ541" s="68"/>
      <c r="BK541" s="68"/>
      <c r="BL541" s="68"/>
      <c r="BM541" s="68"/>
      <c r="BN541" s="68"/>
      <c r="BO541" s="68"/>
      <c r="BP541" s="68"/>
      <c r="BQ541" s="68"/>
      <c r="BR541" s="68"/>
      <c r="BS541" s="68"/>
      <c r="BT541" s="68"/>
      <c r="BU541" s="68"/>
      <c r="BV541" s="68"/>
      <c r="BW541" s="68"/>
      <c r="BX541" s="68"/>
      <c r="BY541" s="68"/>
      <c r="BZ541" s="68"/>
      <c r="CA541" s="68"/>
      <c r="CB541" s="68"/>
      <c r="CC541" s="68"/>
      <c r="CD541" s="68"/>
      <c r="CE541" s="68"/>
      <c r="CF541" s="68"/>
      <c r="CG541" s="68"/>
      <c r="CH541" s="68"/>
      <c r="CI541" s="68"/>
      <c r="CJ541" s="68"/>
      <c r="CK541" s="68"/>
      <c r="CL541" s="68"/>
      <c r="CM541" s="68"/>
      <c r="CN541" s="68"/>
      <c r="CO541" s="68"/>
      <c r="CP541" s="68"/>
      <c r="CQ541" s="68"/>
      <c r="CR541" s="68"/>
      <c r="CS541" s="68"/>
      <c r="CT541" s="68"/>
      <c r="CU541" s="68"/>
      <c r="CV541" s="68"/>
      <c r="CW541" s="68"/>
      <c r="CX541" s="68"/>
      <c r="CY541" s="68"/>
      <c r="CZ541" s="68"/>
      <c r="DA541" s="68"/>
      <c r="DB541" s="68"/>
      <c r="DC541" s="68"/>
      <c r="DD541" s="68"/>
      <c r="DE541" s="68"/>
      <c r="DF541" s="68"/>
      <c r="DG541" s="68"/>
      <c r="DH541" s="68"/>
      <c r="DI541" s="68"/>
      <c r="DJ541" s="68"/>
      <c r="DK541" s="68"/>
      <c r="DL541" s="68"/>
      <c r="DM541" s="68"/>
      <c r="DN541" s="68"/>
      <c r="DO541" s="68"/>
      <c r="DP541" s="68"/>
      <c r="DQ541" s="68"/>
      <c r="DR541" s="68"/>
      <c r="DS541" s="68"/>
      <c r="DT541" s="68"/>
      <c r="DU541" s="68"/>
      <c r="DV541" s="68"/>
      <c r="DW541" s="68"/>
      <c r="DX541" s="68"/>
      <c r="DY541" s="68"/>
      <c r="DZ541" s="68"/>
      <c r="EA541" s="68"/>
      <c r="EB541" s="68"/>
      <c r="EC541" s="68"/>
      <c r="ED541" s="68"/>
      <c r="EE541" s="68"/>
      <c r="EF541" s="68"/>
      <c r="EG541" s="68"/>
      <c r="EH541" s="68"/>
      <c r="EI541" s="68"/>
      <c r="EJ541" s="68"/>
      <c r="EK541" s="68"/>
      <c r="EL541" s="68"/>
      <c r="EM541" s="68"/>
      <c r="EN541" s="68"/>
      <c r="EO541" s="68"/>
      <c r="EP541" s="68"/>
      <c r="EQ541" s="68"/>
      <c r="ER541" s="68"/>
      <c r="ES541" s="68"/>
      <c r="ET541" s="68"/>
      <c r="EU541" s="68"/>
      <c r="EV541" s="68"/>
      <c r="EW541" s="68"/>
      <c r="EX541" s="68"/>
      <c r="EY541" s="68"/>
      <c r="EZ541" s="68"/>
      <c r="FA541" s="68"/>
      <c r="FB541" s="68"/>
      <c r="FC541" s="68"/>
      <c r="FD541" s="68"/>
      <c r="FE541" s="68"/>
      <c r="FF541" s="68"/>
      <c r="FG541" s="68"/>
      <c r="FH541" s="68"/>
      <c r="FI541" s="68"/>
      <c r="FJ541" s="68"/>
      <c r="FK541" s="68"/>
      <c r="FL541" s="68"/>
      <c r="FM541" s="68"/>
      <c r="FN541" s="68"/>
      <c r="FO541" s="68"/>
      <c r="FP541" s="68"/>
      <c r="FQ541" s="68"/>
      <c r="FR541" s="68"/>
      <c r="FS541" s="68"/>
      <c r="FT541" s="68"/>
      <c r="FU541" s="68"/>
      <c r="FV541" s="68"/>
      <c r="FW541" s="68"/>
      <c r="FX541" s="68"/>
      <c r="FY541" s="68"/>
      <c r="FZ541" s="68"/>
      <c r="GA541" s="68"/>
      <c r="GB541" s="68"/>
      <c r="GC541" s="68"/>
      <c r="GD541" s="68"/>
      <c r="GE541" s="68"/>
      <c r="GF541" s="68"/>
      <c r="GG541" s="68"/>
      <c r="GH541" s="68"/>
      <c r="GI541" s="68"/>
      <c r="GJ541" s="68"/>
      <c r="GK541" s="68"/>
      <c r="GL541" s="68"/>
      <c r="GM541" s="68"/>
      <c r="GN541" s="68"/>
      <c r="GO541" s="68"/>
      <c r="GP541" s="68"/>
      <c r="GQ541" s="68"/>
      <c r="GR541" s="68"/>
      <c r="GS541" s="68"/>
      <c r="GT541" s="68"/>
      <c r="GU541" s="68"/>
      <c r="GV541" s="68"/>
      <c r="GW541" s="68"/>
      <c r="GX541" s="68"/>
      <c r="GY541" s="68"/>
      <c r="GZ541" s="68"/>
      <c r="HA541" s="68"/>
      <c r="HB541" s="68"/>
      <c r="HC541" s="68"/>
      <c r="HD541" s="68"/>
      <c r="HE541" s="68"/>
      <c r="HF541" s="68"/>
      <c r="HG541" s="68"/>
      <c r="HH541" s="68"/>
      <c r="HI541" s="68"/>
      <c r="HJ541" s="68"/>
      <c r="HK541" s="68"/>
      <c r="HL541" s="68"/>
      <c r="HM541" s="68"/>
      <c r="HN541" s="68"/>
      <c r="HO541" s="68"/>
      <c r="HP541" s="68"/>
      <c r="HQ541" s="68"/>
      <c r="HR541" s="68"/>
      <c r="HS541" s="68"/>
      <c r="HT541" s="68"/>
      <c r="HU541" s="68"/>
      <c r="HV541" s="68"/>
      <c r="HW541" s="68"/>
      <c r="HX541" s="68"/>
      <c r="HY541" s="68"/>
      <c r="HZ541" s="68"/>
      <c r="IA541" s="68"/>
      <c r="IB541" s="68"/>
      <c r="IC541" s="68"/>
      <c r="ID541" s="68"/>
      <c r="IE541" s="68"/>
      <c r="IF541" s="68"/>
      <c r="IG541" s="68"/>
      <c r="IH541" s="68"/>
      <c r="II541" s="68"/>
      <c r="IJ541" s="68"/>
      <c r="IK541" s="68"/>
    </row>
    <row r="542" spans="1:245" x14ac:dyDescent="0.25">
      <c r="A542" s="85" t="s">
        <v>782</v>
      </c>
      <c r="B542" s="85" t="s">
        <v>783</v>
      </c>
      <c r="C542" s="85" t="s">
        <v>7</v>
      </c>
      <c r="D542" s="109">
        <v>6000000</v>
      </c>
    </row>
    <row r="543" spans="1:245" x14ac:dyDescent="0.25">
      <c r="A543" s="85" t="s">
        <v>784</v>
      </c>
      <c r="B543" s="85" t="s">
        <v>785</v>
      </c>
      <c r="C543" s="85" t="s">
        <v>7</v>
      </c>
      <c r="D543" s="109">
        <v>6000000</v>
      </c>
    </row>
    <row r="544" spans="1:245" s="67" customFormat="1" x14ac:dyDescent="0.25">
      <c r="A544" s="85" t="s">
        <v>786</v>
      </c>
      <c r="B544" s="85" t="s">
        <v>787</v>
      </c>
      <c r="C544" s="85" t="s">
        <v>7</v>
      </c>
      <c r="D544" s="109">
        <v>5000000</v>
      </c>
      <c r="E544" s="80"/>
      <c r="F544" s="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c r="BV544" s="71"/>
      <c r="BW544" s="71"/>
      <c r="BX544" s="71"/>
      <c r="BY544" s="71"/>
      <c r="BZ544" s="71"/>
      <c r="CA544" s="71"/>
      <c r="CB544" s="71"/>
      <c r="CC544" s="71"/>
      <c r="CD544" s="71"/>
      <c r="CE544" s="71"/>
      <c r="CF544" s="71"/>
      <c r="CG544" s="71"/>
      <c r="CH544" s="71"/>
      <c r="CI544" s="71"/>
      <c r="CJ544" s="71"/>
      <c r="CK544" s="71"/>
      <c r="CL544" s="71"/>
      <c r="CM544" s="71"/>
      <c r="CN544" s="71"/>
      <c r="CO544" s="71"/>
      <c r="CP544" s="71"/>
      <c r="CQ544" s="71"/>
      <c r="CR544" s="71"/>
      <c r="CS544" s="71"/>
      <c r="CT544" s="71"/>
      <c r="CU544" s="71"/>
      <c r="CV544" s="71"/>
      <c r="CW544" s="71"/>
      <c r="CX544" s="71"/>
      <c r="CY544" s="71"/>
      <c r="CZ544" s="71"/>
      <c r="DA544" s="71"/>
      <c r="DB544" s="71"/>
      <c r="DC544" s="71"/>
      <c r="DD544" s="71"/>
      <c r="DE544" s="71"/>
      <c r="DF544" s="71"/>
      <c r="DG544" s="71"/>
      <c r="DH544" s="71"/>
      <c r="DI544" s="71"/>
      <c r="DJ544" s="71"/>
      <c r="DK544" s="71"/>
      <c r="DL544" s="71"/>
      <c r="DM544" s="71"/>
      <c r="DN544" s="71"/>
      <c r="DO544" s="71"/>
      <c r="DP544" s="71"/>
      <c r="DQ544" s="71"/>
      <c r="DR544" s="71"/>
      <c r="DS544" s="71"/>
      <c r="DT544" s="71"/>
      <c r="DU544" s="71"/>
      <c r="DV544" s="71"/>
      <c r="DW544" s="71"/>
      <c r="DX544" s="71"/>
      <c r="DY544" s="71"/>
      <c r="DZ544" s="71"/>
      <c r="EA544" s="71"/>
      <c r="EB544" s="71"/>
      <c r="EC544" s="71"/>
      <c r="ED544" s="71"/>
      <c r="EE544" s="71"/>
      <c r="EF544" s="71"/>
      <c r="EG544" s="71"/>
      <c r="EH544" s="71"/>
      <c r="EI544" s="71"/>
      <c r="EJ544" s="71"/>
      <c r="EK544" s="71"/>
      <c r="EL544" s="71"/>
      <c r="EM544" s="71"/>
      <c r="EN544" s="71"/>
      <c r="EO544" s="71"/>
      <c r="EP544" s="71"/>
      <c r="EQ544" s="71"/>
      <c r="ER544" s="71"/>
      <c r="ES544" s="71"/>
      <c r="ET544" s="71"/>
      <c r="EU544" s="71"/>
      <c r="EV544" s="71"/>
      <c r="EW544" s="71"/>
      <c r="EX544" s="71"/>
      <c r="EY544" s="71"/>
      <c r="EZ544" s="71"/>
      <c r="FA544" s="71"/>
      <c r="FB544" s="71"/>
      <c r="FC544" s="71"/>
      <c r="FD544" s="71"/>
      <c r="FE544" s="71"/>
      <c r="FF544" s="71"/>
      <c r="FG544" s="71"/>
      <c r="FH544" s="71"/>
      <c r="FI544" s="71"/>
      <c r="FJ544" s="71"/>
      <c r="FK544" s="71"/>
      <c r="FL544" s="71"/>
      <c r="FM544" s="71"/>
      <c r="FN544" s="71"/>
      <c r="FO544" s="71"/>
      <c r="FP544" s="71"/>
      <c r="FQ544" s="71"/>
      <c r="FR544" s="71"/>
      <c r="FS544" s="71"/>
      <c r="FT544" s="71"/>
      <c r="FU544" s="71"/>
      <c r="FV544" s="71"/>
      <c r="FW544" s="71"/>
      <c r="FX544" s="71"/>
      <c r="FY544" s="71"/>
      <c r="FZ544" s="71"/>
      <c r="GA544" s="71"/>
      <c r="GB544" s="71"/>
      <c r="GC544" s="71"/>
      <c r="GD544" s="71"/>
      <c r="GE544" s="71"/>
      <c r="GF544" s="71"/>
      <c r="GG544" s="71"/>
      <c r="GH544" s="71"/>
      <c r="GI544" s="71"/>
      <c r="GJ544" s="71"/>
      <c r="GK544" s="71"/>
      <c r="GL544" s="71"/>
      <c r="GM544" s="71"/>
      <c r="GN544" s="71"/>
      <c r="GO544" s="71"/>
      <c r="GP544" s="71"/>
      <c r="GQ544" s="71"/>
      <c r="GR544" s="71"/>
      <c r="GS544" s="71"/>
      <c r="GT544" s="71"/>
      <c r="GU544" s="71"/>
      <c r="GV544" s="71"/>
      <c r="GW544" s="71"/>
      <c r="GX544" s="71"/>
      <c r="GY544" s="71"/>
      <c r="GZ544" s="71"/>
      <c r="HA544" s="71"/>
      <c r="HB544" s="71"/>
      <c r="HC544" s="71"/>
      <c r="HD544" s="71"/>
      <c r="HE544" s="71"/>
      <c r="HF544" s="71"/>
      <c r="HG544" s="71"/>
      <c r="HH544" s="71"/>
      <c r="HI544" s="71"/>
      <c r="HJ544" s="71"/>
      <c r="HK544" s="71"/>
      <c r="HL544" s="71"/>
      <c r="HM544" s="71"/>
      <c r="HN544" s="71"/>
      <c r="HO544" s="71"/>
      <c r="HP544" s="71"/>
      <c r="HQ544" s="71"/>
      <c r="HR544" s="71"/>
      <c r="HS544" s="71"/>
      <c r="HT544" s="71"/>
      <c r="HU544" s="71"/>
      <c r="HV544" s="71"/>
      <c r="HW544" s="71"/>
      <c r="HX544" s="71"/>
      <c r="HY544" s="71"/>
      <c r="HZ544" s="71"/>
      <c r="IA544" s="71"/>
      <c r="IB544" s="71"/>
      <c r="IC544" s="71"/>
      <c r="ID544" s="71"/>
      <c r="IE544" s="71"/>
      <c r="IF544" s="71"/>
      <c r="IG544" s="71"/>
      <c r="IH544" s="71"/>
      <c r="II544" s="71"/>
      <c r="IJ544" s="71"/>
      <c r="IK544" s="71"/>
    </row>
    <row r="545" spans="1:245" x14ac:dyDescent="0.25">
      <c r="A545" s="85" t="s">
        <v>788</v>
      </c>
      <c r="B545" s="85" t="s">
        <v>789</v>
      </c>
      <c r="C545" s="85" t="s">
        <v>7</v>
      </c>
      <c r="D545" s="109">
        <v>5000000</v>
      </c>
      <c r="E545" s="80"/>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1"/>
      <c r="BY545" s="71"/>
      <c r="BZ545" s="71"/>
      <c r="CA545" s="71"/>
      <c r="CB545" s="71"/>
      <c r="CC545" s="71"/>
      <c r="CD545" s="71"/>
      <c r="CE545" s="71"/>
      <c r="CF545" s="71"/>
      <c r="CG545" s="71"/>
      <c r="CH545" s="71"/>
      <c r="CI545" s="71"/>
      <c r="CJ545" s="71"/>
      <c r="CK545" s="71"/>
      <c r="CL545" s="71"/>
      <c r="CM545" s="71"/>
      <c r="CN545" s="71"/>
      <c r="CO545" s="71"/>
      <c r="CP545" s="71"/>
      <c r="CQ545" s="71"/>
      <c r="CR545" s="71"/>
      <c r="CS545" s="71"/>
      <c r="CT545" s="71"/>
      <c r="CU545" s="71"/>
      <c r="CV545" s="71"/>
      <c r="CW545" s="71"/>
      <c r="CX545" s="71"/>
      <c r="CY545" s="71"/>
      <c r="CZ545" s="71"/>
      <c r="DA545" s="71"/>
      <c r="DB545" s="71"/>
      <c r="DC545" s="71"/>
      <c r="DD545" s="71"/>
      <c r="DE545" s="71"/>
      <c r="DF545" s="71"/>
      <c r="DG545" s="71"/>
      <c r="DH545" s="71"/>
      <c r="DI545" s="71"/>
      <c r="DJ545" s="71"/>
      <c r="DK545" s="71"/>
      <c r="DL545" s="71"/>
      <c r="DM545" s="71"/>
      <c r="DN545" s="71"/>
      <c r="DO545" s="71"/>
      <c r="DP545" s="71"/>
      <c r="DQ545" s="71"/>
      <c r="DR545" s="71"/>
      <c r="DS545" s="71"/>
      <c r="DT545" s="71"/>
      <c r="DU545" s="71"/>
      <c r="DV545" s="71"/>
      <c r="DW545" s="71"/>
      <c r="DX545" s="71"/>
      <c r="DY545" s="71"/>
      <c r="DZ545" s="71"/>
      <c r="EA545" s="71"/>
      <c r="EB545" s="71"/>
      <c r="EC545" s="71"/>
      <c r="ED545" s="71"/>
      <c r="EE545" s="71"/>
      <c r="EF545" s="71"/>
      <c r="EG545" s="71"/>
      <c r="EH545" s="71"/>
      <c r="EI545" s="71"/>
      <c r="EJ545" s="71"/>
      <c r="EK545" s="71"/>
      <c r="EL545" s="71"/>
      <c r="EM545" s="71"/>
      <c r="EN545" s="71"/>
      <c r="EO545" s="71"/>
      <c r="EP545" s="71"/>
      <c r="EQ545" s="71"/>
      <c r="ER545" s="71"/>
      <c r="ES545" s="71"/>
      <c r="ET545" s="71"/>
      <c r="EU545" s="71"/>
      <c r="EV545" s="71"/>
      <c r="EW545" s="71"/>
      <c r="EX545" s="71"/>
      <c r="EY545" s="71"/>
      <c r="EZ545" s="71"/>
      <c r="FA545" s="71"/>
      <c r="FB545" s="71"/>
      <c r="FC545" s="71"/>
      <c r="FD545" s="71"/>
      <c r="FE545" s="71"/>
      <c r="FF545" s="71"/>
      <c r="FG545" s="71"/>
      <c r="FH545" s="71"/>
      <c r="FI545" s="71"/>
      <c r="FJ545" s="71"/>
      <c r="FK545" s="71"/>
      <c r="FL545" s="71"/>
      <c r="FM545" s="71"/>
      <c r="FN545" s="71"/>
      <c r="FO545" s="71"/>
      <c r="FP545" s="71"/>
      <c r="FQ545" s="71"/>
      <c r="FR545" s="71"/>
      <c r="FS545" s="71"/>
      <c r="FT545" s="71"/>
      <c r="FU545" s="71"/>
      <c r="FV545" s="71"/>
      <c r="FW545" s="71"/>
      <c r="FX545" s="71"/>
      <c r="FY545" s="71"/>
      <c r="FZ545" s="71"/>
      <c r="GA545" s="71"/>
      <c r="GB545" s="71"/>
      <c r="GC545" s="71"/>
      <c r="GD545" s="71"/>
      <c r="GE545" s="71"/>
      <c r="GF545" s="71"/>
      <c r="GG545" s="71"/>
      <c r="GH545" s="71"/>
      <c r="GI545" s="71"/>
      <c r="GJ545" s="71"/>
      <c r="GK545" s="71"/>
      <c r="GL545" s="71"/>
      <c r="GM545" s="71"/>
      <c r="GN545" s="71"/>
      <c r="GO545" s="71"/>
      <c r="GP545" s="71"/>
      <c r="GQ545" s="71"/>
      <c r="GR545" s="71"/>
      <c r="GS545" s="71"/>
      <c r="GT545" s="71"/>
      <c r="GU545" s="71"/>
      <c r="GV545" s="71"/>
      <c r="GW545" s="71"/>
      <c r="GX545" s="71"/>
      <c r="GY545" s="71"/>
      <c r="GZ545" s="71"/>
      <c r="HA545" s="71"/>
      <c r="HB545" s="71"/>
      <c r="HC545" s="71"/>
      <c r="HD545" s="71"/>
      <c r="HE545" s="71"/>
      <c r="HF545" s="71"/>
      <c r="HG545" s="71"/>
      <c r="HH545" s="71"/>
      <c r="HI545" s="71"/>
      <c r="HJ545" s="71"/>
      <c r="HK545" s="71"/>
      <c r="HL545" s="71"/>
      <c r="HM545" s="71"/>
      <c r="HN545" s="71"/>
      <c r="HO545" s="71"/>
      <c r="HP545" s="71"/>
      <c r="HQ545" s="71"/>
      <c r="HR545" s="71"/>
      <c r="HS545" s="71"/>
      <c r="HT545" s="71"/>
      <c r="HU545" s="71"/>
      <c r="HV545" s="71"/>
      <c r="HW545" s="71"/>
      <c r="HX545" s="71"/>
      <c r="HY545" s="71"/>
      <c r="HZ545" s="71"/>
      <c r="IA545" s="71"/>
      <c r="IB545" s="71"/>
      <c r="IC545" s="71"/>
      <c r="ID545" s="71"/>
      <c r="IE545" s="71"/>
      <c r="IF545" s="71"/>
      <c r="IG545" s="71"/>
      <c r="IH545" s="71"/>
      <c r="II545" s="71"/>
      <c r="IJ545" s="71"/>
      <c r="IK545" s="71"/>
    </row>
    <row r="546" spans="1:245" x14ac:dyDescent="0.25">
      <c r="A546" s="85" t="s">
        <v>790</v>
      </c>
      <c r="B546" s="85" t="s">
        <v>791</v>
      </c>
      <c r="C546" s="85" t="s">
        <v>7</v>
      </c>
      <c r="D546" s="109">
        <v>5000000</v>
      </c>
      <c r="E546" s="80"/>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c r="BV546" s="71"/>
      <c r="BW546" s="71"/>
      <c r="BX546" s="71"/>
      <c r="BY546" s="71"/>
      <c r="BZ546" s="71"/>
      <c r="CA546" s="71"/>
      <c r="CB546" s="71"/>
      <c r="CC546" s="71"/>
      <c r="CD546" s="71"/>
      <c r="CE546" s="71"/>
      <c r="CF546" s="71"/>
      <c r="CG546" s="71"/>
      <c r="CH546" s="71"/>
      <c r="CI546" s="71"/>
      <c r="CJ546" s="71"/>
      <c r="CK546" s="71"/>
      <c r="CL546" s="71"/>
      <c r="CM546" s="71"/>
      <c r="CN546" s="71"/>
      <c r="CO546" s="71"/>
      <c r="CP546" s="71"/>
      <c r="CQ546" s="71"/>
      <c r="CR546" s="71"/>
      <c r="CS546" s="71"/>
      <c r="CT546" s="71"/>
      <c r="CU546" s="71"/>
      <c r="CV546" s="71"/>
      <c r="CW546" s="71"/>
      <c r="CX546" s="71"/>
      <c r="CY546" s="71"/>
      <c r="CZ546" s="71"/>
      <c r="DA546" s="71"/>
      <c r="DB546" s="71"/>
      <c r="DC546" s="71"/>
      <c r="DD546" s="71"/>
      <c r="DE546" s="71"/>
      <c r="DF546" s="71"/>
      <c r="DG546" s="71"/>
      <c r="DH546" s="71"/>
      <c r="DI546" s="71"/>
      <c r="DJ546" s="71"/>
      <c r="DK546" s="71"/>
      <c r="DL546" s="71"/>
      <c r="DM546" s="71"/>
      <c r="DN546" s="71"/>
      <c r="DO546" s="71"/>
      <c r="DP546" s="71"/>
      <c r="DQ546" s="71"/>
      <c r="DR546" s="71"/>
      <c r="DS546" s="71"/>
      <c r="DT546" s="71"/>
      <c r="DU546" s="71"/>
      <c r="DV546" s="71"/>
      <c r="DW546" s="71"/>
      <c r="DX546" s="71"/>
      <c r="DY546" s="71"/>
      <c r="DZ546" s="71"/>
      <c r="EA546" s="71"/>
      <c r="EB546" s="71"/>
      <c r="EC546" s="71"/>
      <c r="ED546" s="71"/>
      <c r="EE546" s="71"/>
      <c r="EF546" s="71"/>
      <c r="EG546" s="71"/>
      <c r="EH546" s="71"/>
      <c r="EI546" s="71"/>
      <c r="EJ546" s="71"/>
      <c r="EK546" s="71"/>
      <c r="EL546" s="71"/>
      <c r="EM546" s="71"/>
      <c r="EN546" s="71"/>
      <c r="EO546" s="71"/>
      <c r="EP546" s="71"/>
      <c r="EQ546" s="71"/>
      <c r="ER546" s="71"/>
      <c r="ES546" s="71"/>
      <c r="ET546" s="71"/>
      <c r="EU546" s="71"/>
      <c r="EV546" s="71"/>
      <c r="EW546" s="71"/>
      <c r="EX546" s="71"/>
      <c r="EY546" s="71"/>
      <c r="EZ546" s="71"/>
      <c r="FA546" s="71"/>
      <c r="FB546" s="71"/>
      <c r="FC546" s="71"/>
      <c r="FD546" s="71"/>
      <c r="FE546" s="71"/>
      <c r="FF546" s="71"/>
      <c r="FG546" s="71"/>
      <c r="FH546" s="71"/>
      <c r="FI546" s="71"/>
      <c r="FJ546" s="71"/>
      <c r="FK546" s="71"/>
      <c r="FL546" s="71"/>
      <c r="FM546" s="71"/>
      <c r="FN546" s="71"/>
      <c r="FO546" s="71"/>
      <c r="FP546" s="71"/>
      <c r="FQ546" s="71"/>
      <c r="FR546" s="71"/>
      <c r="FS546" s="71"/>
      <c r="FT546" s="71"/>
      <c r="FU546" s="71"/>
      <c r="FV546" s="71"/>
      <c r="FW546" s="71"/>
      <c r="FX546" s="71"/>
      <c r="FY546" s="71"/>
      <c r="FZ546" s="71"/>
      <c r="GA546" s="71"/>
      <c r="GB546" s="71"/>
      <c r="GC546" s="71"/>
      <c r="GD546" s="71"/>
      <c r="GE546" s="71"/>
      <c r="GF546" s="71"/>
      <c r="GG546" s="71"/>
      <c r="GH546" s="71"/>
      <c r="GI546" s="71"/>
      <c r="GJ546" s="71"/>
      <c r="GK546" s="71"/>
      <c r="GL546" s="71"/>
      <c r="GM546" s="71"/>
      <c r="GN546" s="71"/>
      <c r="GO546" s="71"/>
      <c r="GP546" s="71"/>
      <c r="GQ546" s="71"/>
      <c r="GR546" s="71"/>
      <c r="GS546" s="71"/>
      <c r="GT546" s="71"/>
      <c r="GU546" s="71"/>
      <c r="GV546" s="71"/>
      <c r="GW546" s="71"/>
      <c r="GX546" s="71"/>
      <c r="GY546" s="71"/>
      <c r="GZ546" s="71"/>
      <c r="HA546" s="71"/>
      <c r="HB546" s="71"/>
      <c r="HC546" s="71"/>
      <c r="HD546" s="71"/>
      <c r="HE546" s="71"/>
      <c r="HF546" s="71"/>
      <c r="HG546" s="71"/>
      <c r="HH546" s="71"/>
      <c r="HI546" s="71"/>
      <c r="HJ546" s="71"/>
      <c r="HK546" s="71"/>
      <c r="HL546" s="71"/>
      <c r="HM546" s="71"/>
      <c r="HN546" s="71"/>
      <c r="HO546" s="71"/>
      <c r="HP546" s="71"/>
      <c r="HQ546" s="71"/>
      <c r="HR546" s="71"/>
      <c r="HS546" s="71"/>
      <c r="HT546" s="71"/>
      <c r="HU546" s="71"/>
      <c r="HV546" s="71"/>
      <c r="HW546" s="71"/>
      <c r="HX546" s="71"/>
      <c r="HY546" s="71"/>
      <c r="HZ546" s="71"/>
      <c r="IA546" s="71"/>
      <c r="IB546" s="71"/>
      <c r="IC546" s="71"/>
      <c r="ID546" s="71"/>
      <c r="IE546" s="71"/>
      <c r="IF546" s="71"/>
      <c r="IG546" s="71"/>
      <c r="IH546" s="71"/>
      <c r="II546" s="71"/>
      <c r="IJ546" s="71"/>
      <c r="IK546" s="71"/>
    </row>
    <row r="547" spans="1:245" x14ac:dyDescent="0.25">
      <c r="A547" s="85" t="s">
        <v>873</v>
      </c>
      <c r="B547" s="85" t="s">
        <v>874</v>
      </c>
      <c r="C547" s="85" t="s">
        <v>7</v>
      </c>
      <c r="D547" s="109">
        <v>5000000</v>
      </c>
    </row>
    <row r="548" spans="1:245" s="68" customFormat="1" x14ac:dyDescent="0.25">
      <c r="A548" s="102" t="s">
        <v>1077</v>
      </c>
      <c r="B548" s="102" t="s">
        <v>968</v>
      </c>
      <c r="C548" s="102" t="s">
        <v>7</v>
      </c>
      <c r="D548" s="111">
        <v>6000000</v>
      </c>
      <c r="E548" s="77" t="s">
        <v>844</v>
      </c>
      <c r="F548" s="1"/>
    </row>
    <row r="549" spans="1:245" x14ac:dyDescent="0.25">
      <c r="D549" s="109" t="s">
        <v>985</v>
      </c>
    </row>
    <row r="550" spans="1:245" x14ac:dyDescent="0.25">
      <c r="A550" s="85" t="s">
        <v>792</v>
      </c>
      <c r="B550" s="85" t="s">
        <v>793</v>
      </c>
      <c r="C550" s="85" t="s">
        <v>22</v>
      </c>
      <c r="D550" s="109">
        <v>6000000</v>
      </c>
    </row>
    <row r="551" spans="1:245" s="100" customFormat="1" x14ac:dyDescent="0.25">
      <c r="A551" s="101" t="s">
        <v>794</v>
      </c>
      <c r="B551" s="101" t="s">
        <v>795</v>
      </c>
      <c r="C551" s="101" t="s">
        <v>22</v>
      </c>
      <c r="D551" s="110">
        <v>6000000</v>
      </c>
      <c r="E551" s="99"/>
      <c r="F551" s="2"/>
    </row>
    <row r="552" spans="1:245" x14ac:dyDescent="0.25">
      <c r="A552" s="85" t="s">
        <v>796</v>
      </c>
      <c r="B552" s="85" t="s">
        <v>797</v>
      </c>
      <c r="C552" s="85" t="s">
        <v>22</v>
      </c>
      <c r="D552" s="109">
        <v>5000000</v>
      </c>
      <c r="E552" s="77"/>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c r="AR552" s="68"/>
      <c r="AS552" s="68"/>
      <c r="AT552" s="68"/>
      <c r="AU552" s="68"/>
      <c r="AV552" s="68"/>
      <c r="AW552" s="68"/>
      <c r="AX552" s="68"/>
      <c r="AY552" s="68"/>
      <c r="AZ552" s="68"/>
      <c r="BA552" s="68"/>
      <c r="BB552" s="68"/>
      <c r="BC552" s="68"/>
      <c r="BD552" s="68"/>
      <c r="BE552" s="68"/>
      <c r="BF552" s="68"/>
      <c r="BG552" s="68"/>
      <c r="BH552" s="68"/>
      <c r="BI552" s="68"/>
      <c r="BJ552" s="68"/>
      <c r="BK552" s="68"/>
      <c r="BL552" s="68"/>
      <c r="BM552" s="68"/>
      <c r="BN552" s="68"/>
      <c r="BO552" s="68"/>
      <c r="BP552" s="68"/>
      <c r="BQ552" s="68"/>
      <c r="BR552" s="68"/>
      <c r="BS552" s="68"/>
      <c r="BT552" s="68"/>
      <c r="BU552" s="68"/>
      <c r="BV552" s="68"/>
      <c r="BW552" s="68"/>
      <c r="BX552" s="68"/>
      <c r="BY552" s="68"/>
      <c r="BZ552" s="68"/>
      <c r="CA552" s="68"/>
      <c r="CB552" s="68"/>
      <c r="CC552" s="68"/>
      <c r="CD552" s="68"/>
      <c r="CE552" s="68"/>
      <c r="CF552" s="68"/>
      <c r="CG552" s="68"/>
      <c r="CH552" s="68"/>
      <c r="CI552" s="68"/>
      <c r="CJ552" s="68"/>
      <c r="CK552" s="68"/>
      <c r="CL552" s="68"/>
      <c r="CM552" s="68"/>
      <c r="CN552" s="68"/>
      <c r="CO552" s="68"/>
      <c r="CP552" s="68"/>
      <c r="CQ552" s="68"/>
      <c r="CR552" s="68"/>
      <c r="CS552" s="68"/>
      <c r="CT552" s="68"/>
      <c r="CU552" s="68"/>
      <c r="CV552" s="68"/>
      <c r="CW552" s="68"/>
      <c r="CX552" s="68"/>
      <c r="CY552" s="68"/>
      <c r="CZ552" s="68"/>
      <c r="DA552" s="68"/>
      <c r="DB552" s="68"/>
      <c r="DC552" s="68"/>
      <c r="DD552" s="68"/>
      <c r="DE552" s="68"/>
      <c r="DF552" s="68"/>
      <c r="DG552" s="68"/>
      <c r="DH552" s="68"/>
      <c r="DI552" s="68"/>
      <c r="DJ552" s="68"/>
      <c r="DK552" s="68"/>
      <c r="DL552" s="68"/>
      <c r="DM552" s="68"/>
      <c r="DN552" s="68"/>
      <c r="DO552" s="68"/>
      <c r="DP552" s="68"/>
      <c r="DQ552" s="68"/>
      <c r="DR552" s="68"/>
      <c r="DS552" s="68"/>
      <c r="DT552" s="68"/>
      <c r="DU552" s="68"/>
      <c r="DV552" s="68"/>
      <c r="DW552" s="68"/>
      <c r="DX552" s="68"/>
      <c r="DY552" s="68"/>
      <c r="DZ552" s="68"/>
      <c r="EA552" s="68"/>
      <c r="EB552" s="68"/>
      <c r="EC552" s="68"/>
      <c r="ED552" s="68"/>
      <c r="EE552" s="68"/>
      <c r="EF552" s="68"/>
      <c r="EG552" s="68"/>
      <c r="EH552" s="68"/>
      <c r="EI552" s="68"/>
      <c r="EJ552" s="68"/>
      <c r="EK552" s="68"/>
      <c r="EL552" s="68"/>
      <c r="EM552" s="68"/>
      <c r="EN552" s="68"/>
      <c r="EO552" s="68"/>
      <c r="EP552" s="68"/>
      <c r="EQ552" s="68"/>
      <c r="ER552" s="68"/>
      <c r="ES552" s="68"/>
      <c r="ET552" s="68"/>
      <c r="EU552" s="68"/>
      <c r="EV552" s="68"/>
      <c r="EW552" s="68"/>
      <c r="EX552" s="68"/>
      <c r="EY552" s="68"/>
      <c r="EZ552" s="68"/>
      <c r="FA552" s="68"/>
      <c r="FB552" s="68"/>
      <c r="FC552" s="68"/>
      <c r="FD552" s="68"/>
      <c r="FE552" s="68"/>
      <c r="FF552" s="68"/>
      <c r="FG552" s="68"/>
      <c r="FH552" s="68"/>
      <c r="FI552" s="68"/>
      <c r="FJ552" s="68"/>
      <c r="FK552" s="68"/>
      <c r="FL552" s="68"/>
      <c r="FM552" s="68"/>
      <c r="FN552" s="68"/>
      <c r="FO552" s="68"/>
      <c r="FP552" s="68"/>
      <c r="FQ552" s="68"/>
      <c r="FR552" s="68"/>
      <c r="FS552" s="68"/>
      <c r="FT552" s="68"/>
      <c r="FU552" s="68"/>
      <c r="FV552" s="68"/>
      <c r="FW552" s="68"/>
      <c r="FX552" s="68"/>
      <c r="FY552" s="68"/>
      <c r="FZ552" s="68"/>
      <c r="GA552" s="68"/>
      <c r="GB552" s="68"/>
      <c r="GC552" s="68"/>
      <c r="GD552" s="68"/>
      <c r="GE552" s="68"/>
      <c r="GF552" s="68"/>
      <c r="GG552" s="68"/>
      <c r="GH552" s="68"/>
      <c r="GI552" s="68"/>
      <c r="GJ552" s="68"/>
      <c r="GK552" s="68"/>
      <c r="GL552" s="68"/>
      <c r="GM552" s="68"/>
      <c r="GN552" s="68"/>
      <c r="GO552" s="68"/>
      <c r="GP552" s="68"/>
      <c r="GQ552" s="68"/>
      <c r="GR552" s="68"/>
      <c r="GS552" s="68"/>
      <c r="GT552" s="68"/>
      <c r="GU552" s="68"/>
      <c r="GV552" s="68"/>
      <c r="GW552" s="68"/>
      <c r="GX552" s="68"/>
      <c r="GY552" s="68"/>
      <c r="GZ552" s="68"/>
      <c r="HA552" s="68"/>
      <c r="HB552" s="68"/>
      <c r="HC552" s="68"/>
      <c r="HD552" s="68"/>
      <c r="HE552" s="68"/>
      <c r="HF552" s="68"/>
      <c r="HG552" s="68"/>
      <c r="HH552" s="68"/>
      <c r="HI552" s="68"/>
      <c r="HJ552" s="68"/>
      <c r="HK552" s="68"/>
      <c r="HL552" s="68"/>
      <c r="HM552" s="68"/>
      <c r="HN552" s="68"/>
      <c r="HO552" s="68"/>
      <c r="HP552" s="68"/>
      <c r="HQ552" s="68"/>
      <c r="HR552" s="68"/>
      <c r="HS552" s="68"/>
      <c r="HT552" s="68"/>
      <c r="HU552" s="68"/>
      <c r="HV552" s="68"/>
      <c r="HW552" s="68"/>
      <c r="HX552" s="68"/>
      <c r="HY552" s="68"/>
      <c r="HZ552" s="68"/>
      <c r="IA552" s="68"/>
      <c r="IB552" s="68"/>
      <c r="IC552" s="68"/>
      <c r="ID552" s="68"/>
      <c r="IE552" s="68"/>
      <c r="IF552" s="68"/>
      <c r="IG552" s="68"/>
      <c r="IH552" s="68"/>
      <c r="II552" s="68"/>
      <c r="IJ552" s="68"/>
      <c r="IK552" s="68"/>
    </row>
    <row r="553" spans="1:245" s="67" customFormat="1" x14ac:dyDescent="0.25">
      <c r="A553" s="85" t="s">
        <v>798</v>
      </c>
      <c r="B553" s="85" t="s">
        <v>799</v>
      </c>
      <c r="C553" s="85" t="s">
        <v>22</v>
      </c>
      <c r="D553" s="109">
        <v>5000000</v>
      </c>
      <c r="E553" s="77"/>
      <c r="F553" s="1"/>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c r="AG553" s="68"/>
      <c r="AH553" s="68"/>
      <c r="AI553" s="68"/>
      <c r="AJ553" s="68"/>
      <c r="AK553" s="68"/>
      <c r="AL553" s="68"/>
      <c r="AM553" s="68"/>
      <c r="AN553" s="68"/>
      <c r="AO553" s="68"/>
      <c r="AP553" s="68"/>
      <c r="AQ553" s="68"/>
      <c r="AR553" s="68"/>
      <c r="AS553" s="68"/>
      <c r="AT553" s="68"/>
      <c r="AU553" s="68"/>
      <c r="AV553" s="68"/>
      <c r="AW553" s="68"/>
      <c r="AX553" s="68"/>
      <c r="AY553" s="68"/>
      <c r="AZ553" s="68"/>
      <c r="BA553" s="68"/>
      <c r="BB553" s="68"/>
      <c r="BC553" s="68"/>
      <c r="BD553" s="68"/>
      <c r="BE553" s="68"/>
      <c r="BF553" s="68"/>
      <c r="BG553" s="68"/>
      <c r="BH553" s="68"/>
      <c r="BI553" s="68"/>
      <c r="BJ553" s="68"/>
      <c r="BK553" s="68"/>
      <c r="BL553" s="68"/>
      <c r="BM553" s="68"/>
      <c r="BN553" s="68"/>
      <c r="BO553" s="68"/>
      <c r="BP553" s="68"/>
      <c r="BQ553" s="68"/>
      <c r="BR553" s="68"/>
      <c r="BS553" s="68"/>
      <c r="BT553" s="68"/>
      <c r="BU553" s="68"/>
      <c r="BV553" s="68"/>
      <c r="BW553" s="68"/>
      <c r="BX553" s="68"/>
      <c r="BY553" s="68"/>
      <c r="BZ553" s="68"/>
      <c r="CA553" s="68"/>
      <c r="CB553" s="68"/>
      <c r="CC553" s="68"/>
      <c r="CD553" s="68"/>
      <c r="CE553" s="68"/>
      <c r="CF553" s="68"/>
      <c r="CG553" s="68"/>
      <c r="CH553" s="68"/>
      <c r="CI553" s="68"/>
      <c r="CJ553" s="68"/>
      <c r="CK553" s="68"/>
      <c r="CL553" s="68"/>
      <c r="CM553" s="68"/>
      <c r="CN553" s="68"/>
      <c r="CO553" s="68"/>
      <c r="CP553" s="68"/>
      <c r="CQ553" s="68"/>
      <c r="CR553" s="68"/>
      <c r="CS553" s="68"/>
      <c r="CT553" s="68"/>
      <c r="CU553" s="68"/>
      <c r="CV553" s="68"/>
      <c r="CW553" s="68"/>
      <c r="CX553" s="68"/>
      <c r="CY553" s="68"/>
      <c r="CZ553" s="68"/>
      <c r="DA553" s="68"/>
      <c r="DB553" s="68"/>
      <c r="DC553" s="68"/>
      <c r="DD553" s="68"/>
      <c r="DE553" s="68"/>
      <c r="DF553" s="68"/>
      <c r="DG553" s="68"/>
      <c r="DH553" s="68"/>
      <c r="DI553" s="68"/>
      <c r="DJ553" s="68"/>
      <c r="DK553" s="68"/>
      <c r="DL553" s="68"/>
      <c r="DM553" s="68"/>
      <c r="DN553" s="68"/>
      <c r="DO553" s="68"/>
      <c r="DP553" s="68"/>
      <c r="DQ553" s="68"/>
      <c r="DR553" s="68"/>
      <c r="DS553" s="68"/>
      <c r="DT553" s="68"/>
      <c r="DU553" s="68"/>
      <c r="DV553" s="68"/>
      <c r="DW553" s="68"/>
      <c r="DX553" s="68"/>
      <c r="DY553" s="68"/>
      <c r="DZ553" s="68"/>
      <c r="EA553" s="68"/>
      <c r="EB553" s="68"/>
      <c r="EC553" s="68"/>
      <c r="ED553" s="68"/>
      <c r="EE553" s="68"/>
      <c r="EF553" s="68"/>
      <c r="EG553" s="68"/>
      <c r="EH553" s="68"/>
      <c r="EI553" s="68"/>
      <c r="EJ553" s="68"/>
      <c r="EK553" s="68"/>
      <c r="EL553" s="68"/>
      <c r="EM553" s="68"/>
      <c r="EN553" s="68"/>
      <c r="EO553" s="68"/>
      <c r="EP553" s="68"/>
      <c r="EQ553" s="68"/>
      <c r="ER553" s="68"/>
      <c r="ES553" s="68"/>
      <c r="ET553" s="68"/>
      <c r="EU553" s="68"/>
      <c r="EV553" s="68"/>
      <c r="EW553" s="68"/>
      <c r="EX553" s="68"/>
      <c r="EY553" s="68"/>
      <c r="EZ553" s="68"/>
      <c r="FA553" s="68"/>
      <c r="FB553" s="68"/>
      <c r="FC553" s="68"/>
      <c r="FD553" s="68"/>
      <c r="FE553" s="68"/>
      <c r="FF553" s="68"/>
      <c r="FG553" s="68"/>
      <c r="FH553" s="68"/>
      <c r="FI553" s="68"/>
      <c r="FJ553" s="68"/>
      <c r="FK553" s="68"/>
      <c r="FL553" s="68"/>
      <c r="FM553" s="68"/>
      <c r="FN553" s="68"/>
      <c r="FO553" s="68"/>
      <c r="FP553" s="68"/>
      <c r="FQ553" s="68"/>
      <c r="FR553" s="68"/>
      <c r="FS553" s="68"/>
      <c r="FT553" s="68"/>
      <c r="FU553" s="68"/>
      <c r="FV553" s="68"/>
      <c r="FW553" s="68"/>
      <c r="FX553" s="68"/>
      <c r="FY553" s="68"/>
      <c r="FZ553" s="68"/>
      <c r="GA553" s="68"/>
      <c r="GB553" s="68"/>
      <c r="GC553" s="68"/>
      <c r="GD553" s="68"/>
      <c r="GE553" s="68"/>
      <c r="GF553" s="68"/>
      <c r="GG553" s="68"/>
      <c r="GH553" s="68"/>
      <c r="GI553" s="68"/>
      <c r="GJ553" s="68"/>
      <c r="GK553" s="68"/>
      <c r="GL553" s="68"/>
      <c r="GM553" s="68"/>
      <c r="GN553" s="68"/>
      <c r="GO553" s="68"/>
      <c r="GP553" s="68"/>
      <c r="GQ553" s="68"/>
      <c r="GR553" s="68"/>
      <c r="GS553" s="68"/>
      <c r="GT553" s="68"/>
      <c r="GU553" s="68"/>
      <c r="GV553" s="68"/>
      <c r="GW553" s="68"/>
      <c r="GX553" s="68"/>
      <c r="GY553" s="68"/>
      <c r="GZ553" s="68"/>
      <c r="HA553" s="68"/>
      <c r="HB553" s="68"/>
      <c r="HC553" s="68"/>
      <c r="HD553" s="68"/>
      <c r="HE553" s="68"/>
      <c r="HF553" s="68"/>
      <c r="HG553" s="68"/>
      <c r="HH553" s="68"/>
      <c r="HI553" s="68"/>
      <c r="HJ553" s="68"/>
      <c r="HK553" s="68"/>
      <c r="HL553" s="68"/>
      <c r="HM553" s="68"/>
      <c r="HN553" s="68"/>
      <c r="HO553" s="68"/>
      <c r="HP553" s="68"/>
      <c r="HQ553" s="68"/>
      <c r="HR553" s="68"/>
      <c r="HS553" s="68"/>
      <c r="HT553" s="68"/>
      <c r="HU553" s="68"/>
      <c r="HV553" s="68"/>
      <c r="HW553" s="68"/>
      <c r="HX553" s="68"/>
      <c r="HY553" s="68"/>
      <c r="HZ553" s="68"/>
      <c r="IA553" s="68"/>
      <c r="IB553" s="68"/>
      <c r="IC553" s="68"/>
      <c r="ID553" s="68"/>
      <c r="IE553" s="68"/>
      <c r="IF553" s="68"/>
      <c r="IG553" s="68"/>
      <c r="IH553" s="68"/>
      <c r="II553" s="68"/>
      <c r="IJ553" s="68"/>
      <c r="IK553" s="68"/>
    </row>
    <row r="554" spans="1:245" s="67" customFormat="1" x14ac:dyDescent="0.25">
      <c r="A554" s="85" t="s">
        <v>800</v>
      </c>
      <c r="B554" s="85" t="s">
        <v>801</v>
      </c>
      <c r="C554" s="85" t="s">
        <v>22</v>
      </c>
      <c r="D554" s="109">
        <v>5000000</v>
      </c>
      <c r="E554" s="75"/>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row>
    <row r="555" spans="1:245" s="68" customFormat="1" x14ac:dyDescent="0.25">
      <c r="A555" s="102" t="s">
        <v>1078</v>
      </c>
      <c r="B555" s="102" t="s">
        <v>969</v>
      </c>
      <c r="C555" s="102" t="s">
        <v>22</v>
      </c>
      <c r="D555" s="111">
        <v>8000000</v>
      </c>
      <c r="E555" s="77" t="s">
        <v>844</v>
      </c>
      <c r="F555" s="1"/>
    </row>
    <row r="556" spans="1:245" s="100" customFormat="1" x14ac:dyDescent="0.25">
      <c r="A556" s="101" t="s">
        <v>1079</v>
      </c>
      <c r="B556" s="101" t="s">
        <v>970</v>
      </c>
      <c r="C556" s="101" t="s">
        <v>22</v>
      </c>
      <c r="D556" s="110">
        <v>5000000</v>
      </c>
      <c r="E556" s="99"/>
    </row>
    <row r="557" spans="1:245" x14ac:dyDescent="0.25">
      <c r="D557" s="109" t="s">
        <v>985</v>
      </c>
      <c r="E557" s="77"/>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c r="AG557" s="68"/>
      <c r="AH557" s="68"/>
      <c r="AI557" s="68"/>
      <c r="AJ557" s="68"/>
      <c r="AK557" s="68"/>
      <c r="AL557" s="68"/>
      <c r="AM557" s="68"/>
      <c r="AN557" s="68"/>
      <c r="AO557" s="68"/>
      <c r="AP557" s="68"/>
      <c r="AQ557" s="68"/>
      <c r="AR557" s="68"/>
      <c r="AS557" s="68"/>
      <c r="AT557" s="68"/>
      <c r="AU557" s="68"/>
      <c r="AV557" s="68"/>
      <c r="AW557" s="68"/>
      <c r="AX557" s="68"/>
      <c r="AY557" s="68"/>
      <c r="AZ557" s="68"/>
      <c r="BA557" s="68"/>
      <c r="BB557" s="68"/>
      <c r="BC557" s="68"/>
      <c r="BD557" s="68"/>
      <c r="BE557" s="68"/>
      <c r="BF557" s="68"/>
      <c r="BG557" s="68"/>
      <c r="BH557" s="68"/>
      <c r="BI557" s="68"/>
      <c r="BJ557" s="68"/>
      <c r="BK557" s="68"/>
      <c r="BL557" s="68"/>
      <c r="BM557" s="68"/>
      <c r="BN557" s="68"/>
      <c r="BO557" s="68"/>
      <c r="BP557" s="68"/>
      <c r="BQ557" s="68"/>
      <c r="BR557" s="68"/>
      <c r="BS557" s="68"/>
      <c r="BT557" s="68"/>
      <c r="BU557" s="68"/>
      <c r="BV557" s="68"/>
      <c r="BW557" s="68"/>
      <c r="BX557" s="68"/>
      <c r="BY557" s="68"/>
      <c r="BZ557" s="68"/>
      <c r="CA557" s="68"/>
      <c r="CB557" s="68"/>
      <c r="CC557" s="68"/>
      <c r="CD557" s="68"/>
      <c r="CE557" s="68"/>
      <c r="CF557" s="68"/>
      <c r="CG557" s="68"/>
      <c r="CH557" s="68"/>
      <c r="CI557" s="68"/>
      <c r="CJ557" s="68"/>
      <c r="CK557" s="68"/>
      <c r="CL557" s="68"/>
      <c r="CM557" s="68"/>
      <c r="CN557" s="68"/>
      <c r="CO557" s="68"/>
      <c r="CP557" s="68"/>
      <c r="CQ557" s="68"/>
      <c r="CR557" s="68"/>
      <c r="CS557" s="68"/>
      <c r="CT557" s="68"/>
      <c r="CU557" s="68"/>
      <c r="CV557" s="68"/>
      <c r="CW557" s="68"/>
      <c r="CX557" s="68"/>
      <c r="CY557" s="68"/>
      <c r="CZ557" s="68"/>
      <c r="DA557" s="68"/>
      <c r="DB557" s="68"/>
      <c r="DC557" s="68"/>
      <c r="DD557" s="68"/>
      <c r="DE557" s="68"/>
      <c r="DF557" s="68"/>
      <c r="DG557" s="68"/>
      <c r="DH557" s="68"/>
      <c r="DI557" s="68"/>
      <c r="DJ557" s="68"/>
      <c r="DK557" s="68"/>
      <c r="DL557" s="68"/>
      <c r="DM557" s="68"/>
      <c r="DN557" s="68"/>
      <c r="DO557" s="68"/>
      <c r="DP557" s="68"/>
      <c r="DQ557" s="68"/>
      <c r="DR557" s="68"/>
      <c r="DS557" s="68"/>
      <c r="DT557" s="68"/>
      <c r="DU557" s="68"/>
      <c r="DV557" s="68"/>
      <c r="DW557" s="68"/>
      <c r="DX557" s="68"/>
      <c r="DY557" s="68"/>
      <c r="DZ557" s="68"/>
      <c r="EA557" s="68"/>
      <c r="EB557" s="68"/>
      <c r="EC557" s="68"/>
      <c r="ED557" s="68"/>
      <c r="EE557" s="68"/>
      <c r="EF557" s="68"/>
      <c r="EG557" s="68"/>
      <c r="EH557" s="68"/>
      <c r="EI557" s="68"/>
      <c r="EJ557" s="68"/>
      <c r="EK557" s="68"/>
      <c r="EL557" s="68"/>
      <c r="EM557" s="68"/>
      <c r="EN557" s="68"/>
      <c r="EO557" s="68"/>
      <c r="EP557" s="68"/>
      <c r="EQ557" s="68"/>
      <c r="ER557" s="68"/>
      <c r="ES557" s="68"/>
      <c r="ET557" s="68"/>
      <c r="EU557" s="68"/>
      <c r="EV557" s="68"/>
      <c r="EW557" s="68"/>
      <c r="EX557" s="68"/>
      <c r="EY557" s="68"/>
      <c r="EZ557" s="68"/>
      <c r="FA557" s="68"/>
      <c r="FB557" s="68"/>
      <c r="FC557" s="68"/>
      <c r="FD557" s="68"/>
      <c r="FE557" s="68"/>
      <c r="FF557" s="68"/>
      <c r="FG557" s="68"/>
      <c r="FH557" s="68"/>
      <c r="FI557" s="68"/>
      <c r="FJ557" s="68"/>
      <c r="FK557" s="68"/>
      <c r="FL557" s="68"/>
      <c r="FM557" s="68"/>
      <c r="FN557" s="68"/>
      <c r="FO557" s="68"/>
      <c r="FP557" s="68"/>
      <c r="FQ557" s="68"/>
      <c r="FR557" s="68"/>
      <c r="FS557" s="68"/>
      <c r="FT557" s="68"/>
      <c r="FU557" s="68"/>
      <c r="FV557" s="68"/>
      <c r="FW557" s="68"/>
      <c r="FX557" s="68"/>
      <c r="FY557" s="68"/>
      <c r="FZ557" s="68"/>
      <c r="GA557" s="68"/>
      <c r="GB557" s="68"/>
      <c r="GC557" s="68"/>
      <c r="GD557" s="68"/>
      <c r="GE557" s="68"/>
      <c r="GF557" s="68"/>
      <c r="GG557" s="68"/>
      <c r="GH557" s="68"/>
      <c r="GI557" s="68"/>
      <c r="GJ557" s="68"/>
      <c r="GK557" s="68"/>
      <c r="GL557" s="68"/>
      <c r="GM557" s="68"/>
      <c r="GN557" s="68"/>
      <c r="GO557" s="68"/>
      <c r="GP557" s="68"/>
      <c r="GQ557" s="68"/>
      <c r="GR557" s="68"/>
      <c r="GS557" s="68"/>
      <c r="GT557" s="68"/>
      <c r="GU557" s="68"/>
      <c r="GV557" s="68"/>
      <c r="GW557" s="68"/>
      <c r="GX557" s="68"/>
      <c r="GY557" s="68"/>
      <c r="GZ557" s="68"/>
      <c r="HA557" s="68"/>
      <c r="HB557" s="68"/>
      <c r="HC557" s="68"/>
      <c r="HD557" s="68"/>
      <c r="HE557" s="68"/>
      <c r="HF557" s="68"/>
      <c r="HG557" s="68"/>
      <c r="HH557" s="68"/>
      <c r="HI557" s="68"/>
      <c r="HJ557" s="68"/>
      <c r="HK557" s="68"/>
      <c r="HL557" s="68"/>
      <c r="HM557" s="68"/>
      <c r="HN557" s="68"/>
      <c r="HO557" s="68"/>
      <c r="HP557" s="68"/>
      <c r="HQ557" s="68"/>
      <c r="HR557" s="68"/>
      <c r="HS557" s="68"/>
      <c r="HT557" s="68"/>
      <c r="HU557" s="68"/>
      <c r="HV557" s="68"/>
      <c r="HW557" s="68"/>
      <c r="HX557" s="68"/>
      <c r="HY557" s="68"/>
      <c r="HZ557" s="68"/>
      <c r="IA557" s="68"/>
      <c r="IB557" s="68"/>
      <c r="IC557" s="68"/>
      <c r="ID557" s="68"/>
      <c r="IE557" s="68"/>
      <c r="IF557" s="68"/>
      <c r="IG557" s="68"/>
      <c r="IH557" s="68"/>
      <c r="II557" s="68"/>
      <c r="IJ557" s="68"/>
      <c r="IK557" s="68"/>
    </row>
    <row r="558" spans="1:245" x14ac:dyDescent="0.25">
      <c r="A558" s="85" t="s">
        <v>802</v>
      </c>
      <c r="B558" s="85" t="s">
        <v>803</v>
      </c>
      <c r="C558" s="85" t="s">
        <v>35</v>
      </c>
      <c r="D558" s="109">
        <v>7000000</v>
      </c>
    </row>
    <row r="559" spans="1:245" s="68" customFormat="1" x14ac:dyDescent="0.25">
      <c r="A559" s="85" t="s">
        <v>804</v>
      </c>
      <c r="B559" s="85" t="s">
        <v>805</v>
      </c>
      <c r="C559" s="85" t="s">
        <v>35</v>
      </c>
      <c r="D559" s="109">
        <v>6000000</v>
      </c>
      <c r="E559" s="77"/>
      <c r="F559" s="1"/>
    </row>
    <row r="560" spans="1:245" s="68" customFormat="1" x14ac:dyDescent="0.25">
      <c r="A560" s="85" t="s">
        <v>806</v>
      </c>
      <c r="B560" s="85" t="s">
        <v>807</v>
      </c>
      <c r="C560" s="85" t="s">
        <v>35</v>
      </c>
      <c r="D560" s="109">
        <v>6000000</v>
      </c>
      <c r="E560" s="76"/>
      <c r="F560" s="1"/>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7"/>
      <c r="BC560" s="67"/>
      <c r="BD560" s="67"/>
      <c r="BE560" s="67"/>
      <c r="BF560" s="67"/>
      <c r="BG560" s="67"/>
      <c r="BH560" s="67"/>
      <c r="BI560" s="67"/>
      <c r="BJ560" s="67"/>
      <c r="BK560" s="67"/>
      <c r="BL560" s="67"/>
      <c r="BM560" s="67"/>
      <c r="BN560" s="67"/>
      <c r="BO560" s="67"/>
      <c r="BP560" s="67"/>
      <c r="BQ560" s="67"/>
      <c r="BR560" s="67"/>
      <c r="BS560" s="67"/>
      <c r="BT560" s="67"/>
      <c r="BU560" s="67"/>
      <c r="BV560" s="67"/>
      <c r="BW560" s="67"/>
      <c r="BX560" s="67"/>
      <c r="BY560" s="67"/>
      <c r="BZ560" s="67"/>
      <c r="CA560" s="67"/>
      <c r="CB560" s="67"/>
      <c r="CC560" s="67"/>
      <c r="CD560" s="67"/>
      <c r="CE560" s="67"/>
      <c r="CF560" s="67"/>
      <c r="CG560" s="67"/>
      <c r="CH560" s="67"/>
      <c r="CI560" s="67"/>
      <c r="CJ560" s="67"/>
      <c r="CK560" s="67"/>
      <c r="CL560" s="67"/>
      <c r="CM560" s="67"/>
      <c r="CN560" s="67"/>
      <c r="CO560" s="67"/>
      <c r="CP560" s="67"/>
      <c r="CQ560" s="67"/>
      <c r="CR560" s="67"/>
      <c r="CS560" s="67"/>
      <c r="CT560" s="67"/>
      <c r="CU560" s="67"/>
      <c r="CV560" s="67"/>
      <c r="CW560" s="67"/>
      <c r="CX560" s="67"/>
      <c r="CY560" s="67"/>
      <c r="CZ560" s="67"/>
      <c r="DA560" s="67"/>
      <c r="DB560" s="67"/>
      <c r="DC560" s="67"/>
      <c r="DD560" s="67"/>
      <c r="DE560" s="67"/>
      <c r="DF560" s="67"/>
      <c r="DG560" s="67"/>
      <c r="DH560" s="67"/>
      <c r="DI560" s="67"/>
      <c r="DJ560" s="67"/>
      <c r="DK560" s="67"/>
      <c r="DL560" s="67"/>
      <c r="DM560" s="67"/>
      <c r="DN560" s="67"/>
      <c r="DO560" s="67"/>
      <c r="DP560" s="67"/>
      <c r="DQ560" s="67"/>
      <c r="DR560" s="67"/>
      <c r="DS560" s="67"/>
      <c r="DT560" s="67"/>
      <c r="DU560" s="67"/>
      <c r="DV560" s="67"/>
      <c r="DW560" s="67"/>
      <c r="DX560" s="67"/>
      <c r="DY560" s="67"/>
      <c r="DZ560" s="67"/>
      <c r="EA560" s="67"/>
      <c r="EB560" s="67"/>
      <c r="EC560" s="67"/>
      <c r="ED560" s="67"/>
      <c r="EE560" s="67"/>
      <c r="EF560" s="67"/>
      <c r="EG560" s="67"/>
      <c r="EH560" s="67"/>
      <c r="EI560" s="67"/>
      <c r="EJ560" s="67"/>
      <c r="EK560" s="67"/>
      <c r="EL560" s="67"/>
      <c r="EM560" s="67"/>
      <c r="EN560" s="67"/>
      <c r="EO560" s="67"/>
      <c r="EP560" s="67"/>
      <c r="EQ560" s="67"/>
      <c r="ER560" s="67"/>
      <c r="ES560" s="67"/>
      <c r="ET560" s="67"/>
      <c r="EU560" s="67"/>
      <c r="EV560" s="67"/>
      <c r="EW560" s="67"/>
      <c r="EX560" s="67"/>
      <c r="EY560" s="67"/>
      <c r="EZ560" s="67"/>
      <c r="FA560" s="67"/>
      <c r="FB560" s="67"/>
      <c r="FC560" s="67"/>
      <c r="FD560" s="67"/>
      <c r="FE560" s="67"/>
      <c r="FF560" s="67"/>
      <c r="FG560" s="67"/>
      <c r="FH560" s="67"/>
      <c r="FI560" s="67"/>
      <c r="FJ560" s="67"/>
      <c r="FK560" s="67"/>
      <c r="FL560" s="67"/>
      <c r="FM560" s="67"/>
      <c r="FN560" s="67"/>
      <c r="FO560" s="67"/>
      <c r="FP560" s="67"/>
      <c r="FQ560" s="67"/>
      <c r="FR560" s="67"/>
      <c r="FS560" s="67"/>
      <c r="FT560" s="67"/>
      <c r="FU560" s="67"/>
      <c r="FV560" s="67"/>
      <c r="FW560" s="67"/>
      <c r="FX560" s="67"/>
      <c r="FY560" s="67"/>
      <c r="FZ560" s="67"/>
      <c r="GA560" s="67"/>
      <c r="GB560" s="67"/>
      <c r="GC560" s="67"/>
      <c r="GD560" s="67"/>
      <c r="GE560" s="67"/>
      <c r="GF560" s="67"/>
      <c r="GG560" s="67"/>
      <c r="GH560" s="67"/>
      <c r="GI560" s="67"/>
      <c r="GJ560" s="67"/>
      <c r="GK560" s="67"/>
      <c r="GL560" s="67"/>
      <c r="GM560" s="67"/>
      <c r="GN560" s="67"/>
      <c r="GO560" s="67"/>
      <c r="GP560" s="67"/>
      <c r="GQ560" s="67"/>
      <c r="GR560" s="67"/>
      <c r="GS560" s="67"/>
      <c r="GT560" s="67"/>
      <c r="GU560" s="67"/>
      <c r="GV560" s="67"/>
      <c r="GW560" s="67"/>
      <c r="GX560" s="67"/>
      <c r="GY560" s="67"/>
      <c r="GZ560" s="67"/>
      <c r="HA560" s="67"/>
      <c r="HB560" s="67"/>
      <c r="HC560" s="67"/>
      <c r="HD560" s="67"/>
      <c r="HE560" s="67"/>
      <c r="HF560" s="67"/>
      <c r="HG560" s="67"/>
      <c r="HH560" s="67"/>
      <c r="HI560" s="67"/>
      <c r="HJ560" s="67"/>
      <c r="HK560" s="67"/>
      <c r="HL560" s="67"/>
      <c r="HM560" s="67"/>
      <c r="HN560" s="67"/>
      <c r="HO560" s="67"/>
      <c r="HP560" s="67"/>
      <c r="HQ560" s="67"/>
      <c r="HR560" s="67"/>
      <c r="HS560" s="67"/>
      <c r="HT560" s="67"/>
      <c r="HU560" s="67"/>
      <c r="HV560" s="67"/>
      <c r="HW560" s="67"/>
      <c r="HX560" s="67"/>
      <c r="HY560" s="67"/>
      <c r="HZ560" s="67"/>
      <c r="IA560" s="67"/>
      <c r="IB560" s="67"/>
      <c r="IC560" s="67"/>
      <c r="ID560" s="67"/>
      <c r="IE560" s="67"/>
      <c r="IF560" s="67"/>
      <c r="IG560" s="67"/>
      <c r="IH560" s="67"/>
      <c r="II560" s="67"/>
      <c r="IJ560" s="67"/>
      <c r="IK560" s="67"/>
    </row>
    <row r="561" spans="1:245" s="68" customFormat="1" x14ac:dyDescent="0.25">
      <c r="A561" s="85" t="s">
        <v>808</v>
      </c>
      <c r="B561" s="85" t="s">
        <v>809</v>
      </c>
      <c r="C561" s="85" t="s">
        <v>35</v>
      </c>
      <c r="D561" s="109">
        <v>6000000</v>
      </c>
      <c r="E561" s="82"/>
      <c r="F561" s="1"/>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c r="AV561" s="72"/>
      <c r="AW561" s="72"/>
      <c r="AX561" s="72"/>
      <c r="AY561" s="72"/>
      <c r="AZ561" s="72"/>
      <c r="BA561" s="72"/>
      <c r="BB561" s="72"/>
      <c r="BC561" s="72"/>
      <c r="BD561" s="72"/>
      <c r="BE561" s="72"/>
      <c r="BF561" s="72"/>
      <c r="BG561" s="72"/>
      <c r="BH561" s="72"/>
      <c r="BI561" s="72"/>
      <c r="BJ561" s="72"/>
      <c r="BK561" s="72"/>
      <c r="BL561" s="72"/>
      <c r="BM561" s="72"/>
      <c r="BN561" s="72"/>
      <c r="BO561" s="72"/>
      <c r="BP561" s="72"/>
      <c r="BQ561" s="72"/>
      <c r="BR561" s="72"/>
      <c r="BS561" s="72"/>
      <c r="BT561" s="72"/>
      <c r="BU561" s="72"/>
      <c r="BV561" s="72"/>
      <c r="BW561" s="72"/>
      <c r="BX561" s="72"/>
      <c r="BY561" s="72"/>
      <c r="BZ561" s="72"/>
      <c r="CA561" s="72"/>
      <c r="CB561" s="72"/>
      <c r="CC561" s="72"/>
      <c r="CD561" s="72"/>
      <c r="CE561" s="72"/>
      <c r="CF561" s="72"/>
      <c r="CG561" s="72"/>
      <c r="CH561" s="72"/>
      <c r="CI561" s="72"/>
      <c r="CJ561" s="72"/>
      <c r="CK561" s="72"/>
      <c r="CL561" s="72"/>
      <c r="CM561" s="72"/>
      <c r="CN561" s="72"/>
      <c r="CO561" s="72"/>
      <c r="CP561" s="72"/>
      <c r="CQ561" s="72"/>
      <c r="CR561" s="72"/>
      <c r="CS561" s="72"/>
      <c r="CT561" s="72"/>
      <c r="CU561" s="72"/>
      <c r="CV561" s="72"/>
      <c r="CW561" s="72"/>
      <c r="CX561" s="72"/>
      <c r="CY561" s="72"/>
      <c r="CZ561" s="72"/>
      <c r="DA561" s="72"/>
      <c r="DB561" s="72"/>
      <c r="DC561" s="72"/>
      <c r="DD561" s="72"/>
      <c r="DE561" s="72"/>
      <c r="DF561" s="72"/>
      <c r="DG561" s="72"/>
      <c r="DH561" s="72"/>
      <c r="DI561" s="72"/>
      <c r="DJ561" s="72"/>
      <c r="DK561" s="72"/>
      <c r="DL561" s="72"/>
      <c r="DM561" s="72"/>
      <c r="DN561" s="72"/>
      <c r="DO561" s="72"/>
      <c r="DP561" s="72"/>
      <c r="DQ561" s="72"/>
      <c r="DR561" s="72"/>
      <c r="DS561" s="72"/>
      <c r="DT561" s="72"/>
      <c r="DU561" s="72"/>
      <c r="DV561" s="72"/>
      <c r="DW561" s="72"/>
      <c r="DX561" s="72"/>
      <c r="DY561" s="72"/>
      <c r="DZ561" s="72"/>
      <c r="EA561" s="72"/>
      <c r="EB561" s="72"/>
      <c r="EC561" s="72"/>
      <c r="ED561" s="72"/>
      <c r="EE561" s="72"/>
      <c r="EF561" s="72"/>
      <c r="EG561" s="72"/>
      <c r="EH561" s="72"/>
      <c r="EI561" s="72"/>
      <c r="EJ561" s="72"/>
      <c r="EK561" s="72"/>
      <c r="EL561" s="72"/>
      <c r="EM561" s="72"/>
      <c r="EN561" s="72"/>
      <c r="EO561" s="72"/>
      <c r="EP561" s="72"/>
      <c r="EQ561" s="72"/>
      <c r="ER561" s="72"/>
      <c r="ES561" s="72"/>
      <c r="ET561" s="72"/>
      <c r="EU561" s="72"/>
      <c r="EV561" s="72"/>
      <c r="EW561" s="72"/>
      <c r="EX561" s="72"/>
      <c r="EY561" s="72"/>
      <c r="EZ561" s="72"/>
      <c r="FA561" s="72"/>
      <c r="FB561" s="72"/>
      <c r="FC561" s="72"/>
      <c r="FD561" s="72"/>
      <c r="FE561" s="72"/>
      <c r="FF561" s="72"/>
      <c r="FG561" s="72"/>
      <c r="FH561" s="72"/>
      <c r="FI561" s="72"/>
      <c r="FJ561" s="72"/>
      <c r="FK561" s="72"/>
      <c r="FL561" s="72"/>
      <c r="FM561" s="72"/>
      <c r="FN561" s="72"/>
      <c r="FO561" s="72"/>
      <c r="FP561" s="72"/>
      <c r="FQ561" s="72"/>
      <c r="FR561" s="72"/>
      <c r="FS561" s="72"/>
      <c r="FT561" s="72"/>
      <c r="FU561" s="72"/>
      <c r="FV561" s="72"/>
      <c r="FW561" s="72"/>
      <c r="FX561" s="72"/>
      <c r="FY561" s="72"/>
      <c r="FZ561" s="72"/>
      <c r="GA561" s="72"/>
      <c r="GB561" s="72"/>
      <c r="GC561" s="72"/>
      <c r="GD561" s="72"/>
      <c r="GE561" s="72"/>
      <c r="GF561" s="72"/>
      <c r="GG561" s="72"/>
      <c r="GH561" s="72"/>
      <c r="GI561" s="72"/>
      <c r="GJ561" s="72"/>
      <c r="GK561" s="72"/>
      <c r="GL561" s="72"/>
      <c r="GM561" s="72"/>
      <c r="GN561" s="72"/>
      <c r="GO561" s="72"/>
      <c r="GP561" s="72"/>
      <c r="GQ561" s="72"/>
      <c r="GR561" s="72"/>
      <c r="GS561" s="72"/>
      <c r="GT561" s="72"/>
      <c r="GU561" s="72"/>
      <c r="GV561" s="72"/>
      <c r="GW561" s="72"/>
      <c r="GX561" s="72"/>
      <c r="GY561" s="72"/>
      <c r="GZ561" s="72"/>
      <c r="HA561" s="72"/>
      <c r="HB561" s="72"/>
      <c r="HC561" s="72"/>
      <c r="HD561" s="72"/>
      <c r="HE561" s="72"/>
      <c r="HF561" s="72"/>
      <c r="HG561" s="72"/>
      <c r="HH561" s="72"/>
      <c r="HI561" s="72"/>
      <c r="HJ561" s="72"/>
      <c r="HK561" s="72"/>
      <c r="HL561" s="72"/>
      <c r="HM561" s="72"/>
      <c r="HN561" s="72"/>
      <c r="HO561" s="72"/>
      <c r="HP561" s="72"/>
      <c r="HQ561" s="72"/>
      <c r="HR561" s="72"/>
      <c r="HS561" s="72"/>
      <c r="HT561" s="72"/>
      <c r="HU561" s="72"/>
      <c r="HV561" s="72"/>
      <c r="HW561" s="72"/>
      <c r="HX561" s="72"/>
      <c r="HY561" s="72"/>
      <c r="HZ561" s="72"/>
      <c r="IA561" s="72"/>
      <c r="IB561" s="72"/>
      <c r="IC561" s="72"/>
      <c r="ID561" s="72"/>
      <c r="IE561" s="72"/>
      <c r="IF561" s="72"/>
      <c r="IG561" s="72"/>
      <c r="IH561" s="72"/>
      <c r="II561" s="72"/>
      <c r="IJ561" s="72"/>
      <c r="IK561" s="72"/>
    </row>
    <row r="562" spans="1:245" s="68" customFormat="1" x14ac:dyDescent="0.25">
      <c r="A562" s="85" t="s">
        <v>810</v>
      </c>
      <c r="B562" s="85" t="s">
        <v>811</v>
      </c>
      <c r="C562" s="85" t="s">
        <v>35</v>
      </c>
      <c r="D562" s="109">
        <v>5000000</v>
      </c>
      <c r="E562" s="75"/>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row>
    <row r="563" spans="1:245" s="68" customFormat="1" x14ac:dyDescent="0.25">
      <c r="A563" s="102" t="s">
        <v>1080</v>
      </c>
      <c r="B563" s="102" t="s">
        <v>973</v>
      </c>
      <c r="C563" s="102" t="s">
        <v>35</v>
      </c>
      <c r="D563" s="111">
        <v>7000000</v>
      </c>
      <c r="E563" s="77" t="s">
        <v>844</v>
      </c>
      <c r="F563" s="1"/>
    </row>
    <row r="564" spans="1:245" s="68" customFormat="1" x14ac:dyDescent="0.25">
      <c r="A564" s="102" t="s">
        <v>1081</v>
      </c>
      <c r="B564" s="102" t="s">
        <v>971</v>
      </c>
      <c r="C564" s="102" t="s">
        <v>35</v>
      </c>
      <c r="D564" s="111">
        <v>6000000</v>
      </c>
      <c r="E564" s="77" t="s">
        <v>844</v>
      </c>
      <c r="F564" s="1"/>
    </row>
    <row r="565" spans="1:245" s="68" customFormat="1" x14ac:dyDescent="0.25">
      <c r="A565" s="102" t="s">
        <v>1082</v>
      </c>
      <c r="B565" s="102" t="s">
        <v>972</v>
      </c>
      <c r="C565" s="102" t="s">
        <v>35</v>
      </c>
      <c r="D565" s="111">
        <v>5000000</v>
      </c>
      <c r="E565" s="77" t="s">
        <v>844</v>
      </c>
      <c r="F565" s="1"/>
    </row>
    <row r="566" spans="1:245" x14ac:dyDescent="0.25">
      <c r="D566" s="109" t="s">
        <v>985</v>
      </c>
    </row>
    <row r="567" spans="1:245" s="68" customFormat="1" x14ac:dyDescent="0.25">
      <c r="A567" s="85"/>
      <c r="B567" s="85"/>
      <c r="C567" s="85"/>
      <c r="D567" s="109" t="s">
        <v>985</v>
      </c>
      <c r="E567" s="76"/>
      <c r="F567" s="1"/>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7"/>
      <c r="BC567" s="67"/>
      <c r="BD567" s="67"/>
      <c r="BE567" s="67"/>
      <c r="BF567" s="67"/>
      <c r="BG567" s="67"/>
      <c r="BH567" s="67"/>
      <c r="BI567" s="67"/>
      <c r="BJ567" s="67"/>
      <c r="BK567" s="67"/>
      <c r="BL567" s="67"/>
      <c r="BM567" s="67"/>
      <c r="BN567" s="67"/>
      <c r="BO567" s="67"/>
      <c r="BP567" s="67"/>
      <c r="BQ567" s="67"/>
      <c r="BR567" s="67"/>
      <c r="BS567" s="67"/>
      <c r="BT567" s="67"/>
      <c r="BU567" s="67"/>
      <c r="BV567" s="67"/>
      <c r="BW567" s="67"/>
      <c r="BX567" s="67"/>
      <c r="BY567" s="67"/>
      <c r="BZ567" s="67"/>
      <c r="CA567" s="67"/>
      <c r="CB567" s="67"/>
      <c r="CC567" s="67"/>
      <c r="CD567" s="67"/>
      <c r="CE567" s="67"/>
      <c r="CF567" s="67"/>
      <c r="CG567" s="67"/>
      <c r="CH567" s="67"/>
      <c r="CI567" s="67"/>
      <c r="CJ567" s="67"/>
      <c r="CK567" s="67"/>
      <c r="CL567" s="67"/>
      <c r="CM567" s="67"/>
      <c r="CN567" s="67"/>
      <c r="CO567" s="67"/>
      <c r="CP567" s="67"/>
      <c r="CQ567" s="67"/>
      <c r="CR567" s="67"/>
      <c r="CS567" s="67"/>
      <c r="CT567" s="67"/>
      <c r="CU567" s="67"/>
      <c r="CV567" s="67"/>
      <c r="CW567" s="67"/>
      <c r="CX567" s="67"/>
      <c r="CY567" s="67"/>
      <c r="CZ567" s="67"/>
      <c r="DA567" s="67"/>
      <c r="DB567" s="67"/>
      <c r="DC567" s="67"/>
      <c r="DD567" s="67"/>
      <c r="DE567" s="67"/>
      <c r="DF567" s="67"/>
      <c r="DG567" s="67"/>
      <c r="DH567" s="67"/>
      <c r="DI567" s="67"/>
      <c r="DJ567" s="67"/>
      <c r="DK567" s="67"/>
      <c r="DL567" s="67"/>
      <c r="DM567" s="67"/>
      <c r="DN567" s="67"/>
      <c r="DO567" s="67"/>
      <c r="DP567" s="67"/>
      <c r="DQ567" s="67"/>
      <c r="DR567" s="67"/>
      <c r="DS567" s="67"/>
      <c r="DT567" s="67"/>
      <c r="DU567" s="67"/>
      <c r="DV567" s="67"/>
      <c r="DW567" s="67"/>
      <c r="DX567" s="67"/>
      <c r="DY567" s="67"/>
      <c r="DZ567" s="67"/>
      <c r="EA567" s="67"/>
      <c r="EB567" s="67"/>
      <c r="EC567" s="67"/>
      <c r="ED567" s="67"/>
      <c r="EE567" s="67"/>
      <c r="EF567" s="67"/>
      <c r="EG567" s="67"/>
      <c r="EH567" s="67"/>
      <c r="EI567" s="67"/>
      <c r="EJ567" s="67"/>
      <c r="EK567" s="67"/>
      <c r="EL567" s="67"/>
      <c r="EM567" s="67"/>
      <c r="EN567" s="67"/>
      <c r="EO567" s="67"/>
      <c r="EP567" s="67"/>
      <c r="EQ567" s="67"/>
      <c r="ER567" s="67"/>
      <c r="ES567" s="67"/>
      <c r="ET567" s="67"/>
      <c r="EU567" s="67"/>
      <c r="EV567" s="67"/>
      <c r="EW567" s="67"/>
      <c r="EX567" s="67"/>
      <c r="EY567" s="67"/>
      <c r="EZ567" s="67"/>
      <c r="FA567" s="67"/>
      <c r="FB567" s="67"/>
      <c r="FC567" s="67"/>
      <c r="FD567" s="67"/>
      <c r="FE567" s="67"/>
      <c r="FF567" s="67"/>
      <c r="FG567" s="67"/>
      <c r="FH567" s="67"/>
      <c r="FI567" s="67"/>
      <c r="FJ567" s="67"/>
      <c r="FK567" s="67"/>
      <c r="FL567" s="67"/>
      <c r="FM567" s="67"/>
      <c r="FN567" s="67"/>
      <c r="FO567" s="67"/>
      <c r="FP567" s="67"/>
      <c r="FQ567" s="67"/>
      <c r="FR567" s="67"/>
      <c r="FS567" s="67"/>
      <c r="FT567" s="67"/>
      <c r="FU567" s="67"/>
      <c r="FV567" s="67"/>
      <c r="FW567" s="67"/>
      <c r="FX567" s="67"/>
      <c r="FY567" s="67"/>
      <c r="FZ567" s="67"/>
      <c r="GA567" s="67"/>
      <c r="GB567" s="67"/>
      <c r="GC567" s="67"/>
      <c r="GD567" s="67"/>
      <c r="GE567" s="67"/>
      <c r="GF567" s="67"/>
      <c r="GG567" s="67"/>
      <c r="GH567" s="67"/>
      <c r="GI567" s="67"/>
      <c r="GJ567" s="67"/>
      <c r="GK567" s="67"/>
      <c r="GL567" s="67"/>
      <c r="GM567" s="67"/>
      <c r="GN567" s="67"/>
      <c r="GO567" s="67"/>
      <c r="GP567" s="67"/>
      <c r="GQ567" s="67"/>
      <c r="GR567" s="67"/>
      <c r="GS567" s="67"/>
      <c r="GT567" s="67"/>
      <c r="GU567" s="67"/>
      <c r="GV567" s="67"/>
      <c r="GW567" s="67"/>
      <c r="GX567" s="67"/>
      <c r="GY567" s="67"/>
      <c r="GZ567" s="67"/>
      <c r="HA567" s="67"/>
      <c r="HB567" s="67"/>
      <c r="HC567" s="67"/>
      <c r="HD567" s="67"/>
      <c r="HE567" s="67"/>
      <c r="HF567" s="67"/>
      <c r="HG567" s="67"/>
      <c r="HH567" s="67"/>
      <c r="HI567" s="67"/>
      <c r="HJ567" s="67"/>
      <c r="HK567" s="67"/>
      <c r="HL567" s="67"/>
      <c r="HM567" s="67"/>
      <c r="HN567" s="67"/>
      <c r="HO567" s="67"/>
      <c r="HP567" s="67"/>
      <c r="HQ567" s="67"/>
      <c r="HR567" s="67"/>
      <c r="HS567" s="67"/>
      <c r="HT567" s="67"/>
      <c r="HU567" s="67"/>
      <c r="HV567" s="67"/>
      <c r="HW567" s="67"/>
      <c r="HX567" s="67"/>
      <c r="HY567" s="67"/>
      <c r="HZ567" s="67"/>
      <c r="IA567" s="67"/>
      <c r="IB567" s="67"/>
      <c r="IC567" s="67"/>
      <c r="ID567" s="67"/>
      <c r="IE567" s="67"/>
      <c r="IF567" s="67"/>
      <c r="IG567" s="67"/>
      <c r="IH567" s="67"/>
      <c r="II567" s="67"/>
      <c r="IJ567" s="67"/>
      <c r="IK567" s="67"/>
    </row>
    <row r="568" spans="1:245" x14ac:dyDescent="0.25">
      <c r="B568" s="86" t="s">
        <v>503</v>
      </c>
      <c r="D568" s="109" t="s">
        <v>985</v>
      </c>
    </row>
    <row r="569" spans="1:245" x14ac:dyDescent="0.25">
      <c r="A569" s="85" t="s">
        <v>504</v>
      </c>
      <c r="B569" s="85" t="s">
        <v>505</v>
      </c>
      <c r="C569" s="85" t="s">
        <v>6</v>
      </c>
      <c r="D569" s="109">
        <v>10000000</v>
      </c>
      <c r="E569" s="78"/>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c r="BV569" s="70"/>
      <c r="BW569" s="70"/>
      <c r="BX569" s="70"/>
      <c r="BY569" s="70"/>
      <c r="BZ569" s="70"/>
      <c r="CA569" s="70"/>
      <c r="CB569" s="70"/>
      <c r="CC569" s="70"/>
      <c r="CD569" s="70"/>
      <c r="CE569" s="70"/>
      <c r="CF569" s="70"/>
      <c r="CG569" s="70"/>
      <c r="CH569" s="70"/>
      <c r="CI569" s="70"/>
      <c r="CJ569" s="70"/>
      <c r="CK569" s="70"/>
      <c r="CL569" s="70"/>
      <c r="CM569" s="70"/>
      <c r="CN569" s="70"/>
      <c r="CO569" s="70"/>
      <c r="CP569" s="70"/>
      <c r="CQ569" s="70"/>
      <c r="CR569" s="70"/>
      <c r="CS569" s="70"/>
      <c r="CT569" s="70"/>
      <c r="CU569" s="70"/>
      <c r="CV569" s="70"/>
      <c r="CW569" s="70"/>
      <c r="CX569" s="70"/>
      <c r="CY569" s="70"/>
      <c r="CZ569" s="70"/>
      <c r="DA569" s="70"/>
      <c r="DB569" s="70"/>
      <c r="DC569" s="70"/>
      <c r="DD569" s="70"/>
      <c r="DE569" s="70"/>
      <c r="DF569" s="70"/>
      <c r="DG569" s="70"/>
      <c r="DH569" s="70"/>
      <c r="DI569" s="70"/>
      <c r="DJ569" s="70"/>
      <c r="DK569" s="70"/>
      <c r="DL569" s="70"/>
      <c r="DM569" s="70"/>
      <c r="DN569" s="70"/>
      <c r="DO569" s="70"/>
      <c r="DP569" s="70"/>
      <c r="DQ569" s="70"/>
      <c r="DR569" s="70"/>
      <c r="DS569" s="70"/>
      <c r="DT569" s="70"/>
      <c r="DU569" s="70"/>
      <c r="DV569" s="70"/>
      <c r="DW569" s="70"/>
      <c r="DX569" s="70"/>
      <c r="DY569" s="70"/>
      <c r="DZ569" s="70"/>
      <c r="EA569" s="70"/>
      <c r="EB569" s="70"/>
      <c r="EC569" s="70"/>
      <c r="ED569" s="70"/>
      <c r="EE569" s="70"/>
      <c r="EF569" s="70"/>
      <c r="EG569" s="70"/>
      <c r="EH569" s="70"/>
      <c r="EI569" s="70"/>
      <c r="EJ569" s="70"/>
      <c r="EK569" s="70"/>
      <c r="EL569" s="70"/>
      <c r="EM569" s="70"/>
      <c r="EN569" s="70"/>
      <c r="EO569" s="70"/>
      <c r="EP569" s="70"/>
      <c r="EQ569" s="70"/>
      <c r="ER569" s="70"/>
      <c r="ES569" s="70"/>
      <c r="ET569" s="70"/>
      <c r="EU569" s="70"/>
      <c r="EV569" s="70"/>
      <c r="EW569" s="70"/>
      <c r="EX569" s="70"/>
      <c r="EY569" s="70"/>
      <c r="EZ569" s="70"/>
      <c r="FA569" s="70"/>
      <c r="FB569" s="70"/>
      <c r="FC569" s="70"/>
      <c r="FD569" s="70"/>
      <c r="FE569" s="70"/>
      <c r="FF569" s="70"/>
      <c r="FG569" s="70"/>
      <c r="FH569" s="70"/>
      <c r="FI569" s="70"/>
      <c r="FJ569" s="70"/>
      <c r="FK569" s="70"/>
      <c r="FL569" s="70"/>
      <c r="FM569" s="70"/>
      <c r="FN569" s="70"/>
      <c r="FO569" s="70"/>
      <c r="FP569" s="70"/>
      <c r="FQ569" s="70"/>
      <c r="FR569" s="70"/>
      <c r="FS569" s="70"/>
      <c r="FT569" s="70"/>
      <c r="FU569" s="70"/>
      <c r="FV569" s="70"/>
      <c r="FW569" s="70"/>
      <c r="FX569" s="70"/>
      <c r="FY569" s="70"/>
      <c r="FZ569" s="70"/>
      <c r="GA569" s="70"/>
      <c r="GB569" s="70"/>
      <c r="GC569" s="70"/>
      <c r="GD569" s="70"/>
      <c r="GE569" s="70"/>
      <c r="GF569" s="70"/>
      <c r="GG569" s="70"/>
      <c r="GH569" s="70"/>
      <c r="GI569" s="70"/>
      <c r="GJ569" s="70"/>
      <c r="GK569" s="70"/>
      <c r="GL569" s="70"/>
      <c r="GM569" s="70"/>
      <c r="GN569" s="70"/>
      <c r="GO569" s="70"/>
      <c r="GP569" s="70"/>
      <c r="GQ569" s="70"/>
      <c r="GR569" s="70"/>
      <c r="GS569" s="70"/>
      <c r="GT569" s="70"/>
      <c r="GU569" s="70"/>
      <c r="GV569" s="70"/>
      <c r="GW569" s="70"/>
      <c r="GX569" s="70"/>
      <c r="GY569" s="70"/>
      <c r="GZ569" s="70"/>
      <c r="HA569" s="70"/>
      <c r="HB569" s="70"/>
      <c r="HC569" s="70"/>
      <c r="HD569" s="70"/>
      <c r="HE569" s="70"/>
      <c r="HF569" s="70"/>
      <c r="HG569" s="70"/>
      <c r="HH569" s="70"/>
      <c r="HI569" s="70"/>
      <c r="HJ569" s="70"/>
      <c r="HK569" s="70"/>
      <c r="HL569" s="70"/>
      <c r="HM569" s="70"/>
      <c r="HN569" s="70"/>
      <c r="HO569" s="70"/>
      <c r="HP569" s="70"/>
      <c r="HQ569" s="70"/>
      <c r="HR569" s="70"/>
      <c r="HS569" s="70"/>
      <c r="HT569" s="70"/>
      <c r="HU569" s="70"/>
      <c r="HV569" s="70"/>
      <c r="HW569" s="70"/>
      <c r="HX569" s="70"/>
      <c r="HY569" s="70"/>
      <c r="HZ569" s="70"/>
      <c r="IA569" s="70"/>
      <c r="IB569" s="70"/>
      <c r="IC569" s="70"/>
      <c r="ID569" s="70"/>
      <c r="IE569" s="70"/>
      <c r="IF569" s="70"/>
      <c r="IG569" s="70"/>
      <c r="IH569" s="70"/>
      <c r="II569" s="70"/>
      <c r="IJ569" s="70"/>
      <c r="IK569" s="70"/>
    </row>
    <row r="570" spans="1:245" x14ac:dyDescent="0.25">
      <c r="D570" s="109" t="s">
        <v>985</v>
      </c>
      <c r="E570" s="80"/>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c r="BV570" s="71"/>
      <c r="BW570" s="71"/>
      <c r="BX570" s="71"/>
      <c r="BY570" s="71"/>
      <c r="BZ570" s="71"/>
      <c r="CA570" s="71"/>
      <c r="CB570" s="71"/>
      <c r="CC570" s="71"/>
      <c r="CD570" s="71"/>
      <c r="CE570" s="71"/>
      <c r="CF570" s="71"/>
      <c r="CG570" s="71"/>
      <c r="CH570" s="71"/>
      <c r="CI570" s="71"/>
      <c r="CJ570" s="71"/>
      <c r="CK570" s="71"/>
      <c r="CL570" s="71"/>
      <c r="CM570" s="71"/>
      <c r="CN570" s="71"/>
      <c r="CO570" s="71"/>
      <c r="CP570" s="71"/>
      <c r="CQ570" s="71"/>
      <c r="CR570" s="71"/>
      <c r="CS570" s="71"/>
      <c r="CT570" s="71"/>
      <c r="CU570" s="71"/>
      <c r="CV570" s="71"/>
      <c r="CW570" s="71"/>
      <c r="CX570" s="71"/>
      <c r="CY570" s="71"/>
      <c r="CZ570" s="71"/>
      <c r="DA570" s="71"/>
      <c r="DB570" s="71"/>
      <c r="DC570" s="71"/>
      <c r="DD570" s="71"/>
      <c r="DE570" s="71"/>
      <c r="DF570" s="71"/>
      <c r="DG570" s="71"/>
      <c r="DH570" s="71"/>
      <c r="DI570" s="71"/>
      <c r="DJ570" s="71"/>
      <c r="DK570" s="71"/>
      <c r="DL570" s="71"/>
      <c r="DM570" s="71"/>
      <c r="DN570" s="71"/>
      <c r="DO570" s="71"/>
      <c r="DP570" s="71"/>
      <c r="DQ570" s="71"/>
      <c r="DR570" s="71"/>
      <c r="DS570" s="71"/>
      <c r="DT570" s="71"/>
      <c r="DU570" s="71"/>
      <c r="DV570" s="71"/>
      <c r="DW570" s="71"/>
      <c r="DX570" s="71"/>
      <c r="DY570" s="71"/>
      <c r="DZ570" s="71"/>
      <c r="EA570" s="71"/>
      <c r="EB570" s="71"/>
      <c r="EC570" s="71"/>
      <c r="ED570" s="71"/>
      <c r="EE570" s="71"/>
      <c r="EF570" s="71"/>
      <c r="EG570" s="71"/>
      <c r="EH570" s="71"/>
      <c r="EI570" s="71"/>
      <c r="EJ570" s="71"/>
      <c r="EK570" s="71"/>
      <c r="EL570" s="71"/>
      <c r="EM570" s="71"/>
      <c r="EN570" s="71"/>
      <c r="EO570" s="71"/>
      <c r="EP570" s="71"/>
      <c r="EQ570" s="71"/>
      <c r="ER570" s="71"/>
      <c r="ES570" s="71"/>
      <c r="ET570" s="71"/>
      <c r="EU570" s="71"/>
      <c r="EV570" s="71"/>
      <c r="EW570" s="71"/>
      <c r="EX570" s="71"/>
      <c r="EY570" s="71"/>
      <c r="EZ570" s="71"/>
      <c r="FA570" s="71"/>
      <c r="FB570" s="71"/>
      <c r="FC570" s="71"/>
      <c r="FD570" s="71"/>
      <c r="FE570" s="71"/>
      <c r="FF570" s="71"/>
      <c r="FG570" s="71"/>
      <c r="FH570" s="71"/>
      <c r="FI570" s="71"/>
      <c r="FJ570" s="71"/>
      <c r="FK570" s="71"/>
      <c r="FL570" s="71"/>
      <c r="FM570" s="71"/>
      <c r="FN570" s="71"/>
      <c r="FO570" s="71"/>
      <c r="FP570" s="71"/>
      <c r="FQ570" s="71"/>
      <c r="FR570" s="71"/>
      <c r="FS570" s="71"/>
      <c r="FT570" s="71"/>
      <c r="FU570" s="71"/>
      <c r="FV570" s="71"/>
      <c r="FW570" s="71"/>
      <c r="FX570" s="71"/>
      <c r="FY570" s="71"/>
      <c r="FZ570" s="71"/>
      <c r="GA570" s="71"/>
      <c r="GB570" s="71"/>
      <c r="GC570" s="71"/>
      <c r="GD570" s="71"/>
      <c r="GE570" s="71"/>
      <c r="GF570" s="71"/>
      <c r="GG570" s="71"/>
      <c r="GH570" s="71"/>
      <c r="GI570" s="71"/>
      <c r="GJ570" s="71"/>
      <c r="GK570" s="71"/>
      <c r="GL570" s="71"/>
      <c r="GM570" s="71"/>
      <c r="GN570" s="71"/>
      <c r="GO570" s="71"/>
      <c r="GP570" s="71"/>
      <c r="GQ570" s="71"/>
      <c r="GR570" s="71"/>
      <c r="GS570" s="71"/>
      <c r="GT570" s="71"/>
      <c r="GU570" s="71"/>
      <c r="GV570" s="71"/>
      <c r="GW570" s="71"/>
      <c r="GX570" s="71"/>
      <c r="GY570" s="71"/>
      <c r="GZ570" s="71"/>
      <c r="HA570" s="71"/>
      <c r="HB570" s="71"/>
      <c r="HC570" s="71"/>
      <c r="HD570" s="71"/>
      <c r="HE570" s="71"/>
      <c r="HF570" s="71"/>
      <c r="HG570" s="71"/>
      <c r="HH570" s="71"/>
      <c r="HI570" s="71"/>
      <c r="HJ570" s="71"/>
      <c r="HK570" s="71"/>
      <c r="HL570" s="71"/>
      <c r="HM570" s="71"/>
      <c r="HN570" s="71"/>
      <c r="HO570" s="71"/>
      <c r="HP570" s="71"/>
      <c r="HQ570" s="71"/>
      <c r="HR570" s="71"/>
      <c r="HS570" s="71"/>
      <c r="HT570" s="71"/>
      <c r="HU570" s="71"/>
      <c r="HV570" s="71"/>
      <c r="HW570" s="71"/>
      <c r="HX570" s="71"/>
      <c r="HY570" s="71"/>
      <c r="HZ570" s="71"/>
      <c r="IA570" s="71"/>
      <c r="IB570" s="71"/>
      <c r="IC570" s="71"/>
      <c r="ID570" s="71"/>
      <c r="IE570" s="71"/>
      <c r="IF570" s="71"/>
      <c r="IG570" s="71"/>
      <c r="IH570" s="71"/>
      <c r="II570" s="71"/>
      <c r="IJ570" s="71"/>
      <c r="IK570" s="71"/>
    </row>
    <row r="571" spans="1:245" x14ac:dyDescent="0.25">
      <c r="A571" s="85" t="s">
        <v>506</v>
      </c>
      <c r="B571" s="85" t="s">
        <v>513</v>
      </c>
      <c r="C571" s="85" t="s">
        <v>7</v>
      </c>
      <c r="D571" s="109">
        <v>10000000</v>
      </c>
    </row>
    <row r="572" spans="1:245" s="67" customFormat="1" x14ac:dyDescent="0.25">
      <c r="A572" s="85" t="s">
        <v>507</v>
      </c>
      <c r="B572" s="85" t="s">
        <v>508</v>
      </c>
      <c r="C572" s="85" t="s">
        <v>7</v>
      </c>
      <c r="D572" s="109">
        <v>10000000</v>
      </c>
      <c r="E572" s="75"/>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row>
    <row r="573" spans="1:245" s="68" customFormat="1" x14ac:dyDescent="0.25">
      <c r="A573" s="85" t="s">
        <v>509</v>
      </c>
      <c r="B573" s="85" t="s">
        <v>812</v>
      </c>
      <c r="C573" s="85" t="s">
        <v>7</v>
      </c>
      <c r="D573" s="109">
        <v>10000000</v>
      </c>
      <c r="E573" s="77"/>
      <c r="F573" s="1"/>
    </row>
    <row r="574" spans="1:245" s="100" customFormat="1" x14ac:dyDescent="0.25">
      <c r="A574" s="101" t="s">
        <v>510</v>
      </c>
      <c r="B574" s="101" t="s">
        <v>521</v>
      </c>
      <c r="C574" s="101" t="s">
        <v>7</v>
      </c>
      <c r="D574" s="110">
        <v>9000000</v>
      </c>
      <c r="E574" s="99"/>
      <c r="F574" s="2"/>
    </row>
    <row r="575" spans="1:245" s="71" customFormat="1" x14ac:dyDescent="0.25">
      <c r="A575" s="85" t="s">
        <v>512</v>
      </c>
      <c r="B575" s="85" t="s">
        <v>43</v>
      </c>
      <c r="C575" s="85" t="s">
        <v>7</v>
      </c>
      <c r="D575" s="109">
        <v>9000000</v>
      </c>
      <c r="E575" s="80"/>
      <c r="F575" s="1"/>
    </row>
    <row r="576" spans="1:245" s="68" customFormat="1" x14ac:dyDescent="0.25">
      <c r="A576" s="85" t="s">
        <v>514</v>
      </c>
      <c r="B576" s="85" t="s">
        <v>813</v>
      </c>
      <c r="C576" s="85" t="s">
        <v>7</v>
      </c>
      <c r="D576" s="109">
        <v>8000000</v>
      </c>
      <c r="E576" s="80"/>
      <c r="F576" s="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c r="BV576" s="71"/>
      <c r="BW576" s="71"/>
      <c r="BX576" s="71"/>
      <c r="BY576" s="71"/>
      <c r="BZ576" s="71"/>
      <c r="CA576" s="71"/>
      <c r="CB576" s="71"/>
      <c r="CC576" s="71"/>
      <c r="CD576" s="71"/>
      <c r="CE576" s="71"/>
      <c r="CF576" s="71"/>
      <c r="CG576" s="71"/>
      <c r="CH576" s="71"/>
      <c r="CI576" s="71"/>
      <c r="CJ576" s="71"/>
      <c r="CK576" s="71"/>
      <c r="CL576" s="71"/>
      <c r="CM576" s="71"/>
      <c r="CN576" s="71"/>
      <c r="CO576" s="71"/>
      <c r="CP576" s="71"/>
      <c r="CQ576" s="71"/>
      <c r="CR576" s="71"/>
      <c r="CS576" s="71"/>
      <c r="CT576" s="71"/>
      <c r="CU576" s="71"/>
      <c r="CV576" s="71"/>
      <c r="CW576" s="71"/>
      <c r="CX576" s="71"/>
      <c r="CY576" s="71"/>
      <c r="CZ576" s="71"/>
      <c r="DA576" s="71"/>
      <c r="DB576" s="71"/>
      <c r="DC576" s="71"/>
      <c r="DD576" s="71"/>
      <c r="DE576" s="71"/>
      <c r="DF576" s="71"/>
      <c r="DG576" s="71"/>
      <c r="DH576" s="71"/>
      <c r="DI576" s="71"/>
      <c r="DJ576" s="71"/>
      <c r="DK576" s="71"/>
      <c r="DL576" s="71"/>
      <c r="DM576" s="71"/>
      <c r="DN576" s="71"/>
      <c r="DO576" s="71"/>
      <c r="DP576" s="71"/>
      <c r="DQ576" s="71"/>
      <c r="DR576" s="71"/>
      <c r="DS576" s="71"/>
      <c r="DT576" s="71"/>
      <c r="DU576" s="71"/>
      <c r="DV576" s="71"/>
      <c r="DW576" s="71"/>
      <c r="DX576" s="71"/>
      <c r="DY576" s="71"/>
      <c r="DZ576" s="71"/>
      <c r="EA576" s="71"/>
      <c r="EB576" s="71"/>
      <c r="EC576" s="71"/>
      <c r="ED576" s="71"/>
      <c r="EE576" s="71"/>
      <c r="EF576" s="71"/>
      <c r="EG576" s="71"/>
      <c r="EH576" s="71"/>
      <c r="EI576" s="71"/>
      <c r="EJ576" s="71"/>
      <c r="EK576" s="71"/>
      <c r="EL576" s="71"/>
      <c r="EM576" s="71"/>
      <c r="EN576" s="71"/>
      <c r="EO576" s="71"/>
      <c r="EP576" s="71"/>
      <c r="EQ576" s="71"/>
      <c r="ER576" s="71"/>
      <c r="ES576" s="71"/>
      <c r="ET576" s="71"/>
      <c r="EU576" s="71"/>
      <c r="EV576" s="71"/>
      <c r="EW576" s="71"/>
      <c r="EX576" s="71"/>
      <c r="EY576" s="71"/>
      <c r="EZ576" s="71"/>
      <c r="FA576" s="71"/>
      <c r="FB576" s="71"/>
      <c r="FC576" s="71"/>
      <c r="FD576" s="71"/>
      <c r="FE576" s="71"/>
      <c r="FF576" s="71"/>
      <c r="FG576" s="71"/>
      <c r="FH576" s="71"/>
      <c r="FI576" s="71"/>
      <c r="FJ576" s="71"/>
      <c r="FK576" s="71"/>
      <c r="FL576" s="71"/>
      <c r="FM576" s="71"/>
      <c r="FN576" s="71"/>
      <c r="FO576" s="71"/>
      <c r="FP576" s="71"/>
      <c r="FQ576" s="71"/>
      <c r="FR576" s="71"/>
      <c r="FS576" s="71"/>
      <c r="FT576" s="71"/>
      <c r="FU576" s="71"/>
      <c r="FV576" s="71"/>
      <c r="FW576" s="71"/>
      <c r="FX576" s="71"/>
      <c r="FY576" s="71"/>
      <c r="FZ576" s="71"/>
      <c r="GA576" s="71"/>
      <c r="GB576" s="71"/>
      <c r="GC576" s="71"/>
      <c r="GD576" s="71"/>
      <c r="GE576" s="71"/>
      <c r="GF576" s="71"/>
      <c r="GG576" s="71"/>
      <c r="GH576" s="71"/>
      <c r="GI576" s="71"/>
      <c r="GJ576" s="71"/>
      <c r="GK576" s="71"/>
      <c r="GL576" s="71"/>
      <c r="GM576" s="71"/>
      <c r="GN576" s="71"/>
      <c r="GO576" s="71"/>
      <c r="GP576" s="71"/>
      <c r="GQ576" s="71"/>
      <c r="GR576" s="71"/>
      <c r="GS576" s="71"/>
      <c r="GT576" s="71"/>
      <c r="GU576" s="71"/>
      <c r="GV576" s="71"/>
      <c r="GW576" s="71"/>
      <c r="GX576" s="71"/>
      <c r="GY576" s="71"/>
      <c r="GZ576" s="71"/>
      <c r="HA576" s="71"/>
      <c r="HB576" s="71"/>
      <c r="HC576" s="71"/>
      <c r="HD576" s="71"/>
      <c r="HE576" s="71"/>
      <c r="HF576" s="71"/>
      <c r="HG576" s="71"/>
      <c r="HH576" s="71"/>
      <c r="HI576" s="71"/>
      <c r="HJ576" s="71"/>
      <c r="HK576" s="71"/>
      <c r="HL576" s="71"/>
      <c r="HM576" s="71"/>
      <c r="HN576" s="71"/>
      <c r="HO576" s="71"/>
      <c r="HP576" s="71"/>
      <c r="HQ576" s="71"/>
      <c r="HR576" s="71"/>
      <c r="HS576" s="71"/>
      <c r="HT576" s="71"/>
      <c r="HU576" s="71"/>
      <c r="HV576" s="71"/>
      <c r="HW576" s="71"/>
      <c r="HX576" s="71"/>
      <c r="HY576" s="71"/>
      <c r="HZ576" s="71"/>
      <c r="IA576" s="71"/>
      <c r="IB576" s="71"/>
      <c r="IC576" s="71"/>
      <c r="ID576" s="71"/>
      <c r="IE576" s="71"/>
      <c r="IF576" s="71"/>
      <c r="IG576" s="71"/>
      <c r="IH576" s="71"/>
      <c r="II576" s="71"/>
      <c r="IJ576" s="71"/>
      <c r="IK576" s="71"/>
    </row>
    <row r="577" spans="1:245" x14ac:dyDescent="0.25">
      <c r="A577" s="85" t="s">
        <v>515</v>
      </c>
      <c r="B577" s="85" t="s">
        <v>511</v>
      </c>
      <c r="C577" s="85" t="s">
        <v>7</v>
      </c>
      <c r="D577" s="109">
        <v>7000000</v>
      </c>
    </row>
    <row r="578" spans="1:245" s="68" customFormat="1" x14ac:dyDescent="0.25">
      <c r="A578" s="102" t="s">
        <v>1083</v>
      </c>
      <c r="B578" s="102" t="s">
        <v>974</v>
      </c>
      <c r="C578" s="102" t="s">
        <v>7</v>
      </c>
      <c r="D578" s="111">
        <v>7000000</v>
      </c>
      <c r="E578" s="77" t="s">
        <v>844</v>
      </c>
      <c r="F578" s="1"/>
    </row>
    <row r="579" spans="1:245" s="68" customFormat="1" x14ac:dyDescent="0.25">
      <c r="A579" s="102" t="s">
        <v>1084</v>
      </c>
      <c r="B579" s="102" t="s">
        <v>975</v>
      </c>
      <c r="C579" s="102" t="s">
        <v>7</v>
      </c>
      <c r="D579" s="111">
        <v>6000000</v>
      </c>
      <c r="E579" s="77" t="s">
        <v>844</v>
      </c>
      <c r="F579" s="1"/>
    </row>
    <row r="580" spans="1:245" s="68" customFormat="1" x14ac:dyDescent="0.25">
      <c r="A580" s="102" t="s">
        <v>1085</v>
      </c>
      <c r="B580" s="102" t="s">
        <v>976</v>
      </c>
      <c r="C580" s="102" t="s">
        <v>7</v>
      </c>
      <c r="D580" s="111">
        <v>6000000</v>
      </c>
      <c r="E580" s="77" t="s">
        <v>844</v>
      </c>
      <c r="F580" s="1"/>
    </row>
    <row r="581" spans="1:245" x14ac:dyDescent="0.25">
      <c r="D581" s="109" t="s">
        <v>985</v>
      </c>
    </row>
    <row r="582" spans="1:245" x14ac:dyDescent="0.25">
      <c r="A582" s="85" t="s">
        <v>516</v>
      </c>
      <c r="B582" s="85" t="s">
        <v>517</v>
      </c>
      <c r="C582" s="85" t="s">
        <v>22</v>
      </c>
      <c r="D582" s="109">
        <v>10000000</v>
      </c>
    </row>
    <row r="583" spans="1:245" x14ac:dyDescent="0.25">
      <c r="A583" s="85" t="s">
        <v>518</v>
      </c>
      <c r="B583" s="85" t="s">
        <v>814</v>
      </c>
      <c r="C583" s="85" t="s">
        <v>22</v>
      </c>
      <c r="D583" s="109">
        <v>10000000</v>
      </c>
    </row>
    <row r="584" spans="1:245" s="95" customFormat="1" x14ac:dyDescent="0.25">
      <c r="A584" s="92" t="s">
        <v>520</v>
      </c>
      <c r="B584" s="92" t="s">
        <v>214</v>
      </c>
      <c r="C584" s="92" t="s">
        <v>22</v>
      </c>
      <c r="D584" s="96">
        <v>9000000</v>
      </c>
      <c r="E584" s="94"/>
      <c r="F584" s="1"/>
    </row>
    <row r="585" spans="1:245" x14ac:dyDescent="0.25">
      <c r="A585" s="85" t="s">
        <v>522</v>
      </c>
      <c r="B585" s="85" t="s">
        <v>524</v>
      </c>
      <c r="C585" s="85" t="s">
        <v>22</v>
      </c>
      <c r="D585" s="109">
        <v>8000000</v>
      </c>
    </row>
    <row r="586" spans="1:245" x14ac:dyDescent="0.25">
      <c r="A586" s="85" t="s">
        <v>523</v>
      </c>
      <c r="B586" s="85" t="s">
        <v>526</v>
      </c>
      <c r="C586" s="85" t="s">
        <v>22</v>
      </c>
      <c r="D586" s="109">
        <v>7000000</v>
      </c>
    </row>
    <row r="587" spans="1:245" x14ac:dyDescent="0.25">
      <c r="A587" s="85" t="s">
        <v>838</v>
      </c>
      <c r="B587" s="85" t="s">
        <v>525</v>
      </c>
      <c r="C587" s="85" t="s">
        <v>22</v>
      </c>
      <c r="D587" s="109">
        <v>6000000</v>
      </c>
    </row>
    <row r="588" spans="1:245" s="68" customFormat="1" x14ac:dyDescent="0.25">
      <c r="A588" s="102" t="s">
        <v>1086</v>
      </c>
      <c r="B588" s="102" t="s">
        <v>979</v>
      </c>
      <c r="C588" s="102" t="s">
        <v>22</v>
      </c>
      <c r="D588" s="111">
        <v>12000000</v>
      </c>
      <c r="E588" s="77" t="s">
        <v>844</v>
      </c>
      <c r="F588" s="1"/>
    </row>
    <row r="589" spans="1:245" s="68" customFormat="1" x14ac:dyDescent="0.25">
      <c r="A589" s="102" t="s">
        <v>1087</v>
      </c>
      <c r="B589" s="102" t="s">
        <v>977</v>
      </c>
      <c r="C589" s="102" t="s">
        <v>22</v>
      </c>
      <c r="D589" s="111">
        <v>7000000</v>
      </c>
      <c r="E589" s="77" t="s">
        <v>844</v>
      </c>
      <c r="F589" s="1"/>
    </row>
    <row r="590" spans="1:245" s="68" customFormat="1" x14ac:dyDescent="0.25">
      <c r="A590" s="102" t="s">
        <v>1088</v>
      </c>
      <c r="B590" s="102" t="s">
        <v>978</v>
      </c>
      <c r="C590" s="102" t="s">
        <v>22</v>
      </c>
      <c r="D590" s="111">
        <v>6000000</v>
      </c>
      <c r="E590" s="77" t="s">
        <v>844</v>
      </c>
      <c r="F590" s="1"/>
    </row>
    <row r="591" spans="1:245" s="68" customFormat="1" x14ac:dyDescent="0.25">
      <c r="A591" s="102" t="s">
        <v>1097</v>
      </c>
      <c r="B591" s="102" t="s">
        <v>1098</v>
      </c>
      <c r="C591" s="102" t="s">
        <v>22</v>
      </c>
      <c r="D591" s="111">
        <v>11000000</v>
      </c>
      <c r="E591" s="77" t="s">
        <v>844</v>
      </c>
      <c r="F591" s="1"/>
    </row>
    <row r="592" spans="1:245" s="67" customFormat="1" x14ac:dyDescent="0.25">
      <c r="A592" s="85"/>
      <c r="B592" s="85"/>
      <c r="C592" s="85"/>
      <c r="D592" s="109" t="s">
        <v>985</v>
      </c>
      <c r="E592" s="75"/>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row>
    <row r="593" spans="1:245" x14ac:dyDescent="0.25">
      <c r="A593" s="85" t="s">
        <v>527</v>
      </c>
      <c r="B593" s="85" t="s">
        <v>534</v>
      </c>
      <c r="C593" s="85" t="s">
        <v>35</v>
      </c>
      <c r="D593" s="109">
        <v>13000000</v>
      </c>
    </row>
    <row r="594" spans="1:245" s="95" customFormat="1" x14ac:dyDescent="0.25">
      <c r="A594" s="92" t="s">
        <v>529</v>
      </c>
      <c r="B594" s="92" t="s">
        <v>823</v>
      </c>
      <c r="C594" s="92" t="s">
        <v>35</v>
      </c>
      <c r="D594" s="96">
        <v>10000000</v>
      </c>
      <c r="E594" s="94"/>
      <c r="F594" s="1"/>
    </row>
    <row r="595" spans="1:245" x14ac:dyDescent="0.25">
      <c r="A595" s="85" t="s">
        <v>530</v>
      </c>
      <c r="B595" s="85" t="s">
        <v>531</v>
      </c>
      <c r="C595" s="85" t="s">
        <v>35</v>
      </c>
      <c r="D595" s="109">
        <v>9000000</v>
      </c>
    </row>
    <row r="596" spans="1:245" s="67" customFormat="1" x14ac:dyDescent="0.25">
      <c r="A596" s="85" t="s">
        <v>532</v>
      </c>
      <c r="B596" s="85" t="s">
        <v>528</v>
      </c>
      <c r="C596" s="85" t="s">
        <v>35</v>
      </c>
      <c r="D596" s="109">
        <v>7000000</v>
      </c>
      <c r="E596" s="75"/>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row>
    <row r="597" spans="1:245" s="100" customFormat="1" x14ac:dyDescent="0.25">
      <c r="A597" s="101" t="s">
        <v>839</v>
      </c>
      <c r="B597" s="101" t="s">
        <v>533</v>
      </c>
      <c r="C597" s="101" t="s">
        <v>35</v>
      </c>
      <c r="D597" s="110">
        <v>6000000</v>
      </c>
      <c r="E597" s="99"/>
    </row>
    <row r="598" spans="1:245" s="68" customFormat="1" x14ac:dyDescent="0.25">
      <c r="A598" s="102" t="s">
        <v>1089</v>
      </c>
      <c r="B598" s="102" t="s">
        <v>981</v>
      </c>
      <c r="C598" s="102" t="s">
        <v>35</v>
      </c>
      <c r="D598" s="111">
        <v>8000000</v>
      </c>
      <c r="E598" s="77" t="s">
        <v>844</v>
      </c>
      <c r="F598" s="1"/>
    </row>
    <row r="599" spans="1:245" s="68" customFormat="1" x14ac:dyDescent="0.25">
      <c r="A599" s="102" t="s">
        <v>1090</v>
      </c>
      <c r="B599" s="102" t="s">
        <v>980</v>
      </c>
      <c r="C599" s="102" t="s">
        <v>35</v>
      </c>
      <c r="D599" s="111">
        <v>7000000</v>
      </c>
      <c r="E599" s="77" t="s">
        <v>844</v>
      </c>
      <c r="F599" s="1"/>
    </row>
    <row r="600" spans="1:245" s="67" customFormat="1" x14ac:dyDescent="0.25">
      <c r="A600" s="85"/>
      <c r="B600" s="85"/>
      <c r="C600" s="85"/>
      <c r="D600" s="108"/>
      <c r="E600" s="76"/>
    </row>
    <row r="601" spans="1:245" x14ac:dyDescent="0.25">
      <c r="D601" s="108"/>
      <c r="E601" s="76"/>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c r="BV601" s="67"/>
      <c r="BW601" s="67"/>
      <c r="BX601" s="67"/>
      <c r="BY601" s="67"/>
      <c r="BZ601" s="67"/>
      <c r="CA601" s="67"/>
      <c r="CB601" s="67"/>
      <c r="CC601" s="67"/>
      <c r="CD601" s="67"/>
      <c r="CE601" s="67"/>
      <c r="CF601" s="67"/>
      <c r="CG601" s="67"/>
      <c r="CH601" s="67"/>
      <c r="CI601" s="67"/>
      <c r="CJ601" s="67"/>
      <c r="CK601" s="67"/>
      <c r="CL601" s="67"/>
      <c r="CM601" s="67"/>
      <c r="CN601" s="67"/>
      <c r="CO601" s="67"/>
      <c r="CP601" s="67"/>
      <c r="CQ601" s="67"/>
      <c r="CR601" s="67"/>
      <c r="CS601" s="67"/>
      <c r="CT601" s="67"/>
      <c r="CU601" s="67"/>
      <c r="CV601" s="67"/>
      <c r="CW601" s="67"/>
      <c r="CX601" s="67"/>
      <c r="CY601" s="67"/>
      <c r="CZ601" s="67"/>
      <c r="DA601" s="67"/>
      <c r="DB601" s="67"/>
      <c r="DC601" s="67"/>
      <c r="DD601" s="67"/>
      <c r="DE601" s="67"/>
      <c r="DF601" s="67"/>
      <c r="DG601" s="67"/>
      <c r="DH601" s="67"/>
      <c r="DI601" s="67"/>
      <c r="DJ601" s="67"/>
      <c r="DK601" s="67"/>
      <c r="DL601" s="67"/>
      <c r="DM601" s="67"/>
      <c r="DN601" s="67"/>
      <c r="DO601" s="67"/>
      <c r="DP601" s="67"/>
      <c r="DQ601" s="67"/>
      <c r="DR601" s="67"/>
      <c r="DS601" s="67"/>
      <c r="DT601" s="67"/>
      <c r="DU601" s="67"/>
      <c r="DV601" s="67"/>
      <c r="DW601" s="67"/>
      <c r="DX601" s="67"/>
      <c r="DY601" s="67"/>
      <c r="DZ601" s="67"/>
      <c r="EA601" s="67"/>
      <c r="EB601" s="67"/>
      <c r="EC601" s="67"/>
      <c r="ED601" s="67"/>
      <c r="EE601" s="67"/>
      <c r="EF601" s="67"/>
      <c r="EG601" s="67"/>
      <c r="EH601" s="67"/>
      <c r="EI601" s="67"/>
      <c r="EJ601" s="67"/>
      <c r="EK601" s="67"/>
      <c r="EL601" s="67"/>
      <c r="EM601" s="67"/>
      <c r="EN601" s="67"/>
      <c r="EO601" s="67"/>
      <c r="EP601" s="67"/>
      <c r="EQ601" s="67"/>
      <c r="ER601" s="67"/>
      <c r="ES601" s="67"/>
      <c r="ET601" s="67"/>
      <c r="EU601" s="67"/>
      <c r="EV601" s="67"/>
      <c r="EW601" s="67"/>
      <c r="EX601" s="67"/>
      <c r="EY601" s="67"/>
      <c r="EZ601" s="67"/>
      <c r="FA601" s="67"/>
      <c r="FB601" s="67"/>
      <c r="FC601" s="67"/>
      <c r="FD601" s="67"/>
      <c r="FE601" s="67"/>
      <c r="FF601" s="67"/>
      <c r="FG601" s="67"/>
      <c r="FH601" s="67"/>
      <c r="FI601" s="67"/>
      <c r="FJ601" s="67"/>
      <c r="FK601" s="67"/>
      <c r="FL601" s="67"/>
      <c r="FM601" s="67"/>
      <c r="FN601" s="67"/>
      <c r="FO601" s="67"/>
      <c r="FP601" s="67"/>
      <c r="FQ601" s="67"/>
      <c r="FR601" s="67"/>
      <c r="FS601" s="67"/>
      <c r="FT601" s="67"/>
      <c r="FU601" s="67"/>
      <c r="FV601" s="67"/>
      <c r="FW601" s="67"/>
      <c r="FX601" s="67"/>
      <c r="FY601" s="67"/>
      <c r="FZ601" s="67"/>
      <c r="GA601" s="67"/>
      <c r="GB601" s="67"/>
      <c r="GC601" s="67"/>
      <c r="GD601" s="67"/>
      <c r="GE601" s="67"/>
      <c r="GF601" s="67"/>
      <c r="GG601" s="67"/>
      <c r="GH601" s="67"/>
      <c r="GI601" s="67"/>
      <c r="GJ601" s="67"/>
      <c r="GK601" s="67"/>
      <c r="GL601" s="67"/>
      <c r="GM601" s="67"/>
      <c r="GN601" s="67"/>
      <c r="GO601" s="67"/>
      <c r="GP601" s="67"/>
      <c r="GQ601" s="67"/>
      <c r="GR601" s="67"/>
      <c r="GS601" s="67"/>
      <c r="GT601" s="67"/>
      <c r="GU601" s="67"/>
      <c r="GV601" s="67"/>
      <c r="GW601" s="67"/>
      <c r="GX601" s="67"/>
      <c r="GY601" s="67"/>
      <c r="GZ601" s="67"/>
      <c r="HA601" s="67"/>
      <c r="HB601" s="67"/>
      <c r="HC601" s="67"/>
      <c r="HD601" s="67"/>
      <c r="HE601" s="67"/>
      <c r="HF601" s="67"/>
      <c r="HG601" s="67"/>
      <c r="HH601" s="67"/>
      <c r="HI601" s="67"/>
      <c r="HJ601" s="67"/>
      <c r="HK601" s="67"/>
      <c r="HL601" s="67"/>
      <c r="HM601" s="67"/>
      <c r="HN601" s="67"/>
      <c r="HO601" s="67"/>
      <c r="HP601" s="67"/>
      <c r="HQ601" s="67"/>
      <c r="HR601" s="67"/>
      <c r="HS601" s="67"/>
      <c r="HT601" s="67"/>
      <c r="HU601" s="67"/>
      <c r="HV601" s="67"/>
      <c r="HW601" s="67"/>
      <c r="HX601" s="67"/>
      <c r="HY601" s="67"/>
      <c r="HZ601" s="67"/>
      <c r="IA601" s="67"/>
      <c r="IB601" s="67"/>
      <c r="IC601" s="67"/>
      <c r="ID601" s="67"/>
      <c r="IE601" s="67"/>
      <c r="IF601" s="67"/>
      <c r="IG601" s="67"/>
      <c r="IH601" s="67"/>
      <c r="II601" s="67"/>
      <c r="IJ601" s="67"/>
      <c r="IK601" s="67"/>
    </row>
    <row r="602" spans="1:245" x14ac:dyDescent="0.25">
      <c r="D602" s="108"/>
    </row>
    <row r="603" spans="1:245" s="69" customFormat="1" x14ac:dyDescent="0.25">
      <c r="A603" s="85"/>
      <c r="B603" s="85"/>
      <c r="C603" s="85"/>
      <c r="D603" s="108"/>
      <c r="E603" s="75"/>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row>
    <row r="604" spans="1:245" s="67" customFormat="1" x14ac:dyDescent="0.25">
      <c r="A604" s="85"/>
      <c r="B604" s="85"/>
      <c r="C604" s="85"/>
      <c r="D604" s="108"/>
      <c r="E604" s="7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9"/>
      <c r="AT604" s="69"/>
      <c r="AU604" s="69"/>
      <c r="AV604" s="69"/>
      <c r="AW604" s="69"/>
      <c r="AX604" s="69"/>
      <c r="AY604" s="69"/>
      <c r="AZ604" s="69"/>
      <c r="BA604" s="69"/>
      <c r="BB604" s="69"/>
      <c r="BC604" s="69"/>
      <c r="BD604" s="69"/>
      <c r="BE604" s="69"/>
      <c r="BF604" s="69"/>
      <c r="BG604" s="69"/>
      <c r="BH604" s="69"/>
      <c r="BI604" s="69"/>
      <c r="BJ604" s="69"/>
      <c r="BK604" s="69"/>
      <c r="BL604" s="69"/>
      <c r="BM604" s="69"/>
      <c r="BN604" s="69"/>
      <c r="BO604" s="69"/>
      <c r="BP604" s="69"/>
      <c r="BQ604" s="69"/>
      <c r="BR604" s="69"/>
      <c r="BS604" s="69"/>
      <c r="BT604" s="69"/>
      <c r="BU604" s="69"/>
      <c r="BV604" s="69"/>
      <c r="BW604" s="69"/>
      <c r="BX604" s="69"/>
      <c r="BY604" s="69"/>
      <c r="BZ604" s="69"/>
      <c r="CA604" s="69"/>
      <c r="CB604" s="69"/>
      <c r="CC604" s="69"/>
      <c r="CD604" s="69"/>
      <c r="CE604" s="69"/>
      <c r="CF604" s="69"/>
      <c r="CG604" s="69"/>
      <c r="CH604" s="69"/>
      <c r="CI604" s="69"/>
      <c r="CJ604" s="69"/>
      <c r="CK604" s="69"/>
      <c r="CL604" s="69"/>
      <c r="CM604" s="69"/>
      <c r="CN604" s="69"/>
      <c r="CO604" s="69"/>
      <c r="CP604" s="69"/>
      <c r="CQ604" s="69"/>
      <c r="CR604" s="69"/>
      <c r="CS604" s="69"/>
      <c r="CT604" s="69"/>
      <c r="CU604" s="69"/>
      <c r="CV604" s="69"/>
      <c r="CW604" s="69"/>
      <c r="CX604" s="69"/>
      <c r="CY604" s="69"/>
      <c r="CZ604" s="69"/>
      <c r="DA604" s="69"/>
      <c r="DB604" s="69"/>
      <c r="DC604" s="69"/>
      <c r="DD604" s="69"/>
      <c r="DE604" s="69"/>
      <c r="DF604" s="69"/>
      <c r="DG604" s="69"/>
      <c r="DH604" s="69"/>
      <c r="DI604" s="69"/>
      <c r="DJ604" s="69"/>
      <c r="DK604" s="69"/>
      <c r="DL604" s="69"/>
      <c r="DM604" s="69"/>
      <c r="DN604" s="69"/>
      <c r="DO604" s="69"/>
      <c r="DP604" s="69"/>
      <c r="DQ604" s="69"/>
      <c r="DR604" s="69"/>
      <c r="DS604" s="69"/>
      <c r="DT604" s="69"/>
      <c r="DU604" s="69"/>
      <c r="DV604" s="69"/>
      <c r="DW604" s="69"/>
      <c r="DX604" s="69"/>
      <c r="DY604" s="69"/>
      <c r="DZ604" s="69"/>
      <c r="EA604" s="69"/>
      <c r="EB604" s="69"/>
      <c r="EC604" s="69"/>
      <c r="ED604" s="69"/>
      <c r="EE604" s="69"/>
      <c r="EF604" s="69"/>
      <c r="EG604" s="69"/>
      <c r="EH604" s="69"/>
      <c r="EI604" s="69"/>
      <c r="EJ604" s="69"/>
      <c r="EK604" s="69"/>
      <c r="EL604" s="69"/>
      <c r="EM604" s="69"/>
      <c r="EN604" s="69"/>
      <c r="EO604" s="69"/>
      <c r="EP604" s="69"/>
      <c r="EQ604" s="69"/>
      <c r="ER604" s="69"/>
      <c r="ES604" s="69"/>
      <c r="ET604" s="69"/>
      <c r="EU604" s="69"/>
      <c r="EV604" s="69"/>
      <c r="EW604" s="69"/>
      <c r="EX604" s="69"/>
      <c r="EY604" s="69"/>
      <c r="EZ604" s="69"/>
      <c r="FA604" s="69"/>
      <c r="FB604" s="69"/>
      <c r="FC604" s="69"/>
      <c r="FD604" s="69"/>
      <c r="FE604" s="69"/>
      <c r="FF604" s="69"/>
      <c r="FG604" s="69"/>
      <c r="FH604" s="69"/>
      <c r="FI604" s="69"/>
      <c r="FJ604" s="69"/>
      <c r="FK604" s="69"/>
      <c r="FL604" s="69"/>
      <c r="FM604" s="69"/>
      <c r="FN604" s="69"/>
      <c r="FO604" s="69"/>
      <c r="FP604" s="69"/>
      <c r="FQ604" s="69"/>
      <c r="FR604" s="69"/>
      <c r="FS604" s="69"/>
      <c r="FT604" s="69"/>
      <c r="FU604" s="69"/>
      <c r="FV604" s="69"/>
      <c r="FW604" s="69"/>
      <c r="FX604" s="69"/>
      <c r="FY604" s="69"/>
      <c r="FZ604" s="69"/>
      <c r="GA604" s="69"/>
      <c r="GB604" s="69"/>
      <c r="GC604" s="69"/>
      <c r="GD604" s="69"/>
      <c r="GE604" s="69"/>
      <c r="GF604" s="69"/>
      <c r="GG604" s="69"/>
      <c r="GH604" s="69"/>
      <c r="GI604" s="69"/>
      <c r="GJ604" s="69"/>
      <c r="GK604" s="69"/>
      <c r="GL604" s="69"/>
      <c r="GM604" s="69"/>
      <c r="GN604" s="69"/>
      <c r="GO604" s="69"/>
      <c r="GP604" s="69"/>
      <c r="GQ604" s="69"/>
      <c r="GR604" s="69"/>
      <c r="GS604" s="69"/>
      <c r="GT604" s="69"/>
      <c r="GU604" s="69"/>
      <c r="GV604" s="69"/>
      <c r="GW604" s="69"/>
      <c r="GX604" s="69"/>
      <c r="GY604" s="69"/>
      <c r="GZ604" s="69"/>
      <c r="HA604" s="69"/>
      <c r="HB604" s="69"/>
      <c r="HC604" s="69"/>
      <c r="HD604" s="69"/>
      <c r="HE604" s="69"/>
      <c r="HF604" s="69"/>
      <c r="HG604" s="69"/>
      <c r="HH604" s="69"/>
      <c r="HI604" s="69"/>
      <c r="HJ604" s="69"/>
      <c r="HK604" s="69"/>
      <c r="HL604" s="69"/>
      <c r="HM604" s="69"/>
      <c r="HN604" s="69"/>
      <c r="HO604" s="69"/>
      <c r="HP604" s="69"/>
      <c r="HQ604" s="69"/>
      <c r="HR604" s="69"/>
      <c r="HS604" s="69"/>
      <c r="HT604" s="69"/>
      <c r="HU604" s="69"/>
      <c r="HV604" s="69"/>
      <c r="HW604" s="69"/>
      <c r="HX604" s="69"/>
      <c r="HY604" s="69"/>
      <c r="HZ604" s="69"/>
      <c r="IA604" s="69"/>
      <c r="IB604" s="69"/>
      <c r="IC604" s="69"/>
      <c r="ID604" s="69"/>
      <c r="IE604" s="69"/>
      <c r="IF604" s="69"/>
      <c r="IG604" s="69"/>
      <c r="IH604" s="69"/>
      <c r="II604" s="69"/>
      <c r="IJ604" s="69"/>
      <c r="IK604" s="69"/>
    </row>
    <row r="605" spans="1:245" x14ac:dyDescent="0.25">
      <c r="D605" s="108"/>
      <c r="E605" s="76"/>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c r="BV605" s="67"/>
      <c r="BW605" s="67"/>
      <c r="BX605" s="67"/>
      <c r="BY605" s="67"/>
      <c r="BZ605" s="67"/>
      <c r="CA605" s="67"/>
      <c r="CB605" s="67"/>
      <c r="CC605" s="67"/>
      <c r="CD605" s="67"/>
      <c r="CE605" s="67"/>
      <c r="CF605" s="67"/>
      <c r="CG605" s="67"/>
      <c r="CH605" s="67"/>
      <c r="CI605" s="67"/>
      <c r="CJ605" s="67"/>
      <c r="CK605" s="67"/>
      <c r="CL605" s="67"/>
      <c r="CM605" s="67"/>
      <c r="CN605" s="67"/>
      <c r="CO605" s="67"/>
      <c r="CP605" s="67"/>
      <c r="CQ605" s="67"/>
      <c r="CR605" s="67"/>
      <c r="CS605" s="67"/>
      <c r="CT605" s="67"/>
      <c r="CU605" s="67"/>
      <c r="CV605" s="67"/>
      <c r="CW605" s="67"/>
      <c r="CX605" s="67"/>
      <c r="CY605" s="67"/>
      <c r="CZ605" s="67"/>
      <c r="DA605" s="67"/>
      <c r="DB605" s="67"/>
      <c r="DC605" s="67"/>
      <c r="DD605" s="67"/>
      <c r="DE605" s="67"/>
      <c r="DF605" s="67"/>
      <c r="DG605" s="67"/>
      <c r="DH605" s="67"/>
      <c r="DI605" s="67"/>
      <c r="DJ605" s="67"/>
      <c r="DK605" s="67"/>
      <c r="DL605" s="67"/>
      <c r="DM605" s="67"/>
      <c r="DN605" s="67"/>
      <c r="DO605" s="67"/>
      <c r="DP605" s="67"/>
      <c r="DQ605" s="67"/>
      <c r="DR605" s="67"/>
      <c r="DS605" s="67"/>
      <c r="DT605" s="67"/>
      <c r="DU605" s="67"/>
      <c r="DV605" s="67"/>
      <c r="DW605" s="67"/>
      <c r="DX605" s="67"/>
      <c r="DY605" s="67"/>
      <c r="DZ605" s="67"/>
      <c r="EA605" s="67"/>
      <c r="EB605" s="67"/>
      <c r="EC605" s="67"/>
      <c r="ED605" s="67"/>
      <c r="EE605" s="67"/>
      <c r="EF605" s="67"/>
      <c r="EG605" s="67"/>
      <c r="EH605" s="67"/>
      <c r="EI605" s="67"/>
      <c r="EJ605" s="67"/>
      <c r="EK605" s="67"/>
      <c r="EL605" s="67"/>
      <c r="EM605" s="67"/>
      <c r="EN605" s="67"/>
      <c r="EO605" s="67"/>
      <c r="EP605" s="67"/>
      <c r="EQ605" s="67"/>
      <c r="ER605" s="67"/>
      <c r="ES605" s="67"/>
      <c r="ET605" s="67"/>
      <c r="EU605" s="67"/>
      <c r="EV605" s="67"/>
      <c r="EW605" s="67"/>
      <c r="EX605" s="67"/>
      <c r="EY605" s="67"/>
      <c r="EZ605" s="67"/>
      <c r="FA605" s="67"/>
      <c r="FB605" s="67"/>
      <c r="FC605" s="67"/>
      <c r="FD605" s="67"/>
      <c r="FE605" s="67"/>
      <c r="FF605" s="67"/>
      <c r="FG605" s="67"/>
      <c r="FH605" s="67"/>
      <c r="FI605" s="67"/>
      <c r="FJ605" s="67"/>
      <c r="FK605" s="67"/>
      <c r="FL605" s="67"/>
      <c r="FM605" s="67"/>
      <c r="FN605" s="67"/>
      <c r="FO605" s="67"/>
      <c r="FP605" s="67"/>
      <c r="FQ605" s="67"/>
      <c r="FR605" s="67"/>
      <c r="FS605" s="67"/>
      <c r="FT605" s="67"/>
      <c r="FU605" s="67"/>
      <c r="FV605" s="67"/>
      <c r="FW605" s="67"/>
      <c r="FX605" s="67"/>
      <c r="FY605" s="67"/>
      <c r="FZ605" s="67"/>
      <c r="GA605" s="67"/>
      <c r="GB605" s="67"/>
      <c r="GC605" s="67"/>
      <c r="GD605" s="67"/>
      <c r="GE605" s="67"/>
      <c r="GF605" s="67"/>
      <c r="GG605" s="67"/>
      <c r="GH605" s="67"/>
      <c r="GI605" s="67"/>
      <c r="GJ605" s="67"/>
      <c r="GK605" s="67"/>
      <c r="GL605" s="67"/>
      <c r="GM605" s="67"/>
      <c r="GN605" s="67"/>
      <c r="GO605" s="67"/>
      <c r="GP605" s="67"/>
      <c r="GQ605" s="67"/>
      <c r="GR605" s="67"/>
      <c r="GS605" s="67"/>
      <c r="GT605" s="67"/>
      <c r="GU605" s="67"/>
      <c r="GV605" s="67"/>
      <c r="GW605" s="67"/>
      <c r="GX605" s="67"/>
      <c r="GY605" s="67"/>
      <c r="GZ605" s="67"/>
      <c r="HA605" s="67"/>
      <c r="HB605" s="67"/>
      <c r="HC605" s="67"/>
      <c r="HD605" s="67"/>
      <c r="HE605" s="67"/>
      <c r="HF605" s="67"/>
      <c r="HG605" s="67"/>
      <c r="HH605" s="67"/>
      <c r="HI605" s="67"/>
      <c r="HJ605" s="67"/>
      <c r="HK605" s="67"/>
      <c r="HL605" s="67"/>
      <c r="HM605" s="67"/>
      <c r="HN605" s="67"/>
      <c r="HO605" s="67"/>
      <c r="HP605" s="67"/>
      <c r="HQ605" s="67"/>
      <c r="HR605" s="67"/>
      <c r="HS605" s="67"/>
      <c r="HT605" s="67"/>
      <c r="HU605" s="67"/>
      <c r="HV605" s="67"/>
      <c r="HW605" s="67"/>
      <c r="HX605" s="67"/>
      <c r="HY605" s="67"/>
      <c r="HZ605" s="67"/>
      <c r="IA605" s="67"/>
      <c r="IB605" s="67"/>
      <c r="IC605" s="67"/>
      <c r="ID605" s="67"/>
      <c r="IE605" s="67"/>
      <c r="IF605" s="67"/>
      <c r="IG605" s="67"/>
      <c r="IH605" s="67"/>
      <c r="II605" s="67"/>
      <c r="IJ605" s="67"/>
      <c r="IK605" s="67"/>
    </row>
    <row r="606" spans="1:245" x14ac:dyDescent="0.25">
      <c r="D606" s="108"/>
      <c r="E606" s="7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9"/>
      <c r="AT606" s="69"/>
      <c r="AU606" s="69"/>
      <c r="AV606" s="69"/>
      <c r="AW606" s="69"/>
      <c r="AX606" s="69"/>
      <c r="AY606" s="69"/>
      <c r="AZ606" s="69"/>
      <c r="BA606" s="69"/>
      <c r="BB606" s="69"/>
      <c r="BC606" s="69"/>
      <c r="BD606" s="69"/>
      <c r="BE606" s="69"/>
      <c r="BF606" s="69"/>
      <c r="BG606" s="69"/>
      <c r="BH606" s="69"/>
      <c r="BI606" s="69"/>
      <c r="BJ606" s="69"/>
      <c r="BK606" s="69"/>
      <c r="BL606" s="69"/>
      <c r="BM606" s="69"/>
      <c r="BN606" s="69"/>
      <c r="BO606" s="69"/>
      <c r="BP606" s="69"/>
      <c r="BQ606" s="69"/>
      <c r="BR606" s="69"/>
      <c r="BS606" s="69"/>
      <c r="BT606" s="69"/>
      <c r="BU606" s="69"/>
      <c r="BV606" s="69"/>
      <c r="BW606" s="69"/>
      <c r="BX606" s="69"/>
      <c r="BY606" s="69"/>
      <c r="BZ606" s="69"/>
      <c r="CA606" s="69"/>
      <c r="CB606" s="69"/>
      <c r="CC606" s="69"/>
      <c r="CD606" s="69"/>
      <c r="CE606" s="69"/>
      <c r="CF606" s="69"/>
      <c r="CG606" s="69"/>
      <c r="CH606" s="69"/>
      <c r="CI606" s="69"/>
      <c r="CJ606" s="69"/>
      <c r="CK606" s="69"/>
      <c r="CL606" s="69"/>
      <c r="CM606" s="69"/>
      <c r="CN606" s="69"/>
      <c r="CO606" s="69"/>
      <c r="CP606" s="69"/>
      <c r="CQ606" s="69"/>
      <c r="CR606" s="69"/>
      <c r="CS606" s="69"/>
      <c r="CT606" s="69"/>
      <c r="CU606" s="69"/>
      <c r="CV606" s="69"/>
      <c r="CW606" s="69"/>
      <c r="CX606" s="69"/>
      <c r="CY606" s="69"/>
      <c r="CZ606" s="69"/>
      <c r="DA606" s="69"/>
      <c r="DB606" s="69"/>
      <c r="DC606" s="69"/>
      <c r="DD606" s="69"/>
      <c r="DE606" s="69"/>
      <c r="DF606" s="69"/>
      <c r="DG606" s="69"/>
      <c r="DH606" s="69"/>
      <c r="DI606" s="69"/>
      <c r="DJ606" s="69"/>
      <c r="DK606" s="69"/>
      <c r="DL606" s="69"/>
      <c r="DM606" s="69"/>
      <c r="DN606" s="69"/>
      <c r="DO606" s="69"/>
      <c r="DP606" s="69"/>
      <c r="DQ606" s="69"/>
      <c r="DR606" s="69"/>
      <c r="DS606" s="69"/>
      <c r="DT606" s="69"/>
      <c r="DU606" s="69"/>
      <c r="DV606" s="69"/>
      <c r="DW606" s="69"/>
      <c r="DX606" s="69"/>
      <c r="DY606" s="69"/>
      <c r="DZ606" s="69"/>
      <c r="EA606" s="69"/>
      <c r="EB606" s="69"/>
      <c r="EC606" s="69"/>
      <c r="ED606" s="69"/>
      <c r="EE606" s="69"/>
      <c r="EF606" s="69"/>
      <c r="EG606" s="69"/>
      <c r="EH606" s="69"/>
      <c r="EI606" s="69"/>
      <c r="EJ606" s="69"/>
      <c r="EK606" s="69"/>
      <c r="EL606" s="69"/>
      <c r="EM606" s="69"/>
      <c r="EN606" s="69"/>
      <c r="EO606" s="69"/>
      <c r="EP606" s="69"/>
      <c r="EQ606" s="69"/>
      <c r="ER606" s="69"/>
      <c r="ES606" s="69"/>
      <c r="ET606" s="69"/>
      <c r="EU606" s="69"/>
      <c r="EV606" s="69"/>
      <c r="EW606" s="69"/>
      <c r="EX606" s="69"/>
      <c r="EY606" s="69"/>
      <c r="EZ606" s="69"/>
      <c r="FA606" s="69"/>
      <c r="FB606" s="69"/>
      <c r="FC606" s="69"/>
      <c r="FD606" s="69"/>
      <c r="FE606" s="69"/>
      <c r="FF606" s="69"/>
      <c r="FG606" s="69"/>
      <c r="FH606" s="69"/>
      <c r="FI606" s="69"/>
      <c r="FJ606" s="69"/>
      <c r="FK606" s="69"/>
      <c r="FL606" s="69"/>
      <c r="FM606" s="69"/>
      <c r="FN606" s="69"/>
      <c r="FO606" s="69"/>
      <c r="FP606" s="69"/>
      <c r="FQ606" s="69"/>
      <c r="FR606" s="69"/>
      <c r="FS606" s="69"/>
      <c r="FT606" s="69"/>
      <c r="FU606" s="69"/>
      <c r="FV606" s="69"/>
      <c r="FW606" s="69"/>
      <c r="FX606" s="69"/>
      <c r="FY606" s="69"/>
      <c r="FZ606" s="69"/>
      <c r="GA606" s="69"/>
      <c r="GB606" s="69"/>
      <c r="GC606" s="69"/>
      <c r="GD606" s="69"/>
      <c r="GE606" s="69"/>
      <c r="GF606" s="69"/>
      <c r="GG606" s="69"/>
      <c r="GH606" s="69"/>
      <c r="GI606" s="69"/>
      <c r="GJ606" s="69"/>
      <c r="GK606" s="69"/>
      <c r="GL606" s="69"/>
      <c r="GM606" s="69"/>
      <c r="GN606" s="69"/>
      <c r="GO606" s="69"/>
      <c r="GP606" s="69"/>
      <c r="GQ606" s="69"/>
      <c r="GR606" s="69"/>
      <c r="GS606" s="69"/>
      <c r="GT606" s="69"/>
      <c r="GU606" s="69"/>
      <c r="GV606" s="69"/>
      <c r="GW606" s="69"/>
      <c r="GX606" s="69"/>
      <c r="GY606" s="69"/>
      <c r="GZ606" s="69"/>
      <c r="HA606" s="69"/>
      <c r="HB606" s="69"/>
      <c r="HC606" s="69"/>
      <c r="HD606" s="69"/>
      <c r="HE606" s="69"/>
      <c r="HF606" s="69"/>
      <c r="HG606" s="69"/>
      <c r="HH606" s="69"/>
      <c r="HI606" s="69"/>
      <c r="HJ606" s="69"/>
      <c r="HK606" s="69"/>
      <c r="HL606" s="69"/>
      <c r="HM606" s="69"/>
      <c r="HN606" s="69"/>
      <c r="HO606" s="69"/>
      <c r="HP606" s="69"/>
      <c r="HQ606" s="69"/>
      <c r="HR606" s="69"/>
      <c r="HS606" s="69"/>
      <c r="HT606" s="69"/>
      <c r="HU606" s="69"/>
      <c r="HV606" s="69"/>
      <c r="HW606" s="69"/>
      <c r="HX606" s="69"/>
      <c r="HY606" s="69"/>
      <c r="HZ606" s="69"/>
      <c r="IA606" s="69"/>
      <c r="IB606" s="69"/>
      <c r="IC606" s="69"/>
      <c r="ID606" s="69"/>
      <c r="IE606" s="69"/>
      <c r="IF606" s="69"/>
      <c r="IG606" s="69"/>
      <c r="IH606" s="69"/>
      <c r="II606" s="69"/>
      <c r="IJ606" s="69"/>
      <c r="IK606" s="69"/>
    </row>
    <row r="607" spans="1:245" x14ac:dyDescent="0.25">
      <c r="D607" s="108"/>
      <c r="E607" s="76"/>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c r="BV607" s="67"/>
      <c r="BW607" s="67"/>
      <c r="BX607" s="67"/>
      <c r="BY607" s="67"/>
      <c r="BZ607" s="67"/>
      <c r="CA607" s="67"/>
      <c r="CB607" s="67"/>
      <c r="CC607" s="67"/>
      <c r="CD607" s="67"/>
      <c r="CE607" s="67"/>
      <c r="CF607" s="67"/>
      <c r="CG607" s="67"/>
      <c r="CH607" s="67"/>
      <c r="CI607" s="67"/>
      <c r="CJ607" s="67"/>
      <c r="CK607" s="67"/>
      <c r="CL607" s="67"/>
      <c r="CM607" s="67"/>
      <c r="CN607" s="67"/>
      <c r="CO607" s="67"/>
      <c r="CP607" s="67"/>
      <c r="CQ607" s="67"/>
      <c r="CR607" s="67"/>
      <c r="CS607" s="67"/>
      <c r="CT607" s="67"/>
      <c r="CU607" s="67"/>
      <c r="CV607" s="67"/>
      <c r="CW607" s="67"/>
      <c r="CX607" s="67"/>
      <c r="CY607" s="67"/>
      <c r="CZ607" s="67"/>
      <c r="DA607" s="67"/>
      <c r="DB607" s="67"/>
      <c r="DC607" s="67"/>
      <c r="DD607" s="67"/>
      <c r="DE607" s="67"/>
      <c r="DF607" s="67"/>
      <c r="DG607" s="67"/>
      <c r="DH607" s="67"/>
      <c r="DI607" s="67"/>
      <c r="DJ607" s="67"/>
      <c r="DK607" s="67"/>
      <c r="DL607" s="67"/>
      <c r="DM607" s="67"/>
      <c r="DN607" s="67"/>
      <c r="DO607" s="67"/>
      <c r="DP607" s="67"/>
      <c r="DQ607" s="67"/>
      <c r="DR607" s="67"/>
      <c r="DS607" s="67"/>
      <c r="DT607" s="67"/>
      <c r="DU607" s="67"/>
      <c r="DV607" s="67"/>
      <c r="DW607" s="67"/>
      <c r="DX607" s="67"/>
      <c r="DY607" s="67"/>
      <c r="DZ607" s="67"/>
      <c r="EA607" s="67"/>
      <c r="EB607" s="67"/>
      <c r="EC607" s="67"/>
      <c r="ED607" s="67"/>
      <c r="EE607" s="67"/>
      <c r="EF607" s="67"/>
      <c r="EG607" s="67"/>
      <c r="EH607" s="67"/>
      <c r="EI607" s="67"/>
      <c r="EJ607" s="67"/>
      <c r="EK607" s="67"/>
      <c r="EL607" s="67"/>
      <c r="EM607" s="67"/>
      <c r="EN607" s="67"/>
      <c r="EO607" s="67"/>
      <c r="EP607" s="67"/>
      <c r="EQ607" s="67"/>
      <c r="ER607" s="67"/>
      <c r="ES607" s="67"/>
      <c r="ET607" s="67"/>
      <c r="EU607" s="67"/>
      <c r="EV607" s="67"/>
      <c r="EW607" s="67"/>
      <c r="EX607" s="67"/>
      <c r="EY607" s="67"/>
      <c r="EZ607" s="67"/>
      <c r="FA607" s="67"/>
      <c r="FB607" s="67"/>
      <c r="FC607" s="67"/>
      <c r="FD607" s="67"/>
      <c r="FE607" s="67"/>
      <c r="FF607" s="67"/>
      <c r="FG607" s="67"/>
      <c r="FH607" s="67"/>
      <c r="FI607" s="67"/>
      <c r="FJ607" s="67"/>
      <c r="FK607" s="67"/>
      <c r="FL607" s="67"/>
      <c r="FM607" s="67"/>
      <c r="FN607" s="67"/>
      <c r="FO607" s="67"/>
      <c r="FP607" s="67"/>
      <c r="FQ607" s="67"/>
      <c r="FR607" s="67"/>
      <c r="FS607" s="67"/>
      <c r="FT607" s="67"/>
      <c r="FU607" s="67"/>
      <c r="FV607" s="67"/>
      <c r="FW607" s="67"/>
      <c r="FX607" s="67"/>
      <c r="FY607" s="67"/>
      <c r="FZ607" s="67"/>
      <c r="GA607" s="67"/>
      <c r="GB607" s="67"/>
      <c r="GC607" s="67"/>
      <c r="GD607" s="67"/>
      <c r="GE607" s="67"/>
      <c r="GF607" s="67"/>
      <c r="GG607" s="67"/>
      <c r="GH607" s="67"/>
      <c r="GI607" s="67"/>
      <c r="GJ607" s="67"/>
      <c r="GK607" s="67"/>
      <c r="GL607" s="67"/>
      <c r="GM607" s="67"/>
      <c r="GN607" s="67"/>
      <c r="GO607" s="67"/>
      <c r="GP607" s="67"/>
      <c r="GQ607" s="67"/>
      <c r="GR607" s="67"/>
      <c r="GS607" s="67"/>
      <c r="GT607" s="67"/>
      <c r="GU607" s="67"/>
      <c r="GV607" s="67"/>
      <c r="GW607" s="67"/>
      <c r="GX607" s="67"/>
      <c r="GY607" s="67"/>
      <c r="GZ607" s="67"/>
      <c r="HA607" s="67"/>
      <c r="HB607" s="67"/>
      <c r="HC607" s="67"/>
      <c r="HD607" s="67"/>
      <c r="HE607" s="67"/>
      <c r="HF607" s="67"/>
      <c r="HG607" s="67"/>
      <c r="HH607" s="67"/>
      <c r="HI607" s="67"/>
      <c r="HJ607" s="67"/>
      <c r="HK607" s="67"/>
      <c r="HL607" s="67"/>
      <c r="HM607" s="67"/>
      <c r="HN607" s="67"/>
      <c r="HO607" s="67"/>
      <c r="HP607" s="67"/>
      <c r="HQ607" s="67"/>
      <c r="HR607" s="67"/>
      <c r="HS607" s="67"/>
      <c r="HT607" s="67"/>
      <c r="HU607" s="67"/>
      <c r="HV607" s="67"/>
      <c r="HW607" s="67"/>
      <c r="HX607" s="67"/>
      <c r="HY607" s="67"/>
      <c r="HZ607" s="67"/>
      <c r="IA607" s="67"/>
      <c r="IB607" s="67"/>
      <c r="IC607" s="67"/>
      <c r="ID607" s="67"/>
      <c r="IE607" s="67"/>
      <c r="IF607" s="67"/>
      <c r="IG607" s="67"/>
      <c r="IH607" s="67"/>
      <c r="II607" s="67"/>
      <c r="IJ607" s="67"/>
      <c r="IK607" s="67"/>
    </row>
    <row r="608" spans="1:245" s="69" customFormat="1" x14ac:dyDescent="0.25">
      <c r="A608" s="85"/>
      <c r="B608" s="85"/>
      <c r="C608" s="85"/>
      <c r="D608" s="108"/>
      <c r="E608" s="79"/>
    </row>
    <row r="609" spans="1:245" s="68" customFormat="1" x14ac:dyDescent="0.25">
      <c r="A609" s="85"/>
      <c r="B609" s="85"/>
      <c r="C609" s="85"/>
      <c r="D609" s="108"/>
      <c r="E609" s="77"/>
    </row>
    <row r="610" spans="1:245" s="69" customFormat="1" x14ac:dyDescent="0.25">
      <c r="A610" s="85"/>
      <c r="B610" s="85"/>
      <c r="C610" s="85"/>
      <c r="D610" s="108"/>
      <c r="E610" s="75"/>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row>
    <row r="611" spans="1:245" x14ac:dyDescent="0.25">
      <c r="D611" s="108"/>
    </row>
    <row r="612" spans="1:245" x14ac:dyDescent="0.25">
      <c r="D612" s="108"/>
    </row>
    <row r="613" spans="1:245" x14ac:dyDescent="0.25">
      <c r="D613" s="108"/>
    </row>
    <row r="614" spans="1:245" x14ac:dyDescent="0.25">
      <c r="D614" s="108"/>
    </row>
    <row r="615" spans="1:245" x14ac:dyDescent="0.25">
      <c r="D615" s="108"/>
    </row>
    <row r="616" spans="1:245" x14ac:dyDescent="0.25">
      <c r="D616" s="108"/>
    </row>
    <row r="617" spans="1:245" x14ac:dyDescent="0.25">
      <c r="D617" s="108"/>
    </row>
    <row r="618" spans="1:245" x14ac:dyDescent="0.25">
      <c r="D618" s="108"/>
    </row>
    <row r="619" spans="1:245" x14ac:dyDescent="0.25">
      <c r="D619" s="108"/>
    </row>
    <row r="620" spans="1:245" x14ac:dyDescent="0.25">
      <c r="D620" s="108"/>
    </row>
    <row r="621" spans="1:245" x14ac:dyDescent="0.25">
      <c r="D621" s="108"/>
    </row>
    <row r="622" spans="1:245" x14ac:dyDescent="0.25">
      <c r="D622" s="108"/>
    </row>
    <row r="623" spans="1:245" x14ac:dyDescent="0.25">
      <c r="D623" s="108"/>
    </row>
    <row r="624" spans="1:245" x14ac:dyDescent="0.25">
      <c r="D624" s="108"/>
    </row>
    <row r="625" spans="1:5" x14ac:dyDescent="0.25">
      <c r="D625" s="108"/>
    </row>
    <row r="626" spans="1:5" x14ac:dyDescent="0.25">
      <c r="D626" s="108"/>
    </row>
    <row r="627" spans="1:5" x14ac:dyDescent="0.25">
      <c r="D627" s="108"/>
    </row>
    <row r="628" spans="1:5" x14ac:dyDescent="0.25">
      <c r="D628" s="108"/>
    </row>
    <row r="629" spans="1:5" x14ac:dyDescent="0.25">
      <c r="D629" s="108"/>
    </row>
    <row r="630" spans="1:5" x14ac:dyDescent="0.25">
      <c r="D630" s="108"/>
    </row>
    <row r="631" spans="1:5" x14ac:dyDescent="0.25">
      <c r="D631" s="108"/>
    </row>
    <row r="632" spans="1:5" s="68" customFormat="1" x14ac:dyDescent="0.25">
      <c r="A632" s="85"/>
      <c r="B632" s="85"/>
      <c r="C632" s="85"/>
      <c r="D632" s="108"/>
      <c r="E632" s="77"/>
    </row>
    <row r="633" spans="1:5" x14ac:dyDescent="0.25">
      <c r="D633" s="108"/>
    </row>
    <row r="634" spans="1:5" x14ac:dyDescent="0.25">
      <c r="D634" s="108"/>
    </row>
    <row r="635" spans="1:5" x14ac:dyDescent="0.25">
      <c r="D635" s="108"/>
    </row>
    <row r="636" spans="1:5" x14ac:dyDescent="0.25">
      <c r="D636" s="108"/>
    </row>
    <row r="637" spans="1:5" x14ac:dyDescent="0.25">
      <c r="D637" s="108"/>
    </row>
    <row r="638" spans="1:5" s="68" customFormat="1" x14ac:dyDescent="0.25">
      <c r="A638" s="85"/>
      <c r="B638" s="85"/>
      <c r="C638" s="85"/>
      <c r="D638" s="108"/>
      <c r="E638" s="77"/>
    </row>
    <row r="639" spans="1:5" s="68" customFormat="1" x14ac:dyDescent="0.25">
      <c r="A639" s="85"/>
      <c r="B639" s="85"/>
      <c r="C639" s="85"/>
      <c r="D639" s="108"/>
      <c r="E639" s="77"/>
    </row>
    <row r="640" spans="1:5" x14ac:dyDescent="0.25">
      <c r="D640" s="108"/>
    </row>
    <row r="641" spans="4:4" x14ac:dyDescent="0.25">
      <c r="D641" s="108"/>
    </row>
    <row r="642" spans="4:4" x14ac:dyDescent="0.25">
      <c r="D642" s="108"/>
    </row>
    <row r="643" spans="4:4" x14ac:dyDescent="0.25">
      <c r="D643" s="108"/>
    </row>
    <row r="644" spans="4:4" x14ac:dyDescent="0.25">
      <c r="D644" s="108"/>
    </row>
    <row r="645" spans="4:4" x14ac:dyDescent="0.25">
      <c r="D645" s="108"/>
    </row>
    <row r="646" spans="4:4" x14ac:dyDescent="0.25">
      <c r="D646" s="108"/>
    </row>
    <row r="647" spans="4:4" x14ac:dyDescent="0.25">
      <c r="D647" s="108"/>
    </row>
    <row r="648" spans="4:4" x14ac:dyDescent="0.25">
      <c r="D648" s="108"/>
    </row>
    <row r="649" spans="4:4" x14ac:dyDescent="0.25">
      <c r="D649" s="108"/>
    </row>
    <row r="650" spans="4:4" x14ac:dyDescent="0.25">
      <c r="D650" s="108"/>
    </row>
    <row r="651" spans="4:4" x14ac:dyDescent="0.25">
      <c r="D651" s="108"/>
    </row>
    <row r="652" spans="4:4" x14ac:dyDescent="0.25">
      <c r="D652" s="108"/>
    </row>
    <row r="653" spans="4:4" x14ac:dyDescent="0.25">
      <c r="D653" s="108"/>
    </row>
    <row r="654" spans="4:4" x14ac:dyDescent="0.25">
      <c r="D654" s="108"/>
    </row>
    <row r="655" spans="4:4" x14ac:dyDescent="0.25">
      <c r="D655" s="108"/>
    </row>
    <row r="656" spans="4:4" x14ac:dyDescent="0.25">
      <c r="D656" s="108"/>
    </row>
    <row r="657" spans="4:4" x14ac:dyDescent="0.25">
      <c r="D657" s="108"/>
    </row>
    <row r="658" spans="4:4" x14ac:dyDescent="0.25">
      <c r="D658" s="108"/>
    </row>
    <row r="659" spans="4:4" x14ac:dyDescent="0.25">
      <c r="D659" s="108"/>
    </row>
    <row r="660" spans="4:4" x14ac:dyDescent="0.25">
      <c r="D660" s="108"/>
    </row>
  </sheetData>
  <sheetProtection sheet="1" objects="1" scenarios="1" selectLockedCells="1"/>
  <sortState ref="A583:IK585">
    <sortCondition descending="1" ref="D583:D585"/>
  </sortState>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02"/>
  <sheetViews>
    <sheetView workbookViewId="0">
      <selection activeCell="D7" sqref="D7"/>
    </sheetView>
  </sheetViews>
  <sheetFormatPr defaultColWidth="9.140625" defaultRowHeight="15" x14ac:dyDescent="0.25"/>
  <cols>
    <col min="1" max="1" width="1" style="10" customWidth="1"/>
    <col min="2" max="2" width="20.7109375" style="1" customWidth="1"/>
    <col min="3" max="3" width="5.85546875" style="1" customWidth="1"/>
    <col min="4" max="4" width="12.28515625" style="1" customWidth="1"/>
    <col min="5" max="5" width="26.42578125" style="1" customWidth="1"/>
    <col min="6" max="6" width="21.7109375" style="1" customWidth="1"/>
    <col min="7" max="7" width="0.85546875" style="1" customWidth="1"/>
    <col min="8" max="8" width="61.140625" style="1" customWidth="1"/>
    <col min="9" max="9" width="7.7109375" style="1" customWidth="1"/>
    <col min="10" max="25" width="5" style="1" customWidth="1"/>
    <col min="26" max="26" width="4.85546875" style="1" customWidth="1"/>
    <col min="27" max="27" width="2.85546875" style="10" customWidth="1"/>
    <col min="28" max="39" width="5" style="10" customWidth="1"/>
    <col min="40" max="42" width="4.7109375" style="10" customWidth="1"/>
    <col min="43" max="43" width="7.28515625" style="10" customWidth="1"/>
    <col min="44" max="45" width="6.7109375" style="10" customWidth="1"/>
    <col min="46" max="256" width="9.140625" style="1"/>
    <col min="257" max="257" width="1" style="1" customWidth="1"/>
    <col min="258" max="258" width="20.7109375" style="1" customWidth="1"/>
    <col min="259" max="259" width="5.85546875" style="1" customWidth="1"/>
    <col min="260" max="260" width="23.140625" style="1" customWidth="1"/>
    <col min="261" max="261" width="26.42578125" style="1" customWidth="1"/>
    <col min="262" max="262" width="21.7109375" style="1" customWidth="1"/>
    <col min="263" max="263" width="5.42578125" style="1" customWidth="1"/>
    <col min="264" max="264" width="63.7109375" style="1" customWidth="1"/>
    <col min="265" max="265" width="11.7109375" style="1" customWidth="1"/>
    <col min="266" max="281" width="5" style="1" customWidth="1"/>
    <col min="282" max="282" width="4.85546875" style="1" customWidth="1"/>
    <col min="283" max="283" width="2.85546875" style="1" customWidth="1"/>
    <col min="284" max="295" width="5" style="1" customWidth="1"/>
    <col min="296" max="298" width="4.7109375" style="1" customWidth="1"/>
    <col min="299" max="299" width="7.28515625" style="1" customWidth="1"/>
    <col min="300" max="301" width="6.7109375" style="1" customWidth="1"/>
    <col min="302" max="512" width="9.140625" style="1"/>
    <col min="513" max="513" width="1" style="1" customWidth="1"/>
    <col min="514" max="514" width="20.7109375" style="1" customWidth="1"/>
    <col min="515" max="515" width="5.85546875" style="1" customWidth="1"/>
    <col min="516" max="516" width="23.140625" style="1" customWidth="1"/>
    <col min="517" max="517" width="26.42578125" style="1" customWidth="1"/>
    <col min="518" max="518" width="21.7109375" style="1" customWidth="1"/>
    <col min="519" max="519" width="5.42578125" style="1" customWidth="1"/>
    <col min="520" max="520" width="63.7109375" style="1" customWidth="1"/>
    <col min="521" max="521" width="11.7109375" style="1" customWidth="1"/>
    <col min="522" max="537" width="5" style="1" customWidth="1"/>
    <col min="538" max="538" width="4.85546875" style="1" customWidth="1"/>
    <col min="539" max="539" width="2.85546875" style="1" customWidth="1"/>
    <col min="540" max="551" width="5" style="1" customWidth="1"/>
    <col min="552" max="554" width="4.7109375" style="1" customWidth="1"/>
    <col min="555" max="555" width="7.28515625" style="1" customWidth="1"/>
    <col min="556" max="557" width="6.7109375" style="1" customWidth="1"/>
    <col min="558" max="768" width="9.140625" style="1"/>
    <col min="769" max="769" width="1" style="1" customWidth="1"/>
    <col min="770" max="770" width="20.7109375" style="1" customWidth="1"/>
    <col min="771" max="771" width="5.85546875" style="1" customWidth="1"/>
    <col min="772" max="772" width="23.140625" style="1" customWidth="1"/>
    <col min="773" max="773" width="26.42578125" style="1" customWidth="1"/>
    <col min="774" max="774" width="21.7109375" style="1" customWidth="1"/>
    <col min="775" max="775" width="5.42578125" style="1" customWidth="1"/>
    <col min="776" max="776" width="63.7109375" style="1" customWidth="1"/>
    <col min="777" max="777" width="11.7109375" style="1" customWidth="1"/>
    <col min="778" max="793" width="5" style="1" customWidth="1"/>
    <col min="794" max="794" width="4.85546875" style="1" customWidth="1"/>
    <col min="795" max="795" width="2.85546875" style="1" customWidth="1"/>
    <col min="796" max="807" width="5" style="1" customWidth="1"/>
    <col min="808" max="810" width="4.7109375" style="1" customWidth="1"/>
    <col min="811" max="811" width="7.28515625" style="1" customWidth="1"/>
    <col min="812" max="813" width="6.7109375" style="1" customWidth="1"/>
    <col min="814" max="1024" width="9.140625" style="1"/>
    <col min="1025" max="1025" width="1" style="1" customWidth="1"/>
    <col min="1026" max="1026" width="20.7109375" style="1" customWidth="1"/>
    <col min="1027" max="1027" width="5.85546875" style="1" customWidth="1"/>
    <col min="1028" max="1028" width="23.140625" style="1" customWidth="1"/>
    <col min="1029" max="1029" width="26.42578125" style="1" customWidth="1"/>
    <col min="1030" max="1030" width="21.7109375" style="1" customWidth="1"/>
    <col min="1031" max="1031" width="5.42578125" style="1" customWidth="1"/>
    <col min="1032" max="1032" width="63.7109375" style="1" customWidth="1"/>
    <col min="1033" max="1033" width="11.7109375" style="1" customWidth="1"/>
    <col min="1034" max="1049" width="5" style="1" customWidth="1"/>
    <col min="1050" max="1050" width="4.85546875" style="1" customWidth="1"/>
    <col min="1051" max="1051" width="2.85546875" style="1" customWidth="1"/>
    <col min="1052" max="1063" width="5" style="1" customWidth="1"/>
    <col min="1064" max="1066" width="4.7109375" style="1" customWidth="1"/>
    <col min="1067" max="1067" width="7.28515625" style="1" customWidth="1"/>
    <col min="1068" max="1069" width="6.7109375" style="1" customWidth="1"/>
    <col min="1070" max="1280" width="9.140625" style="1"/>
    <col min="1281" max="1281" width="1" style="1" customWidth="1"/>
    <col min="1282" max="1282" width="20.7109375" style="1" customWidth="1"/>
    <col min="1283" max="1283" width="5.85546875" style="1" customWidth="1"/>
    <col min="1284" max="1284" width="23.140625" style="1" customWidth="1"/>
    <col min="1285" max="1285" width="26.42578125" style="1" customWidth="1"/>
    <col min="1286" max="1286" width="21.7109375" style="1" customWidth="1"/>
    <col min="1287" max="1287" width="5.42578125" style="1" customWidth="1"/>
    <col min="1288" max="1288" width="63.7109375" style="1" customWidth="1"/>
    <col min="1289" max="1289" width="11.7109375" style="1" customWidth="1"/>
    <col min="1290" max="1305" width="5" style="1" customWidth="1"/>
    <col min="1306" max="1306" width="4.85546875" style="1" customWidth="1"/>
    <col min="1307" max="1307" width="2.85546875" style="1" customWidth="1"/>
    <col min="1308" max="1319" width="5" style="1" customWidth="1"/>
    <col min="1320" max="1322" width="4.7109375" style="1" customWidth="1"/>
    <col min="1323" max="1323" width="7.28515625" style="1" customWidth="1"/>
    <col min="1324" max="1325" width="6.7109375" style="1" customWidth="1"/>
    <col min="1326" max="1536" width="9.140625" style="1"/>
    <col min="1537" max="1537" width="1" style="1" customWidth="1"/>
    <col min="1538" max="1538" width="20.7109375" style="1" customWidth="1"/>
    <col min="1539" max="1539" width="5.85546875" style="1" customWidth="1"/>
    <col min="1540" max="1540" width="23.140625" style="1" customWidth="1"/>
    <col min="1541" max="1541" width="26.42578125" style="1" customWidth="1"/>
    <col min="1542" max="1542" width="21.7109375" style="1" customWidth="1"/>
    <col min="1543" max="1543" width="5.42578125" style="1" customWidth="1"/>
    <col min="1544" max="1544" width="63.7109375" style="1" customWidth="1"/>
    <col min="1545" max="1545" width="11.7109375" style="1" customWidth="1"/>
    <col min="1546" max="1561" width="5" style="1" customWidth="1"/>
    <col min="1562" max="1562" width="4.85546875" style="1" customWidth="1"/>
    <col min="1563" max="1563" width="2.85546875" style="1" customWidth="1"/>
    <col min="1564" max="1575" width="5" style="1" customWidth="1"/>
    <col min="1576" max="1578" width="4.7109375" style="1" customWidth="1"/>
    <col min="1579" max="1579" width="7.28515625" style="1" customWidth="1"/>
    <col min="1580" max="1581" width="6.7109375" style="1" customWidth="1"/>
    <col min="1582" max="1792" width="9.140625" style="1"/>
    <col min="1793" max="1793" width="1" style="1" customWidth="1"/>
    <col min="1794" max="1794" width="20.7109375" style="1" customWidth="1"/>
    <col min="1795" max="1795" width="5.85546875" style="1" customWidth="1"/>
    <col min="1796" max="1796" width="23.140625" style="1" customWidth="1"/>
    <col min="1797" max="1797" width="26.42578125" style="1" customWidth="1"/>
    <col min="1798" max="1798" width="21.7109375" style="1" customWidth="1"/>
    <col min="1799" max="1799" width="5.42578125" style="1" customWidth="1"/>
    <col min="1800" max="1800" width="63.7109375" style="1" customWidth="1"/>
    <col min="1801" max="1801" width="11.7109375" style="1" customWidth="1"/>
    <col min="1802" max="1817" width="5" style="1" customWidth="1"/>
    <col min="1818" max="1818" width="4.85546875" style="1" customWidth="1"/>
    <col min="1819" max="1819" width="2.85546875" style="1" customWidth="1"/>
    <col min="1820" max="1831" width="5" style="1" customWidth="1"/>
    <col min="1832" max="1834" width="4.7109375" style="1" customWidth="1"/>
    <col min="1835" max="1835" width="7.28515625" style="1" customWidth="1"/>
    <col min="1836" max="1837" width="6.7109375" style="1" customWidth="1"/>
    <col min="1838" max="2048" width="9.140625" style="1"/>
    <col min="2049" max="2049" width="1" style="1" customWidth="1"/>
    <col min="2050" max="2050" width="20.7109375" style="1" customWidth="1"/>
    <col min="2051" max="2051" width="5.85546875" style="1" customWidth="1"/>
    <col min="2052" max="2052" width="23.140625" style="1" customWidth="1"/>
    <col min="2053" max="2053" width="26.42578125" style="1" customWidth="1"/>
    <col min="2054" max="2054" width="21.7109375" style="1" customWidth="1"/>
    <col min="2055" max="2055" width="5.42578125" style="1" customWidth="1"/>
    <col min="2056" max="2056" width="63.7109375" style="1" customWidth="1"/>
    <col min="2057" max="2057" width="11.7109375" style="1" customWidth="1"/>
    <col min="2058" max="2073" width="5" style="1" customWidth="1"/>
    <col min="2074" max="2074" width="4.85546875" style="1" customWidth="1"/>
    <col min="2075" max="2075" width="2.85546875" style="1" customWidth="1"/>
    <col min="2076" max="2087" width="5" style="1" customWidth="1"/>
    <col min="2088" max="2090" width="4.7109375" style="1" customWidth="1"/>
    <col min="2091" max="2091" width="7.28515625" style="1" customWidth="1"/>
    <col min="2092" max="2093" width="6.7109375" style="1" customWidth="1"/>
    <col min="2094" max="2304" width="9.140625" style="1"/>
    <col min="2305" max="2305" width="1" style="1" customWidth="1"/>
    <col min="2306" max="2306" width="20.7109375" style="1" customWidth="1"/>
    <col min="2307" max="2307" width="5.85546875" style="1" customWidth="1"/>
    <col min="2308" max="2308" width="23.140625" style="1" customWidth="1"/>
    <col min="2309" max="2309" width="26.42578125" style="1" customWidth="1"/>
    <col min="2310" max="2310" width="21.7109375" style="1" customWidth="1"/>
    <col min="2311" max="2311" width="5.42578125" style="1" customWidth="1"/>
    <col min="2312" max="2312" width="63.7109375" style="1" customWidth="1"/>
    <col min="2313" max="2313" width="11.7109375" style="1" customWidth="1"/>
    <col min="2314" max="2329" width="5" style="1" customWidth="1"/>
    <col min="2330" max="2330" width="4.85546875" style="1" customWidth="1"/>
    <col min="2331" max="2331" width="2.85546875" style="1" customWidth="1"/>
    <col min="2332" max="2343" width="5" style="1" customWidth="1"/>
    <col min="2344" max="2346" width="4.7109375" style="1" customWidth="1"/>
    <col min="2347" max="2347" width="7.28515625" style="1" customWidth="1"/>
    <col min="2348" max="2349" width="6.7109375" style="1" customWidth="1"/>
    <col min="2350" max="2560" width="9.140625" style="1"/>
    <col min="2561" max="2561" width="1" style="1" customWidth="1"/>
    <col min="2562" max="2562" width="20.7109375" style="1" customWidth="1"/>
    <col min="2563" max="2563" width="5.85546875" style="1" customWidth="1"/>
    <col min="2564" max="2564" width="23.140625" style="1" customWidth="1"/>
    <col min="2565" max="2565" width="26.42578125" style="1" customWidth="1"/>
    <col min="2566" max="2566" width="21.7109375" style="1" customWidth="1"/>
    <col min="2567" max="2567" width="5.42578125" style="1" customWidth="1"/>
    <col min="2568" max="2568" width="63.7109375" style="1" customWidth="1"/>
    <col min="2569" max="2569" width="11.7109375" style="1" customWidth="1"/>
    <col min="2570" max="2585" width="5" style="1" customWidth="1"/>
    <col min="2586" max="2586" width="4.85546875" style="1" customWidth="1"/>
    <col min="2587" max="2587" width="2.85546875" style="1" customWidth="1"/>
    <col min="2588" max="2599" width="5" style="1" customWidth="1"/>
    <col min="2600" max="2602" width="4.7109375" style="1" customWidth="1"/>
    <col min="2603" max="2603" width="7.28515625" style="1" customWidth="1"/>
    <col min="2604" max="2605" width="6.7109375" style="1" customWidth="1"/>
    <col min="2606" max="2816" width="9.140625" style="1"/>
    <col min="2817" max="2817" width="1" style="1" customWidth="1"/>
    <col min="2818" max="2818" width="20.7109375" style="1" customWidth="1"/>
    <col min="2819" max="2819" width="5.85546875" style="1" customWidth="1"/>
    <col min="2820" max="2820" width="23.140625" style="1" customWidth="1"/>
    <col min="2821" max="2821" width="26.42578125" style="1" customWidth="1"/>
    <col min="2822" max="2822" width="21.7109375" style="1" customWidth="1"/>
    <col min="2823" max="2823" width="5.42578125" style="1" customWidth="1"/>
    <col min="2824" max="2824" width="63.7109375" style="1" customWidth="1"/>
    <col min="2825" max="2825" width="11.7109375" style="1" customWidth="1"/>
    <col min="2826" max="2841" width="5" style="1" customWidth="1"/>
    <col min="2842" max="2842" width="4.85546875" style="1" customWidth="1"/>
    <col min="2843" max="2843" width="2.85546875" style="1" customWidth="1"/>
    <col min="2844" max="2855" width="5" style="1" customWidth="1"/>
    <col min="2856" max="2858" width="4.7109375" style="1" customWidth="1"/>
    <col min="2859" max="2859" width="7.28515625" style="1" customWidth="1"/>
    <col min="2860" max="2861" width="6.7109375" style="1" customWidth="1"/>
    <col min="2862" max="3072" width="9.140625" style="1"/>
    <col min="3073" max="3073" width="1" style="1" customWidth="1"/>
    <col min="3074" max="3074" width="20.7109375" style="1" customWidth="1"/>
    <col min="3075" max="3075" width="5.85546875" style="1" customWidth="1"/>
    <col min="3076" max="3076" width="23.140625" style="1" customWidth="1"/>
    <col min="3077" max="3077" width="26.42578125" style="1" customWidth="1"/>
    <col min="3078" max="3078" width="21.7109375" style="1" customWidth="1"/>
    <col min="3079" max="3079" width="5.42578125" style="1" customWidth="1"/>
    <col min="3080" max="3080" width="63.7109375" style="1" customWidth="1"/>
    <col min="3081" max="3081" width="11.7109375" style="1" customWidth="1"/>
    <col min="3082" max="3097" width="5" style="1" customWidth="1"/>
    <col min="3098" max="3098" width="4.85546875" style="1" customWidth="1"/>
    <col min="3099" max="3099" width="2.85546875" style="1" customWidth="1"/>
    <col min="3100" max="3111" width="5" style="1" customWidth="1"/>
    <col min="3112" max="3114" width="4.7109375" style="1" customWidth="1"/>
    <col min="3115" max="3115" width="7.28515625" style="1" customWidth="1"/>
    <col min="3116" max="3117" width="6.7109375" style="1" customWidth="1"/>
    <col min="3118" max="3328" width="9.140625" style="1"/>
    <col min="3329" max="3329" width="1" style="1" customWidth="1"/>
    <col min="3330" max="3330" width="20.7109375" style="1" customWidth="1"/>
    <col min="3331" max="3331" width="5.85546875" style="1" customWidth="1"/>
    <col min="3332" max="3332" width="23.140625" style="1" customWidth="1"/>
    <col min="3333" max="3333" width="26.42578125" style="1" customWidth="1"/>
    <col min="3334" max="3334" width="21.7109375" style="1" customWidth="1"/>
    <col min="3335" max="3335" width="5.42578125" style="1" customWidth="1"/>
    <col min="3336" max="3336" width="63.7109375" style="1" customWidth="1"/>
    <col min="3337" max="3337" width="11.7109375" style="1" customWidth="1"/>
    <col min="3338" max="3353" width="5" style="1" customWidth="1"/>
    <col min="3354" max="3354" width="4.85546875" style="1" customWidth="1"/>
    <col min="3355" max="3355" width="2.85546875" style="1" customWidth="1"/>
    <col min="3356" max="3367" width="5" style="1" customWidth="1"/>
    <col min="3368" max="3370" width="4.7109375" style="1" customWidth="1"/>
    <col min="3371" max="3371" width="7.28515625" style="1" customWidth="1"/>
    <col min="3372" max="3373" width="6.7109375" style="1" customWidth="1"/>
    <col min="3374" max="3584" width="9.140625" style="1"/>
    <col min="3585" max="3585" width="1" style="1" customWidth="1"/>
    <col min="3586" max="3586" width="20.7109375" style="1" customWidth="1"/>
    <col min="3587" max="3587" width="5.85546875" style="1" customWidth="1"/>
    <col min="3588" max="3588" width="23.140625" style="1" customWidth="1"/>
    <col min="3589" max="3589" width="26.42578125" style="1" customWidth="1"/>
    <col min="3590" max="3590" width="21.7109375" style="1" customWidth="1"/>
    <col min="3591" max="3591" width="5.42578125" style="1" customWidth="1"/>
    <col min="3592" max="3592" width="63.7109375" style="1" customWidth="1"/>
    <col min="3593" max="3593" width="11.7109375" style="1" customWidth="1"/>
    <col min="3594" max="3609" width="5" style="1" customWidth="1"/>
    <col min="3610" max="3610" width="4.85546875" style="1" customWidth="1"/>
    <col min="3611" max="3611" width="2.85546875" style="1" customWidth="1"/>
    <col min="3612" max="3623" width="5" style="1" customWidth="1"/>
    <col min="3624" max="3626" width="4.7109375" style="1" customWidth="1"/>
    <col min="3627" max="3627" width="7.28515625" style="1" customWidth="1"/>
    <col min="3628" max="3629" width="6.7109375" style="1" customWidth="1"/>
    <col min="3630" max="3840" width="9.140625" style="1"/>
    <col min="3841" max="3841" width="1" style="1" customWidth="1"/>
    <col min="3842" max="3842" width="20.7109375" style="1" customWidth="1"/>
    <col min="3843" max="3843" width="5.85546875" style="1" customWidth="1"/>
    <col min="3844" max="3844" width="23.140625" style="1" customWidth="1"/>
    <col min="3845" max="3845" width="26.42578125" style="1" customWidth="1"/>
    <col min="3846" max="3846" width="21.7109375" style="1" customWidth="1"/>
    <col min="3847" max="3847" width="5.42578125" style="1" customWidth="1"/>
    <col min="3848" max="3848" width="63.7109375" style="1" customWidth="1"/>
    <col min="3849" max="3849" width="11.7109375" style="1" customWidth="1"/>
    <col min="3850" max="3865" width="5" style="1" customWidth="1"/>
    <col min="3866" max="3866" width="4.85546875" style="1" customWidth="1"/>
    <col min="3867" max="3867" width="2.85546875" style="1" customWidth="1"/>
    <col min="3868" max="3879" width="5" style="1" customWidth="1"/>
    <col min="3880" max="3882" width="4.7109375" style="1" customWidth="1"/>
    <col min="3883" max="3883" width="7.28515625" style="1" customWidth="1"/>
    <col min="3884" max="3885" width="6.7109375" style="1" customWidth="1"/>
    <col min="3886" max="4096" width="9.140625" style="1"/>
    <col min="4097" max="4097" width="1" style="1" customWidth="1"/>
    <col min="4098" max="4098" width="20.7109375" style="1" customWidth="1"/>
    <col min="4099" max="4099" width="5.85546875" style="1" customWidth="1"/>
    <col min="4100" max="4100" width="23.140625" style="1" customWidth="1"/>
    <col min="4101" max="4101" width="26.42578125" style="1" customWidth="1"/>
    <col min="4102" max="4102" width="21.7109375" style="1" customWidth="1"/>
    <col min="4103" max="4103" width="5.42578125" style="1" customWidth="1"/>
    <col min="4104" max="4104" width="63.7109375" style="1" customWidth="1"/>
    <col min="4105" max="4105" width="11.7109375" style="1" customWidth="1"/>
    <col min="4106" max="4121" width="5" style="1" customWidth="1"/>
    <col min="4122" max="4122" width="4.85546875" style="1" customWidth="1"/>
    <col min="4123" max="4123" width="2.85546875" style="1" customWidth="1"/>
    <col min="4124" max="4135" width="5" style="1" customWidth="1"/>
    <col min="4136" max="4138" width="4.7109375" style="1" customWidth="1"/>
    <col min="4139" max="4139" width="7.28515625" style="1" customWidth="1"/>
    <col min="4140" max="4141" width="6.7109375" style="1" customWidth="1"/>
    <col min="4142" max="4352" width="9.140625" style="1"/>
    <col min="4353" max="4353" width="1" style="1" customWidth="1"/>
    <col min="4354" max="4354" width="20.7109375" style="1" customWidth="1"/>
    <col min="4355" max="4355" width="5.85546875" style="1" customWidth="1"/>
    <col min="4356" max="4356" width="23.140625" style="1" customWidth="1"/>
    <col min="4357" max="4357" width="26.42578125" style="1" customWidth="1"/>
    <col min="4358" max="4358" width="21.7109375" style="1" customWidth="1"/>
    <col min="4359" max="4359" width="5.42578125" style="1" customWidth="1"/>
    <col min="4360" max="4360" width="63.7109375" style="1" customWidth="1"/>
    <col min="4361" max="4361" width="11.7109375" style="1" customWidth="1"/>
    <col min="4362" max="4377" width="5" style="1" customWidth="1"/>
    <col min="4378" max="4378" width="4.85546875" style="1" customWidth="1"/>
    <col min="4379" max="4379" width="2.85546875" style="1" customWidth="1"/>
    <col min="4380" max="4391" width="5" style="1" customWidth="1"/>
    <col min="4392" max="4394" width="4.7109375" style="1" customWidth="1"/>
    <col min="4395" max="4395" width="7.28515625" style="1" customWidth="1"/>
    <col min="4396" max="4397" width="6.7109375" style="1" customWidth="1"/>
    <col min="4398" max="4608" width="9.140625" style="1"/>
    <col min="4609" max="4609" width="1" style="1" customWidth="1"/>
    <col min="4610" max="4610" width="20.7109375" style="1" customWidth="1"/>
    <col min="4611" max="4611" width="5.85546875" style="1" customWidth="1"/>
    <col min="4612" max="4612" width="23.140625" style="1" customWidth="1"/>
    <col min="4613" max="4613" width="26.42578125" style="1" customWidth="1"/>
    <col min="4614" max="4614" width="21.7109375" style="1" customWidth="1"/>
    <col min="4615" max="4615" width="5.42578125" style="1" customWidth="1"/>
    <col min="4616" max="4616" width="63.7109375" style="1" customWidth="1"/>
    <col min="4617" max="4617" width="11.7109375" style="1" customWidth="1"/>
    <col min="4618" max="4633" width="5" style="1" customWidth="1"/>
    <col min="4634" max="4634" width="4.85546875" style="1" customWidth="1"/>
    <col min="4635" max="4635" width="2.85546875" style="1" customWidth="1"/>
    <col min="4636" max="4647" width="5" style="1" customWidth="1"/>
    <col min="4648" max="4650" width="4.7109375" style="1" customWidth="1"/>
    <col min="4651" max="4651" width="7.28515625" style="1" customWidth="1"/>
    <col min="4652" max="4653" width="6.7109375" style="1" customWidth="1"/>
    <col min="4654" max="4864" width="9.140625" style="1"/>
    <col min="4865" max="4865" width="1" style="1" customWidth="1"/>
    <col min="4866" max="4866" width="20.7109375" style="1" customWidth="1"/>
    <col min="4867" max="4867" width="5.85546875" style="1" customWidth="1"/>
    <col min="4868" max="4868" width="23.140625" style="1" customWidth="1"/>
    <col min="4869" max="4869" width="26.42578125" style="1" customWidth="1"/>
    <col min="4870" max="4870" width="21.7109375" style="1" customWidth="1"/>
    <col min="4871" max="4871" width="5.42578125" style="1" customWidth="1"/>
    <col min="4872" max="4872" width="63.7109375" style="1" customWidth="1"/>
    <col min="4873" max="4873" width="11.7109375" style="1" customWidth="1"/>
    <col min="4874" max="4889" width="5" style="1" customWidth="1"/>
    <col min="4890" max="4890" width="4.85546875" style="1" customWidth="1"/>
    <col min="4891" max="4891" width="2.85546875" style="1" customWidth="1"/>
    <col min="4892" max="4903" width="5" style="1" customWidth="1"/>
    <col min="4904" max="4906" width="4.7109375" style="1" customWidth="1"/>
    <col min="4907" max="4907" width="7.28515625" style="1" customWidth="1"/>
    <col min="4908" max="4909" width="6.7109375" style="1" customWidth="1"/>
    <col min="4910" max="5120" width="9.140625" style="1"/>
    <col min="5121" max="5121" width="1" style="1" customWidth="1"/>
    <col min="5122" max="5122" width="20.7109375" style="1" customWidth="1"/>
    <col min="5123" max="5123" width="5.85546875" style="1" customWidth="1"/>
    <col min="5124" max="5124" width="23.140625" style="1" customWidth="1"/>
    <col min="5125" max="5125" width="26.42578125" style="1" customWidth="1"/>
    <col min="5126" max="5126" width="21.7109375" style="1" customWidth="1"/>
    <col min="5127" max="5127" width="5.42578125" style="1" customWidth="1"/>
    <col min="5128" max="5128" width="63.7109375" style="1" customWidth="1"/>
    <col min="5129" max="5129" width="11.7109375" style="1" customWidth="1"/>
    <col min="5130" max="5145" width="5" style="1" customWidth="1"/>
    <col min="5146" max="5146" width="4.85546875" style="1" customWidth="1"/>
    <col min="5147" max="5147" width="2.85546875" style="1" customWidth="1"/>
    <col min="5148" max="5159" width="5" style="1" customWidth="1"/>
    <col min="5160" max="5162" width="4.7109375" style="1" customWidth="1"/>
    <col min="5163" max="5163" width="7.28515625" style="1" customWidth="1"/>
    <col min="5164" max="5165" width="6.7109375" style="1" customWidth="1"/>
    <col min="5166" max="5376" width="9.140625" style="1"/>
    <col min="5377" max="5377" width="1" style="1" customWidth="1"/>
    <col min="5378" max="5378" width="20.7109375" style="1" customWidth="1"/>
    <col min="5379" max="5379" width="5.85546875" style="1" customWidth="1"/>
    <col min="5380" max="5380" width="23.140625" style="1" customWidth="1"/>
    <col min="5381" max="5381" width="26.42578125" style="1" customWidth="1"/>
    <col min="5382" max="5382" width="21.7109375" style="1" customWidth="1"/>
    <col min="5383" max="5383" width="5.42578125" style="1" customWidth="1"/>
    <col min="5384" max="5384" width="63.7109375" style="1" customWidth="1"/>
    <col min="5385" max="5385" width="11.7109375" style="1" customWidth="1"/>
    <col min="5386" max="5401" width="5" style="1" customWidth="1"/>
    <col min="5402" max="5402" width="4.85546875" style="1" customWidth="1"/>
    <col min="5403" max="5403" width="2.85546875" style="1" customWidth="1"/>
    <col min="5404" max="5415" width="5" style="1" customWidth="1"/>
    <col min="5416" max="5418" width="4.7109375" style="1" customWidth="1"/>
    <col min="5419" max="5419" width="7.28515625" style="1" customWidth="1"/>
    <col min="5420" max="5421" width="6.7109375" style="1" customWidth="1"/>
    <col min="5422" max="5632" width="9.140625" style="1"/>
    <col min="5633" max="5633" width="1" style="1" customWidth="1"/>
    <col min="5634" max="5634" width="20.7109375" style="1" customWidth="1"/>
    <col min="5635" max="5635" width="5.85546875" style="1" customWidth="1"/>
    <col min="5636" max="5636" width="23.140625" style="1" customWidth="1"/>
    <col min="5637" max="5637" width="26.42578125" style="1" customWidth="1"/>
    <col min="5638" max="5638" width="21.7109375" style="1" customWidth="1"/>
    <col min="5639" max="5639" width="5.42578125" style="1" customWidth="1"/>
    <col min="5640" max="5640" width="63.7109375" style="1" customWidth="1"/>
    <col min="5641" max="5641" width="11.7109375" style="1" customWidth="1"/>
    <col min="5642" max="5657" width="5" style="1" customWidth="1"/>
    <col min="5658" max="5658" width="4.85546875" style="1" customWidth="1"/>
    <col min="5659" max="5659" width="2.85546875" style="1" customWidth="1"/>
    <col min="5660" max="5671" width="5" style="1" customWidth="1"/>
    <col min="5672" max="5674" width="4.7109375" style="1" customWidth="1"/>
    <col min="5675" max="5675" width="7.28515625" style="1" customWidth="1"/>
    <col min="5676" max="5677" width="6.7109375" style="1" customWidth="1"/>
    <col min="5678" max="5888" width="9.140625" style="1"/>
    <col min="5889" max="5889" width="1" style="1" customWidth="1"/>
    <col min="5890" max="5890" width="20.7109375" style="1" customWidth="1"/>
    <col min="5891" max="5891" width="5.85546875" style="1" customWidth="1"/>
    <col min="5892" max="5892" width="23.140625" style="1" customWidth="1"/>
    <col min="5893" max="5893" width="26.42578125" style="1" customWidth="1"/>
    <col min="5894" max="5894" width="21.7109375" style="1" customWidth="1"/>
    <col min="5895" max="5895" width="5.42578125" style="1" customWidth="1"/>
    <col min="5896" max="5896" width="63.7109375" style="1" customWidth="1"/>
    <col min="5897" max="5897" width="11.7109375" style="1" customWidth="1"/>
    <col min="5898" max="5913" width="5" style="1" customWidth="1"/>
    <col min="5914" max="5914" width="4.85546875" style="1" customWidth="1"/>
    <col min="5915" max="5915" width="2.85546875" style="1" customWidth="1"/>
    <col min="5916" max="5927" width="5" style="1" customWidth="1"/>
    <col min="5928" max="5930" width="4.7109375" style="1" customWidth="1"/>
    <col min="5931" max="5931" width="7.28515625" style="1" customWidth="1"/>
    <col min="5932" max="5933" width="6.7109375" style="1" customWidth="1"/>
    <col min="5934" max="6144" width="9.140625" style="1"/>
    <col min="6145" max="6145" width="1" style="1" customWidth="1"/>
    <col min="6146" max="6146" width="20.7109375" style="1" customWidth="1"/>
    <col min="6147" max="6147" width="5.85546875" style="1" customWidth="1"/>
    <col min="6148" max="6148" width="23.140625" style="1" customWidth="1"/>
    <col min="6149" max="6149" width="26.42578125" style="1" customWidth="1"/>
    <col min="6150" max="6150" width="21.7109375" style="1" customWidth="1"/>
    <col min="6151" max="6151" width="5.42578125" style="1" customWidth="1"/>
    <col min="6152" max="6152" width="63.7109375" style="1" customWidth="1"/>
    <col min="6153" max="6153" width="11.7109375" style="1" customWidth="1"/>
    <col min="6154" max="6169" width="5" style="1" customWidth="1"/>
    <col min="6170" max="6170" width="4.85546875" style="1" customWidth="1"/>
    <col min="6171" max="6171" width="2.85546875" style="1" customWidth="1"/>
    <col min="6172" max="6183" width="5" style="1" customWidth="1"/>
    <col min="6184" max="6186" width="4.7109375" style="1" customWidth="1"/>
    <col min="6187" max="6187" width="7.28515625" style="1" customWidth="1"/>
    <col min="6188" max="6189" width="6.7109375" style="1" customWidth="1"/>
    <col min="6190" max="6400" width="9.140625" style="1"/>
    <col min="6401" max="6401" width="1" style="1" customWidth="1"/>
    <col min="6402" max="6402" width="20.7109375" style="1" customWidth="1"/>
    <col min="6403" max="6403" width="5.85546875" style="1" customWidth="1"/>
    <col min="6404" max="6404" width="23.140625" style="1" customWidth="1"/>
    <col min="6405" max="6405" width="26.42578125" style="1" customWidth="1"/>
    <col min="6406" max="6406" width="21.7109375" style="1" customWidth="1"/>
    <col min="6407" max="6407" width="5.42578125" style="1" customWidth="1"/>
    <col min="6408" max="6408" width="63.7109375" style="1" customWidth="1"/>
    <col min="6409" max="6409" width="11.7109375" style="1" customWidth="1"/>
    <col min="6410" max="6425" width="5" style="1" customWidth="1"/>
    <col min="6426" max="6426" width="4.85546875" style="1" customWidth="1"/>
    <col min="6427" max="6427" width="2.85546875" style="1" customWidth="1"/>
    <col min="6428" max="6439" width="5" style="1" customWidth="1"/>
    <col min="6440" max="6442" width="4.7109375" style="1" customWidth="1"/>
    <col min="6443" max="6443" width="7.28515625" style="1" customWidth="1"/>
    <col min="6444" max="6445" width="6.7109375" style="1" customWidth="1"/>
    <col min="6446" max="6656" width="9.140625" style="1"/>
    <col min="6657" max="6657" width="1" style="1" customWidth="1"/>
    <col min="6658" max="6658" width="20.7109375" style="1" customWidth="1"/>
    <col min="6659" max="6659" width="5.85546875" style="1" customWidth="1"/>
    <col min="6660" max="6660" width="23.140625" style="1" customWidth="1"/>
    <col min="6661" max="6661" width="26.42578125" style="1" customWidth="1"/>
    <col min="6662" max="6662" width="21.7109375" style="1" customWidth="1"/>
    <col min="6663" max="6663" width="5.42578125" style="1" customWidth="1"/>
    <col min="6664" max="6664" width="63.7109375" style="1" customWidth="1"/>
    <col min="6665" max="6665" width="11.7109375" style="1" customWidth="1"/>
    <col min="6666" max="6681" width="5" style="1" customWidth="1"/>
    <col min="6682" max="6682" width="4.85546875" style="1" customWidth="1"/>
    <col min="6683" max="6683" width="2.85546875" style="1" customWidth="1"/>
    <col min="6684" max="6695" width="5" style="1" customWidth="1"/>
    <col min="6696" max="6698" width="4.7109375" style="1" customWidth="1"/>
    <col min="6699" max="6699" width="7.28515625" style="1" customWidth="1"/>
    <col min="6700" max="6701" width="6.7109375" style="1" customWidth="1"/>
    <col min="6702" max="6912" width="9.140625" style="1"/>
    <col min="6913" max="6913" width="1" style="1" customWidth="1"/>
    <col min="6914" max="6914" width="20.7109375" style="1" customWidth="1"/>
    <col min="6915" max="6915" width="5.85546875" style="1" customWidth="1"/>
    <col min="6916" max="6916" width="23.140625" style="1" customWidth="1"/>
    <col min="6917" max="6917" width="26.42578125" style="1" customWidth="1"/>
    <col min="6918" max="6918" width="21.7109375" style="1" customWidth="1"/>
    <col min="6919" max="6919" width="5.42578125" style="1" customWidth="1"/>
    <col min="6920" max="6920" width="63.7109375" style="1" customWidth="1"/>
    <col min="6921" max="6921" width="11.7109375" style="1" customWidth="1"/>
    <col min="6922" max="6937" width="5" style="1" customWidth="1"/>
    <col min="6938" max="6938" width="4.85546875" style="1" customWidth="1"/>
    <col min="6939" max="6939" width="2.85546875" style="1" customWidth="1"/>
    <col min="6940" max="6951" width="5" style="1" customWidth="1"/>
    <col min="6952" max="6954" width="4.7109375" style="1" customWidth="1"/>
    <col min="6955" max="6955" width="7.28515625" style="1" customWidth="1"/>
    <col min="6956" max="6957" width="6.7109375" style="1" customWidth="1"/>
    <col min="6958" max="7168" width="9.140625" style="1"/>
    <col min="7169" max="7169" width="1" style="1" customWidth="1"/>
    <col min="7170" max="7170" width="20.7109375" style="1" customWidth="1"/>
    <col min="7171" max="7171" width="5.85546875" style="1" customWidth="1"/>
    <col min="7172" max="7172" width="23.140625" style="1" customWidth="1"/>
    <col min="7173" max="7173" width="26.42578125" style="1" customWidth="1"/>
    <col min="7174" max="7174" width="21.7109375" style="1" customWidth="1"/>
    <col min="7175" max="7175" width="5.42578125" style="1" customWidth="1"/>
    <col min="7176" max="7176" width="63.7109375" style="1" customWidth="1"/>
    <col min="7177" max="7177" width="11.7109375" style="1" customWidth="1"/>
    <col min="7178" max="7193" width="5" style="1" customWidth="1"/>
    <col min="7194" max="7194" width="4.85546875" style="1" customWidth="1"/>
    <col min="7195" max="7195" width="2.85546875" style="1" customWidth="1"/>
    <col min="7196" max="7207" width="5" style="1" customWidth="1"/>
    <col min="7208" max="7210" width="4.7109375" style="1" customWidth="1"/>
    <col min="7211" max="7211" width="7.28515625" style="1" customWidth="1"/>
    <col min="7212" max="7213" width="6.7109375" style="1" customWidth="1"/>
    <col min="7214" max="7424" width="9.140625" style="1"/>
    <col min="7425" max="7425" width="1" style="1" customWidth="1"/>
    <col min="7426" max="7426" width="20.7109375" style="1" customWidth="1"/>
    <col min="7427" max="7427" width="5.85546875" style="1" customWidth="1"/>
    <col min="7428" max="7428" width="23.140625" style="1" customWidth="1"/>
    <col min="7429" max="7429" width="26.42578125" style="1" customWidth="1"/>
    <col min="7430" max="7430" width="21.7109375" style="1" customWidth="1"/>
    <col min="7431" max="7431" width="5.42578125" style="1" customWidth="1"/>
    <col min="7432" max="7432" width="63.7109375" style="1" customWidth="1"/>
    <col min="7433" max="7433" width="11.7109375" style="1" customWidth="1"/>
    <col min="7434" max="7449" width="5" style="1" customWidth="1"/>
    <col min="7450" max="7450" width="4.85546875" style="1" customWidth="1"/>
    <col min="7451" max="7451" width="2.85546875" style="1" customWidth="1"/>
    <col min="7452" max="7463" width="5" style="1" customWidth="1"/>
    <col min="7464" max="7466" width="4.7109375" style="1" customWidth="1"/>
    <col min="7467" max="7467" width="7.28515625" style="1" customWidth="1"/>
    <col min="7468" max="7469" width="6.7109375" style="1" customWidth="1"/>
    <col min="7470" max="7680" width="9.140625" style="1"/>
    <col min="7681" max="7681" width="1" style="1" customWidth="1"/>
    <col min="7682" max="7682" width="20.7109375" style="1" customWidth="1"/>
    <col min="7683" max="7683" width="5.85546875" style="1" customWidth="1"/>
    <col min="7684" max="7684" width="23.140625" style="1" customWidth="1"/>
    <col min="7685" max="7685" width="26.42578125" style="1" customWidth="1"/>
    <col min="7686" max="7686" width="21.7109375" style="1" customWidth="1"/>
    <col min="7687" max="7687" width="5.42578125" style="1" customWidth="1"/>
    <col min="7688" max="7688" width="63.7109375" style="1" customWidth="1"/>
    <col min="7689" max="7689" width="11.7109375" style="1" customWidth="1"/>
    <col min="7690" max="7705" width="5" style="1" customWidth="1"/>
    <col min="7706" max="7706" width="4.85546875" style="1" customWidth="1"/>
    <col min="7707" max="7707" width="2.85546875" style="1" customWidth="1"/>
    <col min="7708" max="7719" width="5" style="1" customWidth="1"/>
    <col min="7720" max="7722" width="4.7109375" style="1" customWidth="1"/>
    <col min="7723" max="7723" width="7.28515625" style="1" customWidth="1"/>
    <col min="7724" max="7725" width="6.7109375" style="1" customWidth="1"/>
    <col min="7726" max="7936" width="9.140625" style="1"/>
    <col min="7937" max="7937" width="1" style="1" customWidth="1"/>
    <col min="7938" max="7938" width="20.7109375" style="1" customWidth="1"/>
    <col min="7939" max="7939" width="5.85546875" style="1" customWidth="1"/>
    <col min="7940" max="7940" width="23.140625" style="1" customWidth="1"/>
    <col min="7941" max="7941" width="26.42578125" style="1" customWidth="1"/>
    <col min="7942" max="7942" width="21.7109375" style="1" customWidth="1"/>
    <col min="7943" max="7943" width="5.42578125" style="1" customWidth="1"/>
    <col min="7944" max="7944" width="63.7109375" style="1" customWidth="1"/>
    <col min="7945" max="7945" width="11.7109375" style="1" customWidth="1"/>
    <col min="7946" max="7961" width="5" style="1" customWidth="1"/>
    <col min="7962" max="7962" width="4.85546875" style="1" customWidth="1"/>
    <col min="7963" max="7963" width="2.85546875" style="1" customWidth="1"/>
    <col min="7964" max="7975" width="5" style="1" customWidth="1"/>
    <col min="7976" max="7978" width="4.7109375" style="1" customWidth="1"/>
    <col min="7979" max="7979" width="7.28515625" style="1" customWidth="1"/>
    <col min="7980" max="7981" width="6.7109375" style="1" customWidth="1"/>
    <col min="7982" max="8192" width="9.140625" style="1"/>
    <col min="8193" max="8193" width="1" style="1" customWidth="1"/>
    <col min="8194" max="8194" width="20.7109375" style="1" customWidth="1"/>
    <col min="8195" max="8195" width="5.85546875" style="1" customWidth="1"/>
    <col min="8196" max="8196" width="23.140625" style="1" customWidth="1"/>
    <col min="8197" max="8197" width="26.42578125" style="1" customWidth="1"/>
    <col min="8198" max="8198" width="21.7109375" style="1" customWidth="1"/>
    <col min="8199" max="8199" width="5.42578125" style="1" customWidth="1"/>
    <col min="8200" max="8200" width="63.7109375" style="1" customWidth="1"/>
    <col min="8201" max="8201" width="11.7109375" style="1" customWidth="1"/>
    <col min="8202" max="8217" width="5" style="1" customWidth="1"/>
    <col min="8218" max="8218" width="4.85546875" style="1" customWidth="1"/>
    <col min="8219" max="8219" width="2.85546875" style="1" customWidth="1"/>
    <col min="8220" max="8231" width="5" style="1" customWidth="1"/>
    <col min="8232" max="8234" width="4.7109375" style="1" customWidth="1"/>
    <col min="8235" max="8235" width="7.28515625" style="1" customWidth="1"/>
    <col min="8236" max="8237" width="6.7109375" style="1" customWidth="1"/>
    <col min="8238" max="8448" width="9.140625" style="1"/>
    <col min="8449" max="8449" width="1" style="1" customWidth="1"/>
    <col min="8450" max="8450" width="20.7109375" style="1" customWidth="1"/>
    <col min="8451" max="8451" width="5.85546875" style="1" customWidth="1"/>
    <col min="8452" max="8452" width="23.140625" style="1" customWidth="1"/>
    <col min="8453" max="8453" width="26.42578125" style="1" customWidth="1"/>
    <col min="8454" max="8454" width="21.7109375" style="1" customWidth="1"/>
    <col min="8455" max="8455" width="5.42578125" style="1" customWidth="1"/>
    <col min="8456" max="8456" width="63.7109375" style="1" customWidth="1"/>
    <col min="8457" max="8457" width="11.7109375" style="1" customWidth="1"/>
    <col min="8458" max="8473" width="5" style="1" customWidth="1"/>
    <col min="8474" max="8474" width="4.85546875" style="1" customWidth="1"/>
    <col min="8475" max="8475" width="2.85546875" style="1" customWidth="1"/>
    <col min="8476" max="8487" width="5" style="1" customWidth="1"/>
    <col min="8488" max="8490" width="4.7109375" style="1" customWidth="1"/>
    <col min="8491" max="8491" width="7.28515625" style="1" customWidth="1"/>
    <col min="8492" max="8493" width="6.7109375" style="1" customWidth="1"/>
    <col min="8494" max="8704" width="9.140625" style="1"/>
    <col min="8705" max="8705" width="1" style="1" customWidth="1"/>
    <col min="8706" max="8706" width="20.7109375" style="1" customWidth="1"/>
    <col min="8707" max="8707" width="5.85546875" style="1" customWidth="1"/>
    <col min="8708" max="8708" width="23.140625" style="1" customWidth="1"/>
    <col min="8709" max="8709" width="26.42578125" style="1" customWidth="1"/>
    <col min="8710" max="8710" width="21.7109375" style="1" customWidth="1"/>
    <col min="8711" max="8711" width="5.42578125" style="1" customWidth="1"/>
    <col min="8712" max="8712" width="63.7109375" style="1" customWidth="1"/>
    <col min="8713" max="8713" width="11.7109375" style="1" customWidth="1"/>
    <col min="8714" max="8729" width="5" style="1" customWidth="1"/>
    <col min="8730" max="8730" width="4.85546875" style="1" customWidth="1"/>
    <col min="8731" max="8731" width="2.85546875" style="1" customWidth="1"/>
    <col min="8732" max="8743" width="5" style="1" customWidth="1"/>
    <col min="8744" max="8746" width="4.7109375" style="1" customWidth="1"/>
    <col min="8747" max="8747" width="7.28515625" style="1" customWidth="1"/>
    <col min="8748" max="8749" width="6.7109375" style="1" customWidth="1"/>
    <col min="8750" max="8960" width="9.140625" style="1"/>
    <col min="8961" max="8961" width="1" style="1" customWidth="1"/>
    <col min="8962" max="8962" width="20.7109375" style="1" customWidth="1"/>
    <col min="8963" max="8963" width="5.85546875" style="1" customWidth="1"/>
    <col min="8964" max="8964" width="23.140625" style="1" customWidth="1"/>
    <col min="8965" max="8965" width="26.42578125" style="1" customWidth="1"/>
    <col min="8966" max="8966" width="21.7109375" style="1" customWidth="1"/>
    <col min="8967" max="8967" width="5.42578125" style="1" customWidth="1"/>
    <col min="8968" max="8968" width="63.7109375" style="1" customWidth="1"/>
    <col min="8969" max="8969" width="11.7109375" style="1" customWidth="1"/>
    <col min="8970" max="8985" width="5" style="1" customWidth="1"/>
    <col min="8986" max="8986" width="4.85546875" style="1" customWidth="1"/>
    <col min="8987" max="8987" width="2.85546875" style="1" customWidth="1"/>
    <col min="8988" max="8999" width="5" style="1" customWidth="1"/>
    <col min="9000" max="9002" width="4.7109375" style="1" customWidth="1"/>
    <col min="9003" max="9003" width="7.28515625" style="1" customWidth="1"/>
    <col min="9004" max="9005" width="6.7109375" style="1" customWidth="1"/>
    <col min="9006" max="9216" width="9.140625" style="1"/>
    <col min="9217" max="9217" width="1" style="1" customWidth="1"/>
    <col min="9218" max="9218" width="20.7109375" style="1" customWidth="1"/>
    <col min="9219" max="9219" width="5.85546875" style="1" customWidth="1"/>
    <col min="9220" max="9220" width="23.140625" style="1" customWidth="1"/>
    <col min="9221" max="9221" width="26.42578125" style="1" customWidth="1"/>
    <col min="9222" max="9222" width="21.7109375" style="1" customWidth="1"/>
    <col min="9223" max="9223" width="5.42578125" style="1" customWidth="1"/>
    <col min="9224" max="9224" width="63.7109375" style="1" customWidth="1"/>
    <col min="9225" max="9225" width="11.7109375" style="1" customWidth="1"/>
    <col min="9226" max="9241" width="5" style="1" customWidth="1"/>
    <col min="9242" max="9242" width="4.85546875" style="1" customWidth="1"/>
    <col min="9243" max="9243" width="2.85546875" style="1" customWidth="1"/>
    <col min="9244" max="9255" width="5" style="1" customWidth="1"/>
    <col min="9256" max="9258" width="4.7109375" style="1" customWidth="1"/>
    <col min="9259" max="9259" width="7.28515625" style="1" customWidth="1"/>
    <col min="9260" max="9261" width="6.7109375" style="1" customWidth="1"/>
    <col min="9262" max="9472" width="9.140625" style="1"/>
    <col min="9473" max="9473" width="1" style="1" customWidth="1"/>
    <col min="9474" max="9474" width="20.7109375" style="1" customWidth="1"/>
    <col min="9475" max="9475" width="5.85546875" style="1" customWidth="1"/>
    <col min="9476" max="9476" width="23.140625" style="1" customWidth="1"/>
    <col min="9477" max="9477" width="26.42578125" style="1" customWidth="1"/>
    <col min="9478" max="9478" width="21.7109375" style="1" customWidth="1"/>
    <col min="9479" max="9479" width="5.42578125" style="1" customWidth="1"/>
    <col min="9480" max="9480" width="63.7109375" style="1" customWidth="1"/>
    <col min="9481" max="9481" width="11.7109375" style="1" customWidth="1"/>
    <col min="9482" max="9497" width="5" style="1" customWidth="1"/>
    <col min="9498" max="9498" width="4.85546875" style="1" customWidth="1"/>
    <col min="9499" max="9499" width="2.85546875" style="1" customWidth="1"/>
    <col min="9500" max="9511" width="5" style="1" customWidth="1"/>
    <col min="9512" max="9514" width="4.7109375" style="1" customWidth="1"/>
    <col min="9515" max="9515" width="7.28515625" style="1" customWidth="1"/>
    <col min="9516" max="9517" width="6.7109375" style="1" customWidth="1"/>
    <col min="9518" max="9728" width="9.140625" style="1"/>
    <col min="9729" max="9729" width="1" style="1" customWidth="1"/>
    <col min="9730" max="9730" width="20.7109375" style="1" customWidth="1"/>
    <col min="9731" max="9731" width="5.85546875" style="1" customWidth="1"/>
    <col min="9732" max="9732" width="23.140625" style="1" customWidth="1"/>
    <col min="9733" max="9733" width="26.42578125" style="1" customWidth="1"/>
    <col min="9734" max="9734" width="21.7109375" style="1" customWidth="1"/>
    <col min="9735" max="9735" width="5.42578125" style="1" customWidth="1"/>
    <col min="9736" max="9736" width="63.7109375" style="1" customWidth="1"/>
    <col min="9737" max="9737" width="11.7109375" style="1" customWidth="1"/>
    <col min="9738" max="9753" width="5" style="1" customWidth="1"/>
    <col min="9754" max="9754" width="4.85546875" style="1" customWidth="1"/>
    <col min="9755" max="9755" width="2.85546875" style="1" customWidth="1"/>
    <col min="9756" max="9767" width="5" style="1" customWidth="1"/>
    <col min="9768" max="9770" width="4.7109375" style="1" customWidth="1"/>
    <col min="9771" max="9771" width="7.28515625" style="1" customWidth="1"/>
    <col min="9772" max="9773" width="6.7109375" style="1" customWidth="1"/>
    <col min="9774" max="9984" width="9.140625" style="1"/>
    <col min="9985" max="9985" width="1" style="1" customWidth="1"/>
    <col min="9986" max="9986" width="20.7109375" style="1" customWidth="1"/>
    <col min="9987" max="9987" width="5.85546875" style="1" customWidth="1"/>
    <col min="9988" max="9988" width="23.140625" style="1" customWidth="1"/>
    <col min="9989" max="9989" width="26.42578125" style="1" customWidth="1"/>
    <col min="9990" max="9990" width="21.7109375" style="1" customWidth="1"/>
    <col min="9991" max="9991" width="5.42578125" style="1" customWidth="1"/>
    <col min="9992" max="9992" width="63.7109375" style="1" customWidth="1"/>
    <col min="9993" max="9993" width="11.7109375" style="1" customWidth="1"/>
    <col min="9994" max="10009" width="5" style="1" customWidth="1"/>
    <col min="10010" max="10010" width="4.85546875" style="1" customWidth="1"/>
    <col min="10011" max="10011" width="2.85546875" style="1" customWidth="1"/>
    <col min="10012" max="10023" width="5" style="1" customWidth="1"/>
    <col min="10024" max="10026" width="4.7109375" style="1" customWidth="1"/>
    <col min="10027" max="10027" width="7.28515625" style="1" customWidth="1"/>
    <col min="10028" max="10029" width="6.7109375" style="1" customWidth="1"/>
    <col min="10030" max="10240" width="9.140625" style="1"/>
    <col min="10241" max="10241" width="1" style="1" customWidth="1"/>
    <col min="10242" max="10242" width="20.7109375" style="1" customWidth="1"/>
    <col min="10243" max="10243" width="5.85546875" style="1" customWidth="1"/>
    <col min="10244" max="10244" width="23.140625" style="1" customWidth="1"/>
    <col min="10245" max="10245" width="26.42578125" style="1" customWidth="1"/>
    <col min="10246" max="10246" width="21.7109375" style="1" customWidth="1"/>
    <col min="10247" max="10247" width="5.42578125" style="1" customWidth="1"/>
    <col min="10248" max="10248" width="63.7109375" style="1" customWidth="1"/>
    <col min="10249" max="10249" width="11.7109375" style="1" customWidth="1"/>
    <col min="10250" max="10265" width="5" style="1" customWidth="1"/>
    <col min="10266" max="10266" width="4.85546875" style="1" customWidth="1"/>
    <col min="10267" max="10267" width="2.85546875" style="1" customWidth="1"/>
    <col min="10268" max="10279" width="5" style="1" customWidth="1"/>
    <col min="10280" max="10282" width="4.7109375" style="1" customWidth="1"/>
    <col min="10283" max="10283" width="7.28515625" style="1" customWidth="1"/>
    <col min="10284" max="10285" width="6.7109375" style="1" customWidth="1"/>
    <col min="10286" max="10496" width="9.140625" style="1"/>
    <col min="10497" max="10497" width="1" style="1" customWidth="1"/>
    <col min="10498" max="10498" width="20.7109375" style="1" customWidth="1"/>
    <col min="10499" max="10499" width="5.85546875" style="1" customWidth="1"/>
    <col min="10500" max="10500" width="23.140625" style="1" customWidth="1"/>
    <col min="10501" max="10501" width="26.42578125" style="1" customWidth="1"/>
    <col min="10502" max="10502" width="21.7109375" style="1" customWidth="1"/>
    <col min="10503" max="10503" width="5.42578125" style="1" customWidth="1"/>
    <col min="10504" max="10504" width="63.7109375" style="1" customWidth="1"/>
    <col min="10505" max="10505" width="11.7109375" style="1" customWidth="1"/>
    <col min="10506" max="10521" width="5" style="1" customWidth="1"/>
    <col min="10522" max="10522" width="4.85546875" style="1" customWidth="1"/>
    <col min="10523" max="10523" width="2.85546875" style="1" customWidth="1"/>
    <col min="10524" max="10535" width="5" style="1" customWidth="1"/>
    <col min="10536" max="10538" width="4.7109375" style="1" customWidth="1"/>
    <col min="10539" max="10539" width="7.28515625" style="1" customWidth="1"/>
    <col min="10540" max="10541" width="6.7109375" style="1" customWidth="1"/>
    <col min="10542" max="10752" width="9.140625" style="1"/>
    <col min="10753" max="10753" width="1" style="1" customWidth="1"/>
    <col min="10754" max="10754" width="20.7109375" style="1" customWidth="1"/>
    <col min="10755" max="10755" width="5.85546875" style="1" customWidth="1"/>
    <col min="10756" max="10756" width="23.140625" style="1" customWidth="1"/>
    <col min="10757" max="10757" width="26.42578125" style="1" customWidth="1"/>
    <col min="10758" max="10758" width="21.7109375" style="1" customWidth="1"/>
    <col min="10759" max="10759" width="5.42578125" style="1" customWidth="1"/>
    <col min="10760" max="10760" width="63.7109375" style="1" customWidth="1"/>
    <col min="10761" max="10761" width="11.7109375" style="1" customWidth="1"/>
    <col min="10762" max="10777" width="5" style="1" customWidth="1"/>
    <col min="10778" max="10778" width="4.85546875" style="1" customWidth="1"/>
    <col min="10779" max="10779" width="2.85546875" style="1" customWidth="1"/>
    <col min="10780" max="10791" width="5" style="1" customWidth="1"/>
    <col min="10792" max="10794" width="4.7109375" style="1" customWidth="1"/>
    <col min="10795" max="10795" width="7.28515625" style="1" customWidth="1"/>
    <col min="10796" max="10797" width="6.7109375" style="1" customWidth="1"/>
    <col min="10798" max="11008" width="9.140625" style="1"/>
    <col min="11009" max="11009" width="1" style="1" customWidth="1"/>
    <col min="11010" max="11010" width="20.7109375" style="1" customWidth="1"/>
    <col min="11011" max="11011" width="5.85546875" style="1" customWidth="1"/>
    <col min="11012" max="11012" width="23.140625" style="1" customWidth="1"/>
    <col min="11013" max="11013" width="26.42578125" style="1" customWidth="1"/>
    <col min="11014" max="11014" width="21.7109375" style="1" customWidth="1"/>
    <col min="11015" max="11015" width="5.42578125" style="1" customWidth="1"/>
    <col min="11016" max="11016" width="63.7109375" style="1" customWidth="1"/>
    <col min="11017" max="11017" width="11.7109375" style="1" customWidth="1"/>
    <col min="11018" max="11033" width="5" style="1" customWidth="1"/>
    <col min="11034" max="11034" width="4.85546875" style="1" customWidth="1"/>
    <col min="11035" max="11035" width="2.85546875" style="1" customWidth="1"/>
    <col min="11036" max="11047" width="5" style="1" customWidth="1"/>
    <col min="11048" max="11050" width="4.7109375" style="1" customWidth="1"/>
    <col min="11051" max="11051" width="7.28515625" style="1" customWidth="1"/>
    <col min="11052" max="11053" width="6.7109375" style="1" customWidth="1"/>
    <col min="11054" max="11264" width="9.140625" style="1"/>
    <col min="11265" max="11265" width="1" style="1" customWidth="1"/>
    <col min="11266" max="11266" width="20.7109375" style="1" customWidth="1"/>
    <col min="11267" max="11267" width="5.85546875" style="1" customWidth="1"/>
    <col min="11268" max="11268" width="23.140625" style="1" customWidth="1"/>
    <col min="11269" max="11269" width="26.42578125" style="1" customWidth="1"/>
    <col min="11270" max="11270" width="21.7109375" style="1" customWidth="1"/>
    <col min="11271" max="11271" width="5.42578125" style="1" customWidth="1"/>
    <col min="11272" max="11272" width="63.7109375" style="1" customWidth="1"/>
    <col min="11273" max="11273" width="11.7109375" style="1" customWidth="1"/>
    <col min="11274" max="11289" width="5" style="1" customWidth="1"/>
    <col min="11290" max="11290" width="4.85546875" style="1" customWidth="1"/>
    <col min="11291" max="11291" width="2.85546875" style="1" customWidth="1"/>
    <col min="11292" max="11303" width="5" style="1" customWidth="1"/>
    <col min="11304" max="11306" width="4.7109375" style="1" customWidth="1"/>
    <col min="11307" max="11307" width="7.28515625" style="1" customWidth="1"/>
    <col min="11308" max="11309" width="6.7109375" style="1" customWidth="1"/>
    <col min="11310" max="11520" width="9.140625" style="1"/>
    <col min="11521" max="11521" width="1" style="1" customWidth="1"/>
    <col min="11522" max="11522" width="20.7109375" style="1" customWidth="1"/>
    <col min="11523" max="11523" width="5.85546875" style="1" customWidth="1"/>
    <col min="11524" max="11524" width="23.140625" style="1" customWidth="1"/>
    <col min="11525" max="11525" width="26.42578125" style="1" customWidth="1"/>
    <col min="11526" max="11526" width="21.7109375" style="1" customWidth="1"/>
    <col min="11527" max="11527" width="5.42578125" style="1" customWidth="1"/>
    <col min="11528" max="11528" width="63.7109375" style="1" customWidth="1"/>
    <col min="11529" max="11529" width="11.7109375" style="1" customWidth="1"/>
    <col min="11530" max="11545" width="5" style="1" customWidth="1"/>
    <col min="11546" max="11546" width="4.85546875" style="1" customWidth="1"/>
    <col min="11547" max="11547" width="2.85546875" style="1" customWidth="1"/>
    <col min="11548" max="11559" width="5" style="1" customWidth="1"/>
    <col min="11560" max="11562" width="4.7109375" style="1" customWidth="1"/>
    <col min="11563" max="11563" width="7.28515625" style="1" customWidth="1"/>
    <col min="11564" max="11565" width="6.7109375" style="1" customWidth="1"/>
    <col min="11566" max="11776" width="9.140625" style="1"/>
    <col min="11777" max="11777" width="1" style="1" customWidth="1"/>
    <col min="11778" max="11778" width="20.7109375" style="1" customWidth="1"/>
    <col min="11779" max="11779" width="5.85546875" style="1" customWidth="1"/>
    <col min="11780" max="11780" width="23.140625" style="1" customWidth="1"/>
    <col min="11781" max="11781" width="26.42578125" style="1" customWidth="1"/>
    <col min="11782" max="11782" width="21.7109375" style="1" customWidth="1"/>
    <col min="11783" max="11783" width="5.42578125" style="1" customWidth="1"/>
    <col min="11784" max="11784" width="63.7109375" style="1" customWidth="1"/>
    <col min="11785" max="11785" width="11.7109375" style="1" customWidth="1"/>
    <col min="11786" max="11801" width="5" style="1" customWidth="1"/>
    <col min="11802" max="11802" width="4.85546875" style="1" customWidth="1"/>
    <col min="11803" max="11803" width="2.85546875" style="1" customWidth="1"/>
    <col min="11804" max="11815" width="5" style="1" customWidth="1"/>
    <col min="11816" max="11818" width="4.7109375" style="1" customWidth="1"/>
    <col min="11819" max="11819" width="7.28515625" style="1" customWidth="1"/>
    <col min="11820" max="11821" width="6.7109375" style="1" customWidth="1"/>
    <col min="11822" max="12032" width="9.140625" style="1"/>
    <col min="12033" max="12033" width="1" style="1" customWidth="1"/>
    <col min="12034" max="12034" width="20.7109375" style="1" customWidth="1"/>
    <col min="12035" max="12035" width="5.85546875" style="1" customWidth="1"/>
    <col min="12036" max="12036" width="23.140625" style="1" customWidth="1"/>
    <col min="12037" max="12037" width="26.42578125" style="1" customWidth="1"/>
    <col min="12038" max="12038" width="21.7109375" style="1" customWidth="1"/>
    <col min="12039" max="12039" width="5.42578125" style="1" customWidth="1"/>
    <col min="12040" max="12040" width="63.7109375" style="1" customWidth="1"/>
    <col min="12041" max="12041" width="11.7109375" style="1" customWidth="1"/>
    <col min="12042" max="12057" width="5" style="1" customWidth="1"/>
    <col min="12058" max="12058" width="4.85546875" style="1" customWidth="1"/>
    <col min="12059" max="12059" width="2.85546875" style="1" customWidth="1"/>
    <col min="12060" max="12071" width="5" style="1" customWidth="1"/>
    <col min="12072" max="12074" width="4.7109375" style="1" customWidth="1"/>
    <col min="12075" max="12075" width="7.28515625" style="1" customWidth="1"/>
    <col min="12076" max="12077" width="6.7109375" style="1" customWidth="1"/>
    <col min="12078" max="12288" width="9.140625" style="1"/>
    <col min="12289" max="12289" width="1" style="1" customWidth="1"/>
    <col min="12290" max="12290" width="20.7109375" style="1" customWidth="1"/>
    <col min="12291" max="12291" width="5.85546875" style="1" customWidth="1"/>
    <col min="12292" max="12292" width="23.140625" style="1" customWidth="1"/>
    <col min="12293" max="12293" width="26.42578125" style="1" customWidth="1"/>
    <col min="12294" max="12294" width="21.7109375" style="1" customWidth="1"/>
    <col min="12295" max="12295" width="5.42578125" style="1" customWidth="1"/>
    <col min="12296" max="12296" width="63.7109375" style="1" customWidth="1"/>
    <col min="12297" max="12297" width="11.7109375" style="1" customWidth="1"/>
    <col min="12298" max="12313" width="5" style="1" customWidth="1"/>
    <col min="12314" max="12314" width="4.85546875" style="1" customWidth="1"/>
    <col min="12315" max="12315" width="2.85546875" style="1" customWidth="1"/>
    <col min="12316" max="12327" width="5" style="1" customWidth="1"/>
    <col min="12328" max="12330" width="4.7109375" style="1" customWidth="1"/>
    <col min="12331" max="12331" width="7.28515625" style="1" customWidth="1"/>
    <col min="12332" max="12333" width="6.7109375" style="1" customWidth="1"/>
    <col min="12334" max="12544" width="9.140625" style="1"/>
    <col min="12545" max="12545" width="1" style="1" customWidth="1"/>
    <col min="12546" max="12546" width="20.7109375" style="1" customWidth="1"/>
    <col min="12547" max="12547" width="5.85546875" style="1" customWidth="1"/>
    <col min="12548" max="12548" width="23.140625" style="1" customWidth="1"/>
    <col min="12549" max="12549" width="26.42578125" style="1" customWidth="1"/>
    <col min="12550" max="12550" width="21.7109375" style="1" customWidth="1"/>
    <col min="12551" max="12551" width="5.42578125" style="1" customWidth="1"/>
    <col min="12552" max="12552" width="63.7109375" style="1" customWidth="1"/>
    <col min="12553" max="12553" width="11.7109375" style="1" customWidth="1"/>
    <col min="12554" max="12569" width="5" style="1" customWidth="1"/>
    <col min="12570" max="12570" width="4.85546875" style="1" customWidth="1"/>
    <col min="12571" max="12571" width="2.85546875" style="1" customWidth="1"/>
    <col min="12572" max="12583" width="5" style="1" customWidth="1"/>
    <col min="12584" max="12586" width="4.7109375" style="1" customWidth="1"/>
    <col min="12587" max="12587" width="7.28515625" style="1" customWidth="1"/>
    <col min="12588" max="12589" width="6.7109375" style="1" customWidth="1"/>
    <col min="12590" max="12800" width="9.140625" style="1"/>
    <col min="12801" max="12801" width="1" style="1" customWidth="1"/>
    <col min="12802" max="12802" width="20.7109375" style="1" customWidth="1"/>
    <col min="12803" max="12803" width="5.85546875" style="1" customWidth="1"/>
    <col min="12804" max="12804" width="23.140625" style="1" customWidth="1"/>
    <col min="12805" max="12805" width="26.42578125" style="1" customWidth="1"/>
    <col min="12806" max="12806" width="21.7109375" style="1" customWidth="1"/>
    <col min="12807" max="12807" width="5.42578125" style="1" customWidth="1"/>
    <col min="12808" max="12808" width="63.7109375" style="1" customWidth="1"/>
    <col min="12809" max="12809" width="11.7109375" style="1" customWidth="1"/>
    <col min="12810" max="12825" width="5" style="1" customWidth="1"/>
    <col min="12826" max="12826" width="4.85546875" style="1" customWidth="1"/>
    <col min="12827" max="12827" width="2.85546875" style="1" customWidth="1"/>
    <col min="12828" max="12839" width="5" style="1" customWidth="1"/>
    <col min="12840" max="12842" width="4.7109375" style="1" customWidth="1"/>
    <col min="12843" max="12843" width="7.28515625" style="1" customWidth="1"/>
    <col min="12844" max="12845" width="6.7109375" style="1" customWidth="1"/>
    <col min="12846" max="13056" width="9.140625" style="1"/>
    <col min="13057" max="13057" width="1" style="1" customWidth="1"/>
    <col min="13058" max="13058" width="20.7109375" style="1" customWidth="1"/>
    <col min="13059" max="13059" width="5.85546875" style="1" customWidth="1"/>
    <col min="13060" max="13060" width="23.140625" style="1" customWidth="1"/>
    <col min="13061" max="13061" width="26.42578125" style="1" customWidth="1"/>
    <col min="13062" max="13062" width="21.7109375" style="1" customWidth="1"/>
    <col min="13063" max="13063" width="5.42578125" style="1" customWidth="1"/>
    <col min="13064" max="13064" width="63.7109375" style="1" customWidth="1"/>
    <col min="13065" max="13065" width="11.7109375" style="1" customWidth="1"/>
    <col min="13066" max="13081" width="5" style="1" customWidth="1"/>
    <col min="13082" max="13082" width="4.85546875" style="1" customWidth="1"/>
    <col min="13083" max="13083" width="2.85546875" style="1" customWidth="1"/>
    <col min="13084" max="13095" width="5" style="1" customWidth="1"/>
    <col min="13096" max="13098" width="4.7109375" style="1" customWidth="1"/>
    <col min="13099" max="13099" width="7.28515625" style="1" customWidth="1"/>
    <col min="13100" max="13101" width="6.7109375" style="1" customWidth="1"/>
    <col min="13102" max="13312" width="9.140625" style="1"/>
    <col min="13313" max="13313" width="1" style="1" customWidth="1"/>
    <col min="13314" max="13314" width="20.7109375" style="1" customWidth="1"/>
    <col min="13315" max="13315" width="5.85546875" style="1" customWidth="1"/>
    <col min="13316" max="13316" width="23.140625" style="1" customWidth="1"/>
    <col min="13317" max="13317" width="26.42578125" style="1" customWidth="1"/>
    <col min="13318" max="13318" width="21.7109375" style="1" customWidth="1"/>
    <col min="13319" max="13319" width="5.42578125" style="1" customWidth="1"/>
    <col min="13320" max="13320" width="63.7109375" style="1" customWidth="1"/>
    <col min="13321" max="13321" width="11.7109375" style="1" customWidth="1"/>
    <col min="13322" max="13337" width="5" style="1" customWidth="1"/>
    <col min="13338" max="13338" width="4.85546875" style="1" customWidth="1"/>
    <col min="13339" max="13339" width="2.85546875" style="1" customWidth="1"/>
    <col min="13340" max="13351" width="5" style="1" customWidth="1"/>
    <col min="13352" max="13354" width="4.7109375" style="1" customWidth="1"/>
    <col min="13355" max="13355" width="7.28515625" style="1" customWidth="1"/>
    <col min="13356" max="13357" width="6.7109375" style="1" customWidth="1"/>
    <col min="13358" max="13568" width="9.140625" style="1"/>
    <col min="13569" max="13569" width="1" style="1" customWidth="1"/>
    <col min="13570" max="13570" width="20.7109375" style="1" customWidth="1"/>
    <col min="13571" max="13571" width="5.85546875" style="1" customWidth="1"/>
    <col min="13572" max="13572" width="23.140625" style="1" customWidth="1"/>
    <col min="13573" max="13573" width="26.42578125" style="1" customWidth="1"/>
    <col min="13574" max="13574" width="21.7109375" style="1" customWidth="1"/>
    <col min="13575" max="13575" width="5.42578125" style="1" customWidth="1"/>
    <col min="13576" max="13576" width="63.7109375" style="1" customWidth="1"/>
    <col min="13577" max="13577" width="11.7109375" style="1" customWidth="1"/>
    <col min="13578" max="13593" width="5" style="1" customWidth="1"/>
    <col min="13594" max="13594" width="4.85546875" style="1" customWidth="1"/>
    <col min="13595" max="13595" width="2.85546875" style="1" customWidth="1"/>
    <col min="13596" max="13607" width="5" style="1" customWidth="1"/>
    <col min="13608" max="13610" width="4.7109375" style="1" customWidth="1"/>
    <col min="13611" max="13611" width="7.28515625" style="1" customWidth="1"/>
    <col min="13612" max="13613" width="6.7109375" style="1" customWidth="1"/>
    <col min="13614" max="13824" width="9.140625" style="1"/>
    <col min="13825" max="13825" width="1" style="1" customWidth="1"/>
    <col min="13826" max="13826" width="20.7109375" style="1" customWidth="1"/>
    <col min="13827" max="13827" width="5.85546875" style="1" customWidth="1"/>
    <col min="13828" max="13828" width="23.140625" style="1" customWidth="1"/>
    <col min="13829" max="13829" width="26.42578125" style="1" customWidth="1"/>
    <col min="13830" max="13830" width="21.7109375" style="1" customWidth="1"/>
    <col min="13831" max="13831" width="5.42578125" style="1" customWidth="1"/>
    <col min="13832" max="13832" width="63.7109375" style="1" customWidth="1"/>
    <col min="13833" max="13833" width="11.7109375" style="1" customWidth="1"/>
    <col min="13834" max="13849" width="5" style="1" customWidth="1"/>
    <col min="13850" max="13850" width="4.85546875" style="1" customWidth="1"/>
    <col min="13851" max="13851" width="2.85546875" style="1" customWidth="1"/>
    <col min="13852" max="13863" width="5" style="1" customWidth="1"/>
    <col min="13864" max="13866" width="4.7109375" style="1" customWidth="1"/>
    <col min="13867" max="13867" width="7.28515625" style="1" customWidth="1"/>
    <col min="13868" max="13869" width="6.7109375" style="1" customWidth="1"/>
    <col min="13870" max="14080" width="9.140625" style="1"/>
    <col min="14081" max="14081" width="1" style="1" customWidth="1"/>
    <col min="14082" max="14082" width="20.7109375" style="1" customWidth="1"/>
    <col min="14083" max="14083" width="5.85546875" style="1" customWidth="1"/>
    <col min="14084" max="14084" width="23.140625" style="1" customWidth="1"/>
    <col min="14085" max="14085" width="26.42578125" style="1" customWidth="1"/>
    <col min="14086" max="14086" width="21.7109375" style="1" customWidth="1"/>
    <col min="14087" max="14087" width="5.42578125" style="1" customWidth="1"/>
    <col min="14088" max="14088" width="63.7109375" style="1" customWidth="1"/>
    <col min="14089" max="14089" width="11.7109375" style="1" customWidth="1"/>
    <col min="14090" max="14105" width="5" style="1" customWidth="1"/>
    <col min="14106" max="14106" width="4.85546875" style="1" customWidth="1"/>
    <col min="14107" max="14107" width="2.85546875" style="1" customWidth="1"/>
    <col min="14108" max="14119" width="5" style="1" customWidth="1"/>
    <col min="14120" max="14122" width="4.7109375" style="1" customWidth="1"/>
    <col min="14123" max="14123" width="7.28515625" style="1" customWidth="1"/>
    <col min="14124" max="14125" width="6.7109375" style="1" customWidth="1"/>
    <col min="14126" max="14336" width="9.140625" style="1"/>
    <col min="14337" max="14337" width="1" style="1" customWidth="1"/>
    <col min="14338" max="14338" width="20.7109375" style="1" customWidth="1"/>
    <col min="14339" max="14339" width="5.85546875" style="1" customWidth="1"/>
    <col min="14340" max="14340" width="23.140625" style="1" customWidth="1"/>
    <col min="14341" max="14341" width="26.42578125" style="1" customWidth="1"/>
    <col min="14342" max="14342" width="21.7109375" style="1" customWidth="1"/>
    <col min="14343" max="14343" width="5.42578125" style="1" customWidth="1"/>
    <col min="14344" max="14344" width="63.7109375" style="1" customWidth="1"/>
    <col min="14345" max="14345" width="11.7109375" style="1" customWidth="1"/>
    <col min="14346" max="14361" width="5" style="1" customWidth="1"/>
    <col min="14362" max="14362" width="4.85546875" style="1" customWidth="1"/>
    <col min="14363" max="14363" width="2.85546875" style="1" customWidth="1"/>
    <col min="14364" max="14375" width="5" style="1" customWidth="1"/>
    <col min="14376" max="14378" width="4.7109375" style="1" customWidth="1"/>
    <col min="14379" max="14379" width="7.28515625" style="1" customWidth="1"/>
    <col min="14380" max="14381" width="6.7109375" style="1" customWidth="1"/>
    <col min="14382" max="14592" width="9.140625" style="1"/>
    <col min="14593" max="14593" width="1" style="1" customWidth="1"/>
    <col min="14594" max="14594" width="20.7109375" style="1" customWidth="1"/>
    <col min="14595" max="14595" width="5.85546875" style="1" customWidth="1"/>
    <col min="14596" max="14596" width="23.140625" style="1" customWidth="1"/>
    <col min="14597" max="14597" width="26.42578125" style="1" customWidth="1"/>
    <col min="14598" max="14598" width="21.7109375" style="1" customWidth="1"/>
    <col min="14599" max="14599" width="5.42578125" style="1" customWidth="1"/>
    <col min="14600" max="14600" width="63.7109375" style="1" customWidth="1"/>
    <col min="14601" max="14601" width="11.7109375" style="1" customWidth="1"/>
    <col min="14602" max="14617" width="5" style="1" customWidth="1"/>
    <col min="14618" max="14618" width="4.85546875" style="1" customWidth="1"/>
    <col min="14619" max="14619" width="2.85546875" style="1" customWidth="1"/>
    <col min="14620" max="14631" width="5" style="1" customWidth="1"/>
    <col min="14632" max="14634" width="4.7109375" style="1" customWidth="1"/>
    <col min="14635" max="14635" width="7.28515625" style="1" customWidth="1"/>
    <col min="14636" max="14637" width="6.7109375" style="1" customWidth="1"/>
    <col min="14638" max="14848" width="9.140625" style="1"/>
    <col min="14849" max="14849" width="1" style="1" customWidth="1"/>
    <col min="14850" max="14850" width="20.7109375" style="1" customWidth="1"/>
    <col min="14851" max="14851" width="5.85546875" style="1" customWidth="1"/>
    <col min="14852" max="14852" width="23.140625" style="1" customWidth="1"/>
    <col min="14853" max="14853" width="26.42578125" style="1" customWidth="1"/>
    <col min="14854" max="14854" width="21.7109375" style="1" customWidth="1"/>
    <col min="14855" max="14855" width="5.42578125" style="1" customWidth="1"/>
    <col min="14856" max="14856" width="63.7109375" style="1" customWidth="1"/>
    <col min="14857" max="14857" width="11.7109375" style="1" customWidth="1"/>
    <col min="14858" max="14873" width="5" style="1" customWidth="1"/>
    <col min="14874" max="14874" width="4.85546875" style="1" customWidth="1"/>
    <col min="14875" max="14875" width="2.85546875" style="1" customWidth="1"/>
    <col min="14876" max="14887" width="5" style="1" customWidth="1"/>
    <col min="14888" max="14890" width="4.7109375" style="1" customWidth="1"/>
    <col min="14891" max="14891" width="7.28515625" style="1" customWidth="1"/>
    <col min="14892" max="14893" width="6.7109375" style="1" customWidth="1"/>
    <col min="14894" max="15104" width="9.140625" style="1"/>
    <col min="15105" max="15105" width="1" style="1" customWidth="1"/>
    <col min="15106" max="15106" width="20.7109375" style="1" customWidth="1"/>
    <col min="15107" max="15107" width="5.85546875" style="1" customWidth="1"/>
    <col min="15108" max="15108" width="23.140625" style="1" customWidth="1"/>
    <col min="15109" max="15109" width="26.42578125" style="1" customWidth="1"/>
    <col min="15110" max="15110" width="21.7109375" style="1" customWidth="1"/>
    <col min="15111" max="15111" width="5.42578125" style="1" customWidth="1"/>
    <col min="15112" max="15112" width="63.7109375" style="1" customWidth="1"/>
    <col min="15113" max="15113" width="11.7109375" style="1" customWidth="1"/>
    <col min="15114" max="15129" width="5" style="1" customWidth="1"/>
    <col min="15130" max="15130" width="4.85546875" style="1" customWidth="1"/>
    <col min="15131" max="15131" width="2.85546875" style="1" customWidth="1"/>
    <col min="15132" max="15143" width="5" style="1" customWidth="1"/>
    <col min="15144" max="15146" width="4.7109375" style="1" customWidth="1"/>
    <col min="15147" max="15147" width="7.28515625" style="1" customWidth="1"/>
    <col min="15148" max="15149" width="6.7109375" style="1" customWidth="1"/>
    <col min="15150" max="15360" width="9.140625" style="1"/>
    <col min="15361" max="15361" width="1" style="1" customWidth="1"/>
    <col min="15362" max="15362" width="20.7109375" style="1" customWidth="1"/>
    <col min="15363" max="15363" width="5.85546875" style="1" customWidth="1"/>
    <col min="15364" max="15364" width="23.140625" style="1" customWidth="1"/>
    <col min="15365" max="15365" width="26.42578125" style="1" customWidth="1"/>
    <col min="15366" max="15366" width="21.7109375" style="1" customWidth="1"/>
    <col min="15367" max="15367" width="5.42578125" style="1" customWidth="1"/>
    <col min="15368" max="15368" width="63.7109375" style="1" customWidth="1"/>
    <col min="15369" max="15369" width="11.7109375" style="1" customWidth="1"/>
    <col min="15370" max="15385" width="5" style="1" customWidth="1"/>
    <col min="15386" max="15386" width="4.85546875" style="1" customWidth="1"/>
    <col min="15387" max="15387" width="2.85546875" style="1" customWidth="1"/>
    <col min="15388" max="15399" width="5" style="1" customWidth="1"/>
    <col min="15400" max="15402" width="4.7109375" style="1" customWidth="1"/>
    <col min="15403" max="15403" width="7.28515625" style="1" customWidth="1"/>
    <col min="15404" max="15405" width="6.7109375" style="1" customWidth="1"/>
    <col min="15406" max="15616" width="9.140625" style="1"/>
    <col min="15617" max="15617" width="1" style="1" customWidth="1"/>
    <col min="15618" max="15618" width="20.7109375" style="1" customWidth="1"/>
    <col min="15619" max="15619" width="5.85546875" style="1" customWidth="1"/>
    <col min="15620" max="15620" width="23.140625" style="1" customWidth="1"/>
    <col min="15621" max="15621" width="26.42578125" style="1" customWidth="1"/>
    <col min="15622" max="15622" width="21.7109375" style="1" customWidth="1"/>
    <col min="15623" max="15623" width="5.42578125" style="1" customWidth="1"/>
    <col min="15624" max="15624" width="63.7109375" style="1" customWidth="1"/>
    <col min="15625" max="15625" width="11.7109375" style="1" customWidth="1"/>
    <col min="15626" max="15641" width="5" style="1" customWidth="1"/>
    <col min="15642" max="15642" width="4.85546875" style="1" customWidth="1"/>
    <col min="15643" max="15643" width="2.85546875" style="1" customWidth="1"/>
    <col min="15644" max="15655" width="5" style="1" customWidth="1"/>
    <col min="15656" max="15658" width="4.7109375" style="1" customWidth="1"/>
    <col min="15659" max="15659" width="7.28515625" style="1" customWidth="1"/>
    <col min="15660" max="15661" width="6.7109375" style="1" customWidth="1"/>
    <col min="15662" max="15872" width="9.140625" style="1"/>
    <col min="15873" max="15873" width="1" style="1" customWidth="1"/>
    <col min="15874" max="15874" width="20.7109375" style="1" customWidth="1"/>
    <col min="15875" max="15875" width="5.85546875" style="1" customWidth="1"/>
    <col min="15876" max="15876" width="23.140625" style="1" customWidth="1"/>
    <col min="15877" max="15877" width="26.42578125" style="1" customWidth="1"/>
    <col min="15878" max="15878" width="21.7109375" style="1" customWidth="1"/>
    <col min="15879" max="15879" width="5.42578125" style="1" customWidth="1"/>
    <col min="15880" max="15880" width="63.7109375" style="1" customWidth="1"/>
    <col min="15881" max="15881" width="11.7109375" style="1" customWidth="1"/>
    <col min="15882" max="15897" width="5" style="1" customWidth="1"/>
    <col min="15898" max="15898" width="4.85546875" style="1" customWidth="1"/>
    <col min="15899" max="15899" width="2.85546875" style="1" customWidth="1"/>
    <col min="15900" max="15911" width="5" style="1" customWidth="1"/>
    <col min="15912" max="15914" width="4.7109375" style="1" customWidth="1"/>
    <col min="15915" max="15915" width="7.28515625" style="1" customWidth="1"/>
    <col min="15916" max="15917" width="6.7109375" style="1" customWidth="1"/>
    <col min="15918" max="16128" width="9.140625" style="1"/>
    <col min="16129" max="16129" width="1" style="1" customWidth="1"/>
    <col min="16130" max="16130" width="20.7109375" style="1" customWidth="1"/>
    <col min="16131" max="16131" width="5.85546875" style="1" customWidth="1"/>
    <col min="16132" max="16132" width="23.140625" style="1" customWidth="1"/>
    <col min="16133" max="16133" width="26.42578125" style="1" customWidth="1"/>
    <col min="16134" max="16134" width="21.7109375" style="1" customWidth="1"/>
    <col min="16135" max="16135" width="5.42578125" style="1" customWidth="1"/>
    <col min="16136" max="16136" width="63.7109375" style="1" customWidth="1"/>
    <col min="16137" max="16137" width="11.7109375" style="1" customWidth="1"/>
    <col min="16138" max="16153" width="5" style="1" customWidth="1"/>
    <col min="16154" max="16154" width="4.85546875" style="1" customWidth="1"/>
    <col min="16155" max="16155" width="2.85546875" style="1" customWidth="1"/>
    <col min="16156" max="16167" width="5" style="1" customWidth="1"/>
    <col min="16168" max="16170" width="4.7109375" style="1" customWidth="1"/>
    <col min="16171" max="16171" width="7.28515625" style="1" customWidth="1"/>
    <col min="16172" max="16173" width="6.7109375" style="1" customWidth="1"/>
    <col min="16174" max="16384" width="9.140625" style="1"/>
  </cols>
  <sheetData>
    <row r="1" spans="1:45" x14ac:dyDescent="0.25">
      <c r="C1" s="24" t="s">
        <v>535</v>
      </c>
      <c r="D1" s="25" t="s">
        <v>608</v>
      </c>
      <c r="E1" s="26"/>
    </row>
    <row r="2" spans="1:45" x14ac:dyDescent="0.25">
      <c r="A2" s="27"/>
      <c r="B2" s="28" t="s">
        <v>536</v>
      </c>
      <c r="C2" s="28"/>
      <c r="D2" s="64" t="s">
        <v>0</v>
      </c>
      <c r="E2" s="29" t="s">
        <v>1</v>
      </c>
      <c r="F2" s="24" t="s">
        <v>537</v>
      </c>
      <c r="G2" s="30"/>
      <c r="H2" s="30"/>
      <c r="I2" s="30"/>
      <c r="J2" s="30"/>
      <c r="K2" s="30"/>
      <c r="L2" s="30"/>
      <c r="M2" s="30"/>
      <c r="N2" s="30"/>
      <c r="O2" s="30"/>
      <c r="P2" s="30"/>
      <c r="Q2" s="30"/>
      <c r="R2" s="30"/>
      <c r="S2" s="30"/>
      <c r="T2" s="30"/>
      <c r="U2" s="30"/>
      <c r="V2" s="30"/>
      <c r="W2" s="30"/>
      <c r="X2" s="30"/>
      <c r="Y2" s="30"/>
      <c r="Z2" s="31"/>
      <c r="AF2" s="1"/>
      <c r="AG2" s="1"/>
      <c r="AH2" s="1"/>
      <c r="AI2" s="1"/>
      <c r="AJ2" s="1"/>
      <c r="AK2" s="1"/>
      <c r="AL2" s="119"/>
      <c r="AM2" s="119"/>
      <c r="AN2" s="119"/>
      <c r="AO2" s="119"/>
      <c r="AP2" s="119"/>
      <c r="AQ2" s="119"/>
      <c r="AR2" s="119"/>
      <c r="AS2" s="83"/>
    </row>
    <row r="3" spans="1:45" x14ac:dyDescent="0.25">
      <c r="A3" s="27"/>
      <c r="B3" s="3" t="s">
        <v>538</v>
      </c>
      <c r="C3" s="4">
        <v>1</v>
      </c>
      <c r="D3" s="32"/>
      <c r="E3" s="5" t="str">
        <f>IF(ISERROR(VLOOKUP(D3,'1 - Spelerslijst'!A:D,2,FALSE))," ",VLOOKUP(D3,'1 - Spelerslijst'!A:D,2,FALSE))</f>
        <v xml:space="preserve"> </v>
      </c>
      <c r="F3" s="6" t="str">
        <f>IF(ISERROR(VLOOKUP(D3,'1 - Spelerslijst'!A:D,4,FALSE))," ",VLOOKUP(D3,'1 - Spelerslijst'!A:D,4,FALSE))</f>
        <v xml:space="preserve"> </v>
      </c>
      <c r="G3" s="33"/>
      <c r="H3" s="33"/>
      <c r="I3" s="33"/>
      <c r="J3" s="33"/>
      <c r="K3" s="33"/>
      <c r="L3" s="33"/>
      <c r="M3" s="33"/>
      <c r="N3" s="33"/>
      <c r="O3" s="33"/>
      <c r="P3" s="33"/>
      <c r="Q3" s="33"/>
      <c r="R3" s="33"/>
      <c r="S3" s="33"/>
      <c r="T3" s="33"/>
      <c r="U3" s="33"/>
      <c r="V3" s="33"/>
      <c r="W3" s="33"/>
      <c r="X3" s="33"/>
      <c r="Y3" s="33"/>
      <c r="Z3" s="10"/>
      <c r="AF3" s="1"/>
      <c r="AG3" s="1"/>
      <c r="AH3" s="1"/>
      <c r="AI3" s="1"/>
      <c r="AJ3" s="1"/>
      <c r="AK3" s="1"/>
      <c r="AL3" s="1"/>
      <c r="AM3" s="1"/>
      <c r="AN3" s="1"/>
      <c r="AO3" s="1"/>
      <c r="AP3" s="1"/>
      <c r="AQ3" s="34"/>
      <c r="AR3" s="35"/>
      <c r="AS3" s="35"/>
    </row>
    <row r="4" spans="1:45" x14ac:dyDescent="0.25">
      <c r="A4" s="27"/>
      <c r="B4" s="7" t="s">
        <v>539</v>
      </c>
      <c r="C4" s="8">
        <v>2</v>
      </c>
      <c r="D4" s="36"/>
      <c r="E4" s="5" t="str">
        <f>IF(ISERROR(VLOOKUP(D4,'1 - Spelerslijst'!A:D,2,FALSE))," ",VLOOKUP(D4,'1 - Spelerslijst'!A:D,2,FALSE))</f>
        <v xml:space="preserve"> </v>
      </c>
      <c r="F4" s="6" t="str">
        <f>IF(ISERROR(VLOOKUP(D4,'1 - Spelerslijst'!A:D,4,FALSE))," ",VLOOKUP(D4,'1 - Spelerslijst'!A:D,4,FALSE))</f>
        <v xml:space="preserve"> </v>
      </c>
      <c r="G4" s="33"/>
      <c r="H4" s="9" t="s">
        <v>540</v>
      </c>
      <c r="I4" s="37"/>
      <c r="J4" s="33"/>
      <c r="K4" s="33"/>
      <c r="L4" s="33"/>
      <c r="M4" s="33"/>
      <c r="N4" s="33"/>
      <c r="O4" s="33"/>
      <c r="P4" s="33"/>
      <c r="Q4" s="33"/>
      <c r="R4" s="33"/>
      <c r="S4" s="33"/>
      <c r="T4" s="33"/>
      <c r="U4" s="33"/>
      <c r="V4" s="33"/>
      <c r="W4" s="33"/>
      <c r="X4" s="33"/>
      <c r="Y4" s="33"/>
      <c r="Z4" s="10"/>
      <c r="AF4" s="1"/>
      <c r="AG4" s="1"/>
      <c r="AH4" s="1"/>
      <c r="AI4" s="1"/>
      <c r="AJ4" s="1"/>
      <c r="AK4" s="1"/>
      <c r="AL4" s="1"/>
      <c r="AM4" s="1"/>
      <c r="AN4" s="1"/>
      <c r="AO4" s="1"/>
      <c r="AP4" s="1"/>
      <c r="AQ4" s="34"/>
      <c r="AR4" s="35"/>
      <c r="AS4" s="35"/>
    </row>
    <row r="5" spans="1:45" x14ac:dyDescent="0.25">
      <c r="A5" s="27"/>
      <c r="B5" s="7" t="s">
        <v>541</v>
      </c>
      <c r="C5" s="8">
        <v>3</v>
      </c>
      <c r="D5" s="36"/>
      <c r="E5" s="5" t="str">
        <f>IF(ISERROR(VLOOKUP(D5,'1 - Spelerslijst'!A:D,2,FALSE))," ",VLOOKUP(D5,'1 - Spelerslijst'!A:D,2,FALSE))</f>
        <v xml:space="preserve"> </v>
      </c>
      <c r="F5" s="6" t="str">
        <f>IF(ISERROR(VLOOKUP(D5,'1 - Spelerslijst'!A:D,4,FALSE))," ",VLOOKUP(D5,'1 - Spelerslijst'!A:D,4,FALSE))</f>
        <v xml:space="preserve"> </v>
      </c>
      <c r="G5" s="33"/>
      <c r="H5" s="5" t="s">
        <v>542</v>
      </c>
      <c r="I5" s="38" t="str">
        <f>IF(D1=0,"X","OK")</f>
        <v>OK</v>
      </c>
      <c r="J5" s="33"/>
      <c r="K5" s="33"/>
      <c r="L5" s="33"/>
      <c r="M5" s="33"/>
      <c r="N5" s="33"/>
      <c r="O5" s="33"/>
      <c r="P5" s="33"/>
      <c r="Q5" s="33"/>
      <c r="R5" s="33"/>
      <c r="S5" s="33"/>
      <c r="T5" s="33"/>
      <c r="U5" s="33"/>
      <c r="V5" s="33"/>
      <c r="W5" s="33"/>
      <c r="X5" s="33"/>
      <c r="Y5" s="33"/>
      <c r="Z5" s="10"/>
      <c r="AF5" s="1"/>
      <c r="AG5" s="1"/>
      <c r="AH5" s="1"/>
      <c r="AI5" s="1"/>
      <c r="AJ5" s="1"/>
      <c r="AK5" s="1"/>
      <c r="AL5" s="1"/>
      <c r="AM5" s="1"/>
      <c r="AN5" s="1"/>
      <c r="AO5" s="1"/>
      <c r="AP5" s="1"/>
      <c r="AQ5" s="34"/>
      <c r="AR5" s="35"/>
      <c r="AS5" s="35"/>
    </row>
    <row r="6" spans="1:45" x14ac:dyDescent="0.25">
      <c r="A6" s="27"/>
      <c r="B6" s="7" t="s">
        <v>543</v>
      </c>
      <c r="C6" s="8">
        <v>4</v>
      </c>
      <c r="D6" s="36"/>
      <c r="E6" s="5" t="str">
        <f>IF(ISERROR(VLOOKUP(D6,'1 - Spelerslijst'!A:D,2,FALSE))," ",VLOOKUP(D6,'1 - Spelerslijst'!A:D,2,FALSE))</f>
        <v xml:space="preserve"> </v>
      </c>
      <c r="F6" s="6" t="str">
        <f>IF(ISERROR(VLOOKUP(D6,'1 - Spelerslijst'!A:D,4,FALSE))," ",VLOOKUP(D6,'1 - Spelerslijst'!A:D,4,FALSE))</f>
        <v xml:space="preserve"> </v>
      </c>
      <c r="G6" s="33"/>
      <c r="H6" s="5" t="s">
        <v>544</v>
      </c>
      <c r="I6" s="38" t="str">
        <f>IF(D100=TRUE,"X","OK")</f>
        <v>X</v>
      </c>
      <c r="J6" s="33"/>
      <c r="K6" s="33"/>
      <c r="L6" s="33"/>
      <c r="M6" s="33"/>
      <c r="N6" s="33"/>
      <c r="O6" s="33"/>
      <c r="P6" s="33"/>
      <c r="Q6" s="33"/>
      <c r="R6" s="33"/>
      <c r="S6" s="33"/>
      <c r="T6" s="33"/>
      <c r="U6" s="33"/>
      <c r="V6" s="33"/>
      <c r="W6" s="33"/>
      <c r="X6" s="33"/>
      <c r="Y6" s="33"/>
      <c r="Z6" s="10"/>
      <c r="AF6" s="1"/>
      <c r="AG6" s="1"/>
      <c r="AH6" s="1"/>
      <c r="AI6" s="1"/>
      <c r="AJ6" s="1"/>
      <c r="AK6" s="1"/>
      <c r="AL6" s="1"/>
      <c r="AM6" s="1"/>
      <c r="AN6" s="1"/>
      <c r="AO6" s="1"/>
      <c r="AP6" s="1"/>
      <c r="AQ6" s="34"/>
      <c r="AR6" s="35"/>
      <c r="AS6" s="35"/>
    </row>
    <row r="7" spans="1:45" x14ac:dyDescent="0.25">
      <c r="A7" s="27"/>
      <c r="B7" s="7" t="s">
        <v>545</v>
      </c>
      <c r="C7" s="8">
        <v>5</v>
      </c>
      <c r="D7" s="36"/>
      <c r="E7" s="5" t="str">
        <f>IF(ISERROR(VLOOKUP(D7,'1 - Spelerslijst'!A:D,2,FALSE))," ",VLOOKUP(D7,'1 - Spelerslijst'!A:D,2,FALSE))</f>
        <v xml:space="preserve"> </v>
      </c>
      <c r="F7" s="6" t="str">
        <f>IF(ISERROR(VLOOKUP(D7,'1 - Spelerslijst'!A:D,4,FALSE))," ",VLOOKUP(D7,'1 - Spelerslijst'!A:D,4,FALSE))</f>
        <v xml:space="preserve"> </v>
      </c>
      <c r="G7" s="33"/>
      <c r="H7" s="5" t="s">
        <v>546</v>
      </c>
      <c r="I7" s="38" t="str">
        <f>IF(F17&lt;180000001,"OK","X")</f>
        <v>OK</v>
      </c>
      <c r="J7" s="33"/>
      <c r="K7" s="33"/>
      <c r="L7" s="33"/>
      <c r="M7" s="33"/>
      <c r="N7" s="33"/>
      <c r="O7" s="33"/>
      <c r="P7" s="33"/>
      <c r="Q7" s="33"/>
      <c r="R7" s="33"/>
      <c r="S7" s="33"/>
      <c r="T7" s="33"/>
      <c r="U7" s="33"/>
      <c r="V7" s="33"/>
      <c r="W7" s="33"/>
      <c r="X7" s="33"/>
      <c r="Y7" s="33"/>
      <c r="Z7" s="10"/>
      <c r="AF7" s="1"/>
      <c r="AG7" s="1"/>
      <c r="AH7" s="1"/>
      <c r="AI7" s="1"/>
      <c r="AJ7" s="1"/>
      <c r="AK7" s="1"/>
      <c r="AL7" s="1"/>
      <c r="AM7" s="1"/>
      <c r="AN7" s="1"/>
      <c r="AO7" s="1"/>
      <c r="AP7" s="1"/>
      <c r="AQ7" s="34"/>
      <c r="AR7" s="35"/>
      <c r="AS7" s="35"/>
    </row>
    <row r="8" spans="1:45" x14ac:dyDescent="0.25">
      <c r="A8" s="27"/>
      <c r="B8" s="7" t="s">
        <v>547</v>
      </c>
      <c r="C8" s="8">
        <v>6</v>
      </c>
      <c r="D8" s="36"/>
      <c r="E8" s="5" t="str">
        <f>IF(ISERROR(VLOOKUP(D8,'1 - Spelerslijst'!A:D,2,FALSE))," ",VLOOKUP(D8,'1 - Spelerslijst'!A:D,2,FALSE))</f>
        <v xml:space="preserve"> </v>
      </c>
      <c r="F8" s="6" t="str">
        <f>IF(ISERROR(VLOOKUP(D8,'1 - Spelerslijst'!A:D,4,FALSE))," ",VLOOKUP(D8,'1 - Spelerslijst'!A:D,4,FALSE))</f>
        <v xml:space="preserve"> </v>
      </c>
      <c r="G8" s="33"/>
      <c r="H8" s="5" t="s">
        <v>548</v>
      </c>
      <c r="I8" s="38" t="str">
        <f>IF(E117=TRUE,"X","OK")</f>
        <v>X</v>
      </c>
      <c r="J8" s="33"/>
      <c r="K8" s="33"/>
      <c r="L8" s="33"/>
      <c r="M8" s="33"/>
      <c r="N8" s="33"/>
      <c r="O8" s="33"/>
      <c r="P8" s="33"/>
      <c r="Q8" s="33"/>
      <c r="R8" s="33"/>
      <c r="S8" s="33"/>
      <c r="T8" s="33"/>
      <c r="U8" s="33"/>
      <c r="V8" s="33"/>
      <c r="W8" s="33"/>
      <c r="X8" s="33"/>
      <c r="Y8" s="33"/>
      <c r="Z8" s="10"/>
      <c r="AF8" s="1"/>
      <c r="AG8" s="1"/>
      <c r="AH8" s="1"/>
      <c r="AI8" s="1"/>
      <c r="AJ8" s="1"/>
      <c r="AK8" s="1"/>
      <c r="AL8" s="1"/>
      <c r="AM8" s="1"/>
      <c r="AN8" s="1"/>
      <c r="AO8" s="1"/>
      <c r="AP8" s="1"/>
      <c r="AQ8" s="34"/>
      <c r="AR8" s="35"/>
      <c r="AS8" s="35"/>
    </row>
    <row r="9" spans="1:45" x14ac:dyDescent="0.25">
      <c r="A9" s="27"/>
      <c r="B9" s="7" t="s">
        <v>549</v>
      </c>
      <c r="C9" s="8">
        <v>7</v>
      </c>
      <c r="D9" s="36"/>
      <c r="E9" s="5" t="str">
        <f>IF(ISERROR(VLOOKUP(D9,'1 - Spelerslijst'!A:D,2,FALSE))," ",VLOOKUP(D9,'1 - Spelerslijst'!A:D,2,FALSE))</f>
        <v xml:space="preserve"> </v>
      </c>
      <c r="F9" s="6" t="str">
        <f>IF(ISERROR(VLOOKUP(D9,'1 - Spelerslijst'!A:D,4,FALSE))," ",VLOOKUP(D9,'1 - Spelerslijst'!A:D,4,FALSE))</f>
        <v xml:space="preserve"> </v>
      </c>
      <c r="G9" s="33"/>
      <c r="H9" s="5" t="s">
        <v>550</v>
      </c>
      <c r="I9" s="38" t="str">
        <f>IF(E135=TRUE,"X","OK")</f>
        <v>X</v>
      </c>
      <c r="J9" s="33"/>
      <c r="K9" s="33"/>
      <c r="L9" s="33"/>
      <c r="M9" s="33"/>
      <c r="N9" s="33"/>
      <c r="O9" s="33"/>
      <c r="P9" s="33"/>
      <c r="Q9" s="33"/>
      <c r="R9" s="33"/>
      <c r="S9" s="33"/>
      <c r="T9" s="33"/>
      <c r="U9" s="33"/>
      <c r="V9" s="33"/>
      <c r="W9" s="33"/>
      <c r="X9" s="33"/>
      <c r="Y9" s="33"/>
      <c r="Z9" s="10"/>
      <c r="AF9" s="1"/>
      <c r="AG9" s="1"/>
      <c r="AH9" s="1"/>
      <c r="AI9" s="1"/>
      <c r="AJ9" s="1"/>
      <c r="AK9" s="1"/>
      <c r="AL9" s="1"/>
      <c r="AM9" s="1"/>
      <c r="AN9" s="1"/>
      <c r="AO9" s="1"/>
      <c r="AP9" s="1"/>
      <c r="AQ9" s="34"/>
      <c r="AR9" s="35"/>
      <c r="AS9" s="35"/>
    </row>
    <row r="10" spans="1:45" x14ac:dyDescent="0.25">
      <c r="A10" s="27"/>
      <c r="B10" s="7" t="s">
        <v>551</v>
      </c>
      <c r="C10" s="8">
        <v>8</v>
      </c>
      <c r="D10" s="36"/>
      <c r="E10" s="5" t="str">
        <f>IF(ISERROR(VLOOKUP(D10,'1 - Spelerslijst'!A:D,2,FALSE))," ",VLOOKUP(D10,'1 - Spelerslijst'!A:D,2,FALSE))</f>
        <v xml:space="preserve"> </v>
      </c>
      <c r="F10" s="6" t="str">
        <f>IF(ISERROR(VLOOKUP(D10,'1 - Spelerslijst'!A:D,4,FALSE))," ",VLOOKUP(D10,'1 - Spelerslijst'!A:D,4,FALSE))</f>
        <v xml:space="preserve"> </v>
      </c>
      <c r="G10" s="33"/>
      <c r="H10" s="10"/>
      <c r="I10" s="39"/>
      <c r="J10" s="33"/>
      <c r="K10" s="33"/>
      <c r="L10" s="33"/>
      <c r="M10" s="33"/>
      <c r="N10" s="33"/>
      <c r="O10" s="33"/>
      <c r="P10" s="33"/>
      <c r="Q10" s="33"/>
      <c r="R10" s="33"/>
      <c r="S10" s="33"/>
      <c r="T10" s="33"/>
      <c r="U10" s="33"/>
      <c r="V10" s="33"/>
      <c r="W10" s="33"/>
      <c r="X10" s="33"/>
      <c r="Y10" s="33"/>
      <c r="Z10" s="10"/>
      <c r="AF10" s="1"/>
      <c r="AG10" s="1"/>
      <c r="AH10" s="1"/>
      <c r="AI10" s="1"/>
      <c r="AJ10" s="1"/>
      <c r="AK10" s="1"/>
      <c r="AL10" s="1"/>
      <c r="AM10" s="1"/>
      <c r="AN10" s="1"/>
      <c r="AO10" s="1"/>
      <c r="AP10" s="1"/>
      <c r="AQ10" s="34"/>
      <c r="AR10" s="35"/>
      <c r="AS10" s="35"/>
    </row>
    <row r="11" spans="1:45" x14ac:dyDescent="0.25">
      <c r="A11" s="27"/>
      <c r="B11" s="7" t="s">
        <v>552</v>
      </c>
      <c r="C11" s="8">
        <v>9</v>
      </c>
      <c r="D11" s="36"/>
      <c r="E11" s="5" t="str">
        <f>IF(ISERROR(VLOOKUP(D11,'1 - Spelerslijst'!A:D,2,FALSE))," ",VLOOKUP(D11,'1 - Spelerslijst'!A:D,2,FALSE))</f>
        <v xml:space="preserve"> </v>
      </c>
      <c r="F11" s="6" t="str">
        <f>IF(ISERROR(VLOOKUP(D11,'1 - Spelerslijst'!A:D,4,FALSE))," ",VLOOKUP(D11,'1 - Spelerslijst'!A:D,4,FALSE))</f>
        <v xml:space="preserve"> </v>
      </c>
      <c r="G11" s="33"/>
      <c r="H11" s="10"/>
      <c r="I11" s="39"/>
      <c r="J11" s="33"/>
      <c r="K11" s="33"/>
      <c r="L11" s="33"/>
      <c r="M11" s="33"/>
      <c r="N11" s="33"/>
      <c r="O11" s="33"/>
      <c r="P11" s="33"/>
      <c r="Q11" s="33"/>
      <c r="R11" s="33"/>
      <c r="S11" s="33"/>
      <c r="T11" s="33"/>
      <c r="U11" s="33"/>
      <c r="V11" s="33"/>
      <c r="W11" s="33"/>
      <c r="X11" s="33"/>
      <c r="Y11" s="33"/>
      <c r="Z11" s="10"/>
      <c r="AF11" s="1"/>
      <c r="AG11" s="1"/>
      <c r="AH11" s="1"/>
      <c r="AI11" s="1"/>
      <c r="AJ11" s="1"/>
      <c r="AK11" s="1"/>
      <c r="AL11" s="1"/>
      <c r="AM11" s="1"/>
      <c r="AN11" s="1"/>
      <c r="AO11" s="1"/>
      <c r="AP11" s="1"/>
      <c r="AQ11" s="34"/>
      <c r="AR11" s="35"/>
      <c r="AS11" s="35"/>
    </row>
    <row r="12" spans="1:45" x14ac:dyDescent="0.25">
      <c r="A12" s="27"/>
      <c r="B12" s="7" t="s">
        <v>553</v>
      </c>
      <c r="C12" s="8">
        <v>10</v>
      </c>
      <c r="D12" s="36"/>
      <c r="E12" s="5" t="str">
        <f>IF(ISERROR(VLOOKUP(D12,'1 - Spelerslijst'!A:D,2,FALSE))," ",VLOOKUP(D12,'1 - Spelerslijst'!A:D,2,FALSE))</f>
        <v xml:space="preserve"> </v>
      </c>
      <c r="F12" s="6" t="str">
        <f>IF(ISERROR(VLOOKUP(D12,'1 - Spelerslijst'!A:D,4,FALSE))," ",VLOOKUP(D12,'1 - Spelerslijst'!A:D,4,FALSE))</f>
        <v xml:space="preserve"> </v>
      </c>
      <c r="G12" s="33"/>
      <c r="H12" s="33"/>
      <c r="I12" s="33"/>
      <c r="J12" s="33"/>
      <c r="K12" s="33"/>
      <c r="L12" s="33"/>
      <c r="M12" s="33"/>
      <c r="N12" s="33"/>
      <c r="O12" s="33"/>
      <c r="P12" s="33"/>
      <c r="Q12" s="33"/>
      <c r="R12" s="33"/>
      <c r="S12" s="33"/>
      <c r="T12" s="33"/>
      <c r="U12" s="33"/>
      <c r="V12" s="33"/>
      <c r="W12" s="33"/>
      <c r="X12" s="33"/>
      <c r="Y12" s="33"/>
      <c r="Z12" s="10"/>
      <c r="AF12" s="1"/>
      <c r="AG12" s="1"/>
      <c r="AH12" s="1"/>
      <c r="AI12" s="1"/>
      <c r="AJ12" s="1"/>
      <c r="AK12" s="1"/>
      <c r="AL12" s="1"/>
      <c r="AM12" s="1"/>
      <c r="AN12" s="1"/>
      <c r="AO12" s="1"/>
      <c r="AP12" s="1"/>
      <c r="AQ12" s="34"/>
      <c r="AR12" s="35"/>
      <c r="AS12" s="35"/>
    </row>
    <row r="13" spans="1:45" x14ac:dyDescent="0.25">
      <c r="A13" s="27"/>
      <c r="B13" s="7" t="s">
        <v>554</v>
      </c>
      <c r="C13" s="8">
        <v>11</v>
      </c>
      <c r="D13" s="36"/>
      <c r="E13" s="5" t="str">
        <f>IF(ISERROR(VLOOKUP(D13,'1 - Spelerslijst'!A:D,2,FALSE))," ",VLOOKUP(D13,'1 - Spelerslijst'!A:D,2,FALSE))</f>
        <v xml:space="preserve"> </v>
      </c>
      <c r="F13" s="6" t="str">
        <f>IF(ISERROR(VLOOKUP(D13,'1 - Spelerslijst'!A:D,4,FALSE))," ",VLOOKUP(D13,'1 - Spelerslijst'!A:D,4,FALSE))</f>
        <v xml:space="preserve"> </v>
      </c>
      <c r="G13" s="33"/>
      <c r="H13" s="11" t="s">
        <v>555</v>
      </c>
      <c r="I13" s="33"/>
      <c r="J13" s="33"/>
      <c r="K13" s="33"/>
      <c r="L13" s="33"/>
      <c r="M13" s="33"/>
      <c r="N13" s="33"/>
      <c r="O13" s="33"/>
      <c r="P13" s="33"/>
      <c r="Q13" s="33"/>
      <c r="R13" s="33"/>
      <c r="S13" s="33"/>
      <c r="T13" s="33"/>
      <c r="U13" s="33"/>
      <c r="V13" s="33"/>
      <c r="W13" s="33"/>
      <c r="X13" s="33"/>
      <c r="Y13" s="33"/>
      <c r="Z13" s="10"/>
      <c r="AF13" s="1"/>
      <c r="AG13" s="1"/>
      <c r="AH13" s="1"/>
      <c r="AI13" s="1"/>
      <c r="AJ13" s="1"/>
      <c r="AK13" s="1"/>
      <c r="AL13" s="1"/>
      <c r="AM13" s="1"/>
      <c r="AN13" s="1"/>
      <c r="AO13" s="1"/>
      <c r="AP13" s="1"/>
      <c r="AQ13" s="34"/>
      <c r="AR13" s="35"/>
      <c r="AS13" s="35"/>
    </row>
    <row r="14" spans="1:45" s="42" customFormat="1" x14ac:dyDescent="0.25">
      <c r="A14" s="40"/>
      <c r="B14" s="12" t="s">
        <v>556</v>
      </c>
      <c r="C14" s="13">
        <v>12</v>
      </c>
      <c r="D14" s="36"/>
      <c r="E14" s="5" t="str">
        <f>IF(ISERROR(VLOOKUP(D14,'1 - Spelerslijst'!A:D,2,FALSE))," ",VLOOKUP(D14,'1 - Spelerslijst'!A:D,2,FALSE))</f>
        <v xml:space="preserve"> </v>
      </c>
      <c r="F14" s="6" t="str">
        <f>IF(ISERROR(VLOOKUP(D14,'1 - Spelerslijst'!A:D,4,FALSE))," ",VLOOKUP(D14,'1 - Spelerslijst'!A:D,4,FALSE))</f>
        <v xml:space="preserve"> </v>
      </c>
      <c r="G14" s="41"/>
      <c r="H14" s="42" t="s">
        <v>557</v>
      </c>
      <c r="I14" s="41"/>
      <c r="J14" s="41"/>
      <c r="K14" s="41"/>
      <c r="L14" s="41"/>
      <c r="M14" s="41"/>
      <c r="N14" s="41"/>
      <c r="O14" s="41"/>
      <c r="P14" s="41"/>
      <c r="Q14" s="41"/>
      <c r="R14" s="41"/>
      <c r="S14" s="41"/>
      <c r="T14" s="41"/>
      <c r="U14" s="41"/>
      <c r="V14" s="41"/>
      <c r="W14" s="41"/>
      <c r="X14" s="41"/>
      <c r="Y14" s="41"/>
      <c r="Z14" s="10"/>
      <c r="AA14" s="43"/>
      <c r="AB14" s="43"/>
      <c r="AC14" s="43"/>
      <c r="AD14" s="43"/>
      <c r="AE14" s="43"/>
      <c r="AL14" s="1"/>
      <c r="AM14" s="1"/>
    </row>
    <row r="15" spans="1:45" s="42" customFormat="1" x14ac:dyDescent="0.25">
      <c r="A15" s="40"/>
      <c r="B15" s="12" t="s">
        <v>558</v>
      </c>
      <c r="C15" s="13">
        <v>13</v>
      </c>
      <c r="D15" s="36"/>
      <c r="E15" s="5" t="str">
        <f>IF(ISERROR(VLOOKUP(D15,'1 - Spelerslijst'!A:D,2,FALSE))," ",VLOOKUP(D15,'1 - Spelerslijst'!A:D,2,FALSE))</f>
        <v xml:space="preserve"> </v>
      </c>
      <c r="F15" s="6" t="str">
        <f>IF(ISERROR(VLOOKUP(D15,'1 - Spelerslijst'!A:D,4,FALSE))," ",VLOOKUP(D15,'1 - Spelerslijst'!A:D,4,FALSE))</f>
        <v xml:space="preserve"> </v>
      </c>
      <c r="G15" s="41"/>
      <c r="H15" s="41"/>
      <c r="I15" s="41"/>
      <c r="J15" s="41"/>
      <c r="K15" s="41"/>
      <c r="L15" s="41"/>
      <c r="M15" s="41"/>
      <c r="N15" s="41"/>
      <c r="O15" s="41"/>
      <c r="P15" s="41"/>
      <c r="Q15" s="41"/>
      <c r="R15" s="41"/>
      <c r="S15" s="41"/>
      <c r="T15" s="41"/>
      <c r="U15" s="41"/>
      <c r="V15" s="41"/>
      <c r="W15" s="41"/>
      <c r="X15" s="41"/>
      <c r="Y15" s="41"/>
      <c r="Z15" s="10"/>
      <c r="AA15" s="43"/>
      <c r="AB15" s="43"/>
      <c r="AC15" s="43"/>
      <c r="AD15" s="43"/>
      <c r="AE15" s="43"/>
      <c r="AL15" s="1"/>
      <c r="AM15" s="1"/>
    </row>
    <row r="16" spans="1:45" s="42" customFormat="1" x14ac:dyDescent="0.25">
      <c r="A16" s="40"/>
      <c r="B16" s="14" t="s">
        <v>559</v>
      </c>
      <c r="C16" s="15">
        <v>14</v>
      </c>
      <c r="D16" s="44"/>
      <c r="E16" s="5" t="str">
        <f>IF(ISERROR(VLOOKUP(D16,'1 - Spelerslijst'!A:D,2,FALSE))," ",VLOOKUP(D16,'1 - Spelerslijst'!A:D,2,FALSE))</f>
        <v xml:space="preserve"> </v>
      </c>
      <c r="F16" s="6" t="str">
        <f>IF(ISERROR(VLOOKUP(D16,'1 - Spelerslijst'!A:D,4,FALSE))," ",VLOOKUP(D16,'1 - Spelerslijst'!A:D,4,FALSE))</f>
        <v xml:space="preserve"> </v>
      </c>
      <c r="G16" s="41"/>
      <c r="H16" s="41"/>
      <c r="I16" s="41"/>
      <c r="J16" s="41"/>
      <c r="K16" s="41"/>
      <c r="L16" s="41"/>
      <c r="M16" s="41"/>
      <c r="N16" s="41"/>
      <c r="O16" s="41"/>
      <c r="P16" s="41"/>
      <c r="Q16" s="41"/>
      <c r="R16" s="41"/>
      <c r="S16" s="41"/>
      <c r="T16" s="41"/>
      <c r="U16" s="41"/>
      <c r="V16" s="41"/>
      <c r="W16" s="41"/>
      <c r="X16" s="41"/>
      <c r="Y16" s="41"/>
      <c r="Z16" s="43"/>
      <c r="AA16" s="43"/>
      <c r="AB16" s="43"/>
      <c r="AC16" s="43"/>
      <c r="AD16" s="43"/>
      <c r="AE16" s="43"/>
      <c r="AL16" s="1"/>
      <c r="AM16" s="1"/>
    </row>
    <row r="17" spans="1:45" x14ac:dyDescent="0.25">
      <c r="A17" s="27"/>
      <c r="B17" s="16"/>
      <c r="C17" s="10"/>
      <c r="D17" s="10"/>
      <c r="E17" s="10"/>
      <c r="F17" s="18">
        <f>SUM(F3:F16)</f>
        <v>0</v>
      </c>
      <c r="G17" s="45"/>
      <c r="H17" s="45"/>
      <c r="I17" s="45"/>
      <c r="J17" s="45"/>
      <c r="K17" s="45"/>
      <c r="L17" s="45"/>
      <c r="M17" s="45"/>
      <c r="N17" s="45"/>
      <c r="O17" s="45"/>
      <c r="P17" s="45"/>
      <c r="Q17" s="45"/>
      <c r="R17" s="45"/>
      <c r="S17" s="45"/>
      <c r="T17" s="45"/>
      <c r="U17" s="45"/>
      <c r="V17" s="45"/>
      <c r="W17" s="45"/>
      <c r="X17" s="46"/>
      <c r="Y17" s="46"/>
      <c r="Z17" s="47"/>
      <c r="AF17" s="1"/>
      <c r="AG17" s="1"/>
      <c r="AH17" s="1"/>
      <c r="AI17" s="1"/>
      <c r="AJ17" s="1"/>
      <c r="AK17" s="1"/>
      <c r="AL17" s="1"/>
      <c r="AM17" s="1"/>
      <c r="AN17" s="1"/>
      <c r="AO17" s="1"/>
      <c r="AP17" s="1"/>
      <c r="AQ17" s="1"/>
      <c r="AR17" s="1"/>
      <c r="AS17" s="1"/>
    </row>
    <row r="18" spans="1:45" x14ac:dyDescent="0.25">
      <c r="B18" s="16"/>
      <c r="C18" s="10"/>
      <c r="D18" s="10"/>
      <c r="E18" s="10"/>
      <c r="F18" s="19"/>
      <c r="G18" s="45"/>
      <c r="H18" s="45"/>
      <c r="I18" s="45"/>
      <c r="J18" s="45"/>
      <c r="K18" s="45"/>
      <c r="L18" s="45"/>
      <c r="M18" s="45"/>
      <c r="N18" s="45"/>
      <c r="O18" s="45"/>
      <c r="P18" s="45"/>
      <c r="Q18" s="45"/>
      <c r="R18" s="45"/>
      <c r="S18" s="45"/>
      <c r="T18" s="45"/>
      <c r="U18" s="45"/>
      <c r="V18" s="45"/>
      <c r="W18" s="45"/>
      <c r="X18" s="46"/>
      <c r="Y18" s="46"/>
      <c r="Z18" s="47"/>
      <c r="AF18" s="1"/>
      <c r="AG18" s="1"/>
      <c r="AH18" s="1"/>
      <c r="AI18" s="1"/>
      <c r="AJ18" s="1"/>
      <c r="AK18" s="1"/>
      <c r="AL18" s="1"/>
      <c r="AM18" s="1"/>
      <c r="AN18" s="1"/>
      <c r="AO18" s="1"/>
      <c r="AP18" s="1"/>
      <c r="AQ18" s="1"/>
      <c r="AR18" s="1"/>
      <c r="AS18" s="1"/>
    </row>
    <row r="19" spans="1:45" x14ac:dyDescent="0.25">
      <c r="B19" s="16"/>
      <c r="C19" s="20" t="s">
        <v>560</v>
      </c>
      <c r="D19" s="10"/>
      <c r="E19" s="10"/>
      <c r="F19" s="19"/>
      <c r="G19" s="45"/>
      <c r="H19" s="45"/>
      <c r="I19" s="45"/>
      <c r="J19" s="45"/>
      <c r="K19" s="45"/>
      <c r="L19" s="45"/>
      <c r="M19" s="45"/>
      <c r="N19" s="45"/>
      <c r="O19" s="45"/>
      <c r="P19" s="45"/>
      <c r="Q19" s="45"/>
      <c r="R19" s="45"/>
      <c r="S19" s="45"/>
      <c r="T19" s="45"/>
      <c r="U19" s="45"/>
      <c r="V19" s="45"/>
      <c r="W19" s="45"/>
      <c r="X19" s="46"/>
      <c r="Y19" s="46"/>
      <c r="Z19" s="47"/>
      <c r="AF19" s="1"/>
      <c r="AG19" s="1"/>
      <c r="AH19" s="1"/>
      <c r="AI19" s="1"/>
      <c r="AJ19" s="1"/>
      <c r="AK19" s="1"/>
      <c r="AL19" s="1"/>
      <c r="AM19" s="1"/>
      <c r="AN19" s="1"/>
      <c r="AO19" s="1"/>
      <c r="AP19" s="1"/>
      <c r="AQ19" s="1"/>
      <c r="AR19" s="1"/>
      <c r="AS19" s="1"/>
    </row>
    <row r="20" spans="1:45" x14ac:dyDescent="0.25">
      <c r="B20" s="16"/>
      <c r="C20" s="21">
        <v>1</v>
      </c>
      <c r="D20" s="22" t="s">
        <v>591</v>
      </c>
      <c r="E20" s="23" t="str">
        <f>VLOOKUP(D20,$C$184:$D$202,2,FALSE)</f>
        <v>Nog niet ingevuld</v>
      </c>
      <c r="F20" s="19"/>
      <c r="G20" s="45"/>
      <c r="H20" s="120" t="s">
        <v>561</v>
      </c>
      <c r="I20" s="45"/>
      <c r="J20" s="45"/>
      <c r="K20" s="45"/>
      <c r="L20" s="45"/>
      <c r="M20" s="45"/>
      <c r="N20" s="45"/>
      <c r="O20" s="45"/>
      <c r="P20" s="45"/>
      <c r="Q20" s="45"/>
      <c r="R20" s="45"/>
      <c r="S20" s="45"/>
      <c r="T20" s="45"/>
      <c r="U20" s="45"/>
      <c r="V20" s="45"/>
      <c r="W20" s="45"/>
      <c r="X20" s="46"/>
      <c r="Y20" s="46"/>
      <c r="Z20" s="47"/>
      <c r="AF20" s="1"/>
      <c r="AG20" s="1"/>
      <c r="AH20" s="1"/>
      <c r="AI20" s="1"/>
      <c r="AJ20" s="1"/>
      <c r="AK20" s="1"/>
      <c r="AL20" s="1"/>
      <c r="AM20" s="1"/>
      <c r="AN20" s="1"/>
      <c r="AO20" s="1"/>
      <c r="AP20" s="1"/>
      <c r="AQ20" s="1"/>
      <c r="AR20" s="1"/>
      <c r="AS20" s="1"/>
    </row>
    <row r="21" spans="1:45" x14ac:dyDescent="0.25">
      <c r="B21" s="16"/>
      <c r="C21" s="21">
        <v>2</v>
      </c>
      <c r="D21" s="22" t="s">
        <v>591</v>
      </c>
      <c r="E21" s="23" t="str">
        <f t="shared" ref="E21:E37" si="0">VLOOKUP(D21,$C$184:$D$202,2,FALSE)</f>
        <v>Nog niet ingevuld</v>
      </c>
      <c r="F21" s="19"/>
      <c r="G21" s="45"/>
      <c r="H21" s="121"/>
      <c r="I21" s="45"/>
      <c r="J21" s="45"/>
      <c r="K21" s="45"/>
      <c r="L21" s="45"/>
      <c r="M21" s="45"/>
      <c r="N21" s="45"/>
      <c r="O21" s="45"/>
      <c r="P21" s="45"/>
      <c r="Q21" s="45"/>
      <c r="R21" s="45"/>
      <c r="S21" s="45"/>
      <c r="T21" s="45"/>
      <c r="U21" s="45"/>
      <c r="V21" s="45"/>
      <c r="W21" s="45"/>
      <c r="X21" s="46"/>
      <c r="Y21" s="46"/>
      <c r="Z21" s="47"/>
      <c r="AF21" s="1"/>
      <c r="AG21" s="1"/>
      <c r="AH21" s="1"/>
      <c r="AI21" s="1"/>
      <c r="AJ21" s="1"/>
      <c r="AK21" s="1"/>
      <c r="AL21" s="1"/>
      <c r="AM21" s="1"/>
      <c r="AN21" s="1"/>
      <c r="AO21" s="1"/>
      <c r="AP21" s="1"/>
      <c r="AQ21" s="1"/>
      <c r="AR21" s="1"/>
      <c r="AS21" s="1"/>
    </row>
    <row r="22" spans="1:45" x14ac:dyDescent="0.25">
      <c r="B22" s="16"/>
      <c r="C22" s="21">
        <v>3</v>
      </c>
      <c r="D22" s="22" t="s">
        <v>591</v>
      </c>
      <c r="E22" s="23" t="str">
        <f t="shared" si="0"/>
        <v>Nog niet ingevuld</v>
      </c>
      <c r="F22" s="19"/>
      <c r="G22" s="45"/>
      <c r="H22" s="121"/>
      <c r="I22" s="45"/>
      <c r="J22" s="45"/>
      <c r="K22" s="45"/>
      <c r="L22" s="45"/>
      <c r="M22" s="45"/>
      <c r="N22" s="45"/>
      <c r="O22" s="45"/>
      <c r="P22" s="45"/>
      <c r="Q22" s="45"/>
      <c r="R22" s="45"/>
      <c r="S22" s="45"/>
      <c r="T22" s="45"/>
      <c r="U22" s="45"/>
      <c r="V22" s="45"/>
      <c r="W22" s="45"/>
      <c r="X22" s="46"/>
      <c r="Y22" s="46"/>
      <c r="Z22" s="47"/>
      <c r="AF22" s="1"/>
      <c r="AG22" s="1"/>
      <c r="AH22" s="1"/>
      <c r="AI22" s="1"/>
      <c r="AJ22" s="1"/>
      <c r="AK22" s="1"/>
      <c r="AL22" s="1"/>
      <c r="AM22" s="1"/>
      <c r="AN22" s="1"/>
      <c r="AO22" s="1"/>
      <c r="AP22" s="1"/>
      <c r="AQ22" s="1"/>
      <c r="AR22" s="1"/>
      <c r="AS22" s="1"/>
    </row>
    <row r="23" spans="1:45" x14ac:dyDescent="0.25">
      <c r="B23" s="16"/>
      <c r="C23" s="21">
        <v>4</v>
      </c>
      <c r="D23" s="22" t="s">
        <v>591</v>
      </c>
      <c r="E23" s="23" t="str">
        <f t="shared" si="0"/>
        <v>Nog niet ingevuld</v>
      </c>
      <c r="F23" s="19"/>
      <c r="G23" s="45"/>
      <c r="H23" s="121"/>
      <c r="I23" s="45"/>
      <c r="J23" s="45"/>
      <c r="K23" s="45"/>
      <c r="L23" s="45"/>
      <c r="M23" s="45"/>
      <c r="N23" s="45"/>
      <c r="O23" s="45"/>
      <c r="P23" s="45"/>
      <c r="Q23" s="45"/>
      <c r="R23" s="45"/>
      <c r="S23" s="45"/>
      <c r="T23" s="45"/>
      <c r="U23" s="45"/>
      <c r="V23" s="45"/>
      <c r="W23" s="45"/>
      <c r="X23" s="46"/>
      <c r="Y23" s="46"/>
      <c r="Z23" s="47"/>
      <c r="AF23" s="1"/>
      <c r="AG23" s="1"/>
      <c r="AH23" s="1"/>
      <c r="AI23" s="1"/>
      <c r="AJ23" s="1"/>
      <c r="AK23" s="1"/>
      <c r="AL23" s="1"/>
      <c r="AM23" s="1"/>
      <c r="AN23" s="1"/>
      <c r="AO23" s="1"/>
      <c r="AP23" s="1"/>
      <c r="AQ23" s="1"/>
      <c r="AR23" s="1"/>
      <c r="AS23" s="1"/>
    </row>
    <row r="24" spans="1:45" x14ac:dyDescent="0.25">
      <c r="B24" s="16"/>
      <c r="C24" s="21">
        <v>5</v>
      </c>
      <c r="D24" s="22" t="s">
        <v>591</v>
      </c>
      <c r="E24" s="23" t="str">
        <f t="shared" si="0"/>
        <v>Nog niet ingevuld</v>
      </c>
      <c r="F24" s="19"/>
      <c r="G24" s="45"/>
      <c r="H24" s="121"/>
      <c r="I24" s="45"/>
      <c r="J24" s="45"/>
      <c r="K24" s="45"/>
      <c r="L24" s="45"/>
      <c r="M24" s="45"/>
      <c r="N24" s="45"/>
      <c r="O24" s="45"/>
      <c r="P24" s="45"/>
      <c r="Q24" s="45"/>
      <c r="R24" s="45"/>
      <c r="S24" s="45"/>
      <c r="T24" s="45"/>
      <c r="U24" s="45"/>
      <c r="V24" s="45"/>
      <c r="W24" s="45"/>
      <c r="X24" s="46"/>
      <c r="Y24" s="46"/>
      <c r="Z24" s="47"/>
      <c r="AF24" s="1"/>
      <c r="AG24" s="1"/>
      <c r="AH24" s="1"/>
      <c r="AI24" s="1"/>
      <c r="AJ24" s="1"/>
      <c r="AK24" s="1"/>
      <c r="AL24" s="1"/>
      <c r="AM24" s="1"/>
      <c r="AN24" s="1"/>
      <c r="AO24" s="1"/>
      <c r="AP24" s="1"/>
      <c r="AQ24" s="1"/>
      <c r="AR24" s="1"/>
      <c r="AS24" s="1"/>
    </row>
    <row r="25" spans="1:45" x14ac:dyDescent="0.25">
      <c r="B25" s="16"/>
      <c r="C25" s="21">
        <v>6</v>
      </c>
      <c r="D25" s="22" t="s">
        <v>591</v>
      </c>
      <c r="E25" s="23" t="str">
        <f t="shared" si="0"/>
        <v>Nog niet ingevuld</v>
      </c>
      <c r="F25" s="19"/>
      <c r="G25" s="45"/>
      <c r="H25" s="121"/>
      <c r="I25" s="45"/>
      <c r="J25" s="45"/>
      <c r="K25" s="45"/>
      <c r="L25" s="45"/>
      <c r="M25" s="45"/>
      <c r="N25" s="45"/>
      <c r="O25" s="45"/>
      <c r="P25" s="45"/>
      <c r="Q25" s="45"/>
      <c r="R25" s="45"/>
      <c r="S25" s="45"/>
      <c r="T25" s="45"/>
      <c r="U25" s="45"/>
      <c r="V25" s="45"/>
      <c r="W25" s="45"/>
      <c r="X25" s="46"/>
      <c r="Y25" s="46"/>
      <c r="Z25" s="47"/>
      <c r="AF25" s="1"/>
      <c r="AG25" s="1"/>
      <c r="AH25" s="1"/>
      <c r="AI25" s="1"/>
      <c r="AJ25" s="1"/>
      <c r="AK25" s="1"/>
      <c r="AL25" s="1"/>
      <c r="AM25" s="1"/>
      <c r="AN25" s="1"/>
      <c r="AO25" s="1"/>
      <c r="AP25" s="1"/>
      <c r="AQ25" s="1"/>
      <c r="AR25" s="1"/>
      <c r="AS25" s="1"/>
    </row>
    <row r="26" spans="1:45" x14ac:dyDescent="0.25">
      <c r="B26" s="16"/>
      <c r="C26" s="21">
        <v>7</v>
      </c>
      <c r="D26" s="22" t="s">
        <v>591</v>
      </c>
      <c r="E26" s="23" t="str">
        <f t="shared" si="0"/>
        <v>Nog niet ingevuld</v>
      </c>
      <c r="F26" s="19"/>
      <c r="G26" s="45"/>
      <c r="H26" s="121"/>
      <c r="I26" s="45"/>
      <c r="J26" s="45"/>
      <c r="K26" s="45"/>
      <c r="L26" s="45"/>
      <c r="M26" s="45"/>
      <c r="N26" s="45"/>
      <c r="O26" s="45"/>
      <c r="P26" s="45"/>
      <c r="Q26" s="45"/>
      <c r="R26" s="45"/>
      <c r="S26" s="45"/>
      <c r="T26" s="45"/>
      <c r="U26" s="45"/>
      <c r="V26" s="45"/>
      <c r="W26" s="45"/>
      <c r="X26" s="46"/>
      <c r="Y26" s="46"/>
      <c r="Z26" s="47"/>
      <c r="AF26" s="1"/>
      <c r="AG26" s="1"/>
      <c r="AH26" s="1"/>
      <c r="AI26" s="1"/>
      <c r="AJ26" s="1"/>
      <c r="AK26" s="1"/>
      <c r="AL26" s="1"/>
      <c r="AM26" s="1"/>
      <c r="AN26" s="1"/>
      <c r="AO26" s="1"/>
      <c r="AP26" s="1"/>
      <c r="AQ26" s="1"/>
      <c r="AR26" s="1"/>
      <c r="AS26" s="1"/>
    </row>
    <row r="27" spans="1:45" x14ac:dyDescent="0.25">
      <c r="B27" s="16"/>
      <c r="C27" s="21">
        <v>8</v>
      </c>
      <c r="D27" s="22" t="s">
        <v>591</v>
      </c>
      <c r="E27" s="23" t="str">
        <f t="shared" si="0"/>
        <v>Nog niet ingevuld</v>
      </c>
      <c r="F27" s="19"/>
      <c r="G27" s="45"/>
      <c r="H27" s="121"/>
      <c r="I27" s="45"/>
      <c r="J27" s="45"/>
      <c r="K27" s="45"/>
      <c r="L27" s="45"/>
      <c r="M27" s="45"/>
      <c r="N27" s="45"/>
      <c r="O27" s="45"/>
      <c r="P27" s="45"/>
      <c r="Q27" s="45"/>
      <c r="R27" s="45"/>
      <c r="S27" s="45"/>
      <c r="T27" s="45"/>
      <c r="U27" s="45"/>
      <c r="V27" s="45"/>
      <c r="W27" s="45"/>
      <c r="X27" s="46"/>
      <c r="Y27" s="46"/>
      <c r="Z27" s="47"/>
      <c r="AF27" s="1"/>
      <c r="AG27" s="1"/>
      <c r="AH27" s="1"/>
      <c r="AI27" s="1"/>
      <c r="AJ27" s="1"/>
      <c r="AK27" s="1"/>
      <c r="AL27" s="1"/>
      <c r="AM27" s="1"/>
      <c r="AN27" s="1"/>
      <c r="AO27" s="1"/>
      <c r="AP27" s="1"/>
      <c r="AQ27" s="1"/>
      <c r="AR27" s="1"/>
      <c r="AS27" s="1"/>
    </row>
    <row r="28" spans="1:45" x14ac:dyDescent="0.25">
      <c r="B28" s="16"/>
      <c r="C28" s="21">
        <v>9</v>
      </c>
      <c r="D28" s="22" t="s">
        <v>591</v>
      </c>
      <c r="E28" s="23" t="str">
        <f t="shared" si="0"/>
        <v>Nog niet ingevuld</v>
      </c>
      <c r="F28" s="19"/>
      <c r="G28" s="45"/>
      <c r="H28" s="121"/>
      <c r="I28" s="45"/>
      <c r="J28" s="45"/>
      <c r="K28" s="45"/>
      <c r="L28" s="45"/>
      <c r="M28" s="45"/>
      <c r="N28" s="45"/>
      <c r="O28" s="45"/>
      <c r="P28" s="45"/>
      <c r="Q28" s="45"/>
      <c r="R28" s="45"/>
      <c r="S28" s="45"/>
      <c r="T28" s="45"/>
      <c r="U28" s="45"/>
      <c r="V28" s="45"/>
      <c r="W28" s="45"/>
      <c r="X28" s="46"/>
      <c r="Y28" s="46"/>
      <c r="Z28" s="47"/>
      <c r="AF28" s="1"/>
      <c r="AG28" s="1"/>
      <c r="AH28" s="1"/>
      <c r="AI28" s="1"/>
      <c r="AJ28" s="1"/>
      <c r="AK28" s="1"/>
      <c r="AL28" s="1"/>
      <c r="AM28" s="1"/>
      <c r="AN28" s="1"/>
      <c r="AO28" s="1"/>
      <c r="AP28" s="1"/>
      <c r="AQ28" s="1"/>
      <c r="AR28" s="1"/>
      <c r="AS28" s="1"/>
    </row>
    <row r="29" spans="1:45" x14ac:dyDescent="0.25">
      <c r="B29" s="16"/>
      <c r="C29" s="21">
        <v>10</v>
      </c>
      <c r="D29" s="22" t="s">
        <v>591</v>
      </c>
      <c r="E29" s="23" t="str">
        <f t="shared" si="0"/>
        <v>Nog niet ingevuld</v>
      </c>
      <c r="F29" s="19"/>
      <c r="G29" s="45"/>
      <c r="H29" s="121"/>
      <c r="I29" s="45"/>
      <c r="J29" s="45"/>
      <c r="K29" s="45"/>
      <c r="L29" s="45"/>
      <c r="M29" s="45"/>
      <c r="N29" s="45"/>
      <c r="O29" s="45"/>
      <c r="P29" s="45"/>
      <c r="Q29" s="45"/>
      <c r="R29" s="45"/>
      <c r="S29" s="45"/>
      <c r="T29" s="45"/>
      <c r="U29" s="45"/>
      <c r="V29" s="45"/>
      <c r="W29" s="45"/>
      <c r="X29" s="46"/>
      <c r="Y29" s="46"/>
      <c r="Z29" s="47"/>
      <c r="AF29" s="1"/>
      <c r="AG29" s="1"/>
      <c r="AH29" s="1"/>
      <c r="AI29" s="1"/>
      <c r="AJ29" s="1"/>
      <c r="AK29" s="1"/>
      <c r="AL29" s="1"/>
      <c r="AM29" s="1"/>
      <c r="AN29" s="1"/>
      <c r="AO29" s="1"/>
      <c r="AP29" s="1"/>
      <c r="AQ29" s="1"/>
      <c r="AR29" s="1"/>
      <c r="AS29" s="1"/>
    </row>
    <row r="30" spans="1:45" x14ac:dyDescent="0.25">
      <c r="B30" s="16"/>
      <c r="C30" s="21">
        <v>11</v>
      </c>
      <c r="D30" s="22" t="s">
        <v>591</v>
      </c>
      <c r="E30" s="23" t="str">
        <f t="shared" si="0"/>
        <v>Nog niet ingevuld</v>
      </c>
      <c r="F30" s="19"/>
      <c r="G30" s="45"/>
      <c r="H30" s="121"/>
      <c r="I30" s="45"/>
      <c r="J30" s="45"/>
      <c r="K30" s="45"/>
      <c r="L30" s="45"/>
      <c r="M30" s="45"/>
      <c r="N30" s="45"/>
      <c r="O30" s="45"/>
      <c r="P30" s="45"/>
      <c r="Q30" s="45"/>
      <c r="R30" s="45"/>
      <c r="S30" s="45"/>
      <c r="T30" s="45"/>
      <c r="U30" s="45"/>
      <c r="V30" s="45"/>
      <c r="W30" s="45"/>
      <c r="X30" s="46"/>
      <c r="Y30" s="46"/>
      <c r="Z30" s="47"/>
      <c r="AF30" s="1"/>
      <c r="AG30" s="1"/>
      <c r="AH30" s="1"/>
      <c r="AI30" s="1"/>
      <c r="AJ30" s="1"/>
      <c r="AK30" s="1"/>
      <c r="AL30" s="1"/>
      <c r="AM30" s="1"/>
      <c r="AN30" s="1"/>
      <c r="AO30" s="1"/>
      <c r="AP30" s="1"/>
      <c r="AQ30" s="1"/>
      <c r="AR30" s="1"/>
      <c r="AS30" s="1"/>
    </row>
    <row r="31" spans="1:45" x14ac:dyDescent="0.25">
      <c r="B31" s="16"/>
      <c r="C31" s="21">
        <v>12</v>
      </c>
      <c r="D31" s="22" t="s">
        <v>591</v>
      </c>
      <c r="E31" s="23" t="str">
        <f t="shared" si="0"/>
        <v>Nog niet ingevuld</v>
      </c>
      <c r="F31" s="19"/>
      <c r="G31" s="45"/>
      <c r="H31" s="121"/>
      <c r="I31" s="45"/>
      <c r="J31" s="45"/>
      <c r="K31" s="45"/>
      <c r="L31" s="45"/>
      <c r="M31" s="45"/>
      <c r="N31" s="45"/>
      <c r="O31" s="45"/>
      <c r="P31" s="45"/>
      <c r="Q31" s="45"/>
      <c r="R31" s="45"/>
      <c r="S31" s="45"/>
      <c r="T31" s="45"/>
      <c r="U31" s="45"/>
      <c r="V31" s="45"/>
      <c r="W31" s="45"/>
      <c r="X31" s="46"/>
      <c r="Y31" s="46"/>
      <c r="Z31" s="47"/>
      <c r="AF31" s="1"/>
      <c r="AG31" s="1"/>
      <c r="AH31" s="1"/>
      <c r="AI31" s="1"/>
      <c r="AJ31" s="1"/>
      <c r="AK31" s="1"/>
      <c r="AL31" s="1"/>
      <c r="AM31" s="1"/>
      <c r="AN31" s="1"/>
      <c r="AO31" s="1"/>
      <c r="AP31" s="1"/>
      <c r="AQ31" s="1"/>
      <c r="AR31" s="1"/>
      <c r="AS31" s="1"/>
    </row>
    <row r="32" spans="1:45" x14ac:dyDescent="0.25">
      <c r="B32" s="16"/>
      <c r="C32" s="21">
        <v>13</v>
      </c>
      <c r="D32" s="22" t="s">
        <v>591</v>
      </c>
      <c r="E32" s="23" t="str">
        <f t="shared" si="0"/>
        <v>Nog niet ingevuld</v>
      </c>
      <c r="F32" s="19"/>
      <c r="G32" s="45"/>
      <c r="H32" s="121"/>
      <c r="I32" s="45"/>
      <c r="J32" s="45"/>
      <c r="K32" s="45"/>
      <c r="L32" s="45"/>
      <c r="M32" s="45"/>
      <c r="N32" s="45"/>
      <c r="O32" s="45"/>
      <c r="P32" s="45"/>
      <c r="Q32" s="45"/>
      <c r="R32" s="45"/>
      <c r="S32" s="45"/>
      <c r="T32" s="45"/>
      <c r="U32" s="45"/>
      <c r="V32" s="45"/>
      <c r="W32" s="45"/>
      <c r="X32" s="46"/>
      <c r="Y32" s="46"/>
      <c r="Z32" s="47"/>
      <c r="AF32" s="1"/>
      <c r="AG32" s="1"/>
      <c r="AH32" s="1"/>
      <c r="AI32" s="1"/>
      <c r="AJ32" s="1"/>
      <c r="AK32" s="1"/>
      <c r="AL32" s="1"/>
      <c r="AM32" s="1"/>
      <c r="AN32" s="1"/>
      <c r="AO32" s="1"/>
      <c r="AP32" s="1"/>
      <c r="AQ32" s="1"/>
      <c r="AR32" s="1"/>
      <c r="AS32" s="1"/>
    </row>
    <row r="33" spans="2:45" x14ac:dyDescent="0.25">
      <c r="B33" s="16"/>
      <c r="C33" s="21">
        <v>14</v>
      </c>
      <c r="D33" s="22" t="s">
        <v>591</v>
      </c>
      <c r="E33" s="23" t="str">
        <f t="shared" si="0"/>
        <v>Nog niet ingevuld</v>
      </c>
      <c r="F33" s="19"/>
      <c r="G33" s="45"/>
      <c r="H33" s="121"/>
      <c r="I33" s="45"/>
      <c r="J33" s="45"/>
      <c r="K33" s="45"/>
      <c r="L33" s="45"/>
      <c r="M33" s="45"/>
      <c r="N33" s="45"/>
      <c r="O33" s="45"/>
      <c r="P33" s="45"/>
      <c r="Q33" s="45"/>
      <c r="R33" s="45"/>
      <c r="S33" s="45"/>
      <c r="T33" s="45"/>
      <c r="U33" s="45"/>
      <c r="V33" s="45"/>
      <c r="W33" s="45"/>
      <c r="X33" s="46"/>
      <c r="Y33" s="46"/>
      <c r="Z33" s="47"/>
      <c r="AF33" s="1"/>
      <c r="AG33" s="1"/>
      <c r="AH33" s="1"/>
      <c r="AI33" s="1"/>
      <c r="AJ33" s="1"/>
      <c r="AK33" s="1"/>
      <c r="AL33" s="1"/>
      <c r="AM33" s="1"/>
      <c r="AN33" s="1"/>
      <c r="AO33" s="1"/>
      <c r="AP33" s="1"/>
      <c r="AQ33" s="1"/>
      <c r="AR33" s="1"/>
      <c r="AS33" s="1"/>
    </row>
    <row r="34" spans="2:45" x14ac:dyDescent="0.25">
      <c r="B34" s="16"/>
      <c r="C34" s="21">
        <v>15</v>
      </c>
      <c r="D34" s="22" t="s">
        <v>591</v>
      </c>
      <c r="E34" s="23" t="str">
        <f t="shared" si="0"/>
        <v>Nog niet ingevuld</v>
      </c>
      <c r="F34" s="19"/>
      <c r="G34" s="45"/>
      <c r="H34" s="121"/>
      <c r="I34" s="45"/>
      <c r="J34" s="45"/>
      <c r="K34" s="45"/>
      <c r="L34" s="45"/>
      <c r="M34" s="45"/>
      <c r="N34" s="45"/>
      <c r="O34" s="45"/>
      <c r="P34" s="45"/>
      <c r="Q34" s="45"/>
      <c r="R34" s="45"/>
      <c r="S34" s="45"/>
      <c r="T34" s="45"/>
      <c r="U34" s="45"/>
      <c r="V34" s="45"/>
      <c r="W34" s="45"/>
      <c r="X34" s="46"/>
      <c r="Y34" s="46"/>
      <c r="Z34" s="47"/>
      <c r="AF34" s="1"/>
      <c r="AG34" s="1"/>
      <c r="AH34" s="1"/>
      <c r="AI34" s="1"/>
      <c r="AJ34" s="1"/>
      <c r="AK34" s="1"/>
      <c r="AL34" s="1"/>
      <c r="AM34" s="1"/>
      <c r="AN34" s="1"/>
      <c r="AO34" s="1"/>
      <c r="AP34" s="1"/>
      <c r="AQ34" s="1"/>
      <c r="AR34" s="1"/>
      <c r="AS34" s="1"/>
    </row>
    <row r="35" spans="2:45" x14ac:dyDescent="0.25">
      <c r="B35" s="16"/>
      <c r="C35" s="21">
        <v>16</v>
      </c>
      <c r="D35" s="22" t="s">
        <v>591</v>
      </c>
      <c r="E35" s="23" t="str">
        <f t="shared" si="0"/>
        <v>Nog niet ingevuld</v>
      </c>
      <c r="F35" s="19"/>
      <c r="G35" s="45"/>
      <c r="H35" s="121"/>
      <c r="I35" s="45"/>
      <c r="J35" s="45"/>
      <c r="K35" s="45"/>
      <c r="L35" s="45"/>
      <c r="M35" s="45"/>
      <c r="N35" s="45"/>
      <c r="O35" s="45"/>
      <c r="P35" s="45"/>
      <c r="Q35" s="45"/>
      <c r="R35" s="45"/>
      <c r="S35" s="45"/>
      <c r="T35" s="45"/>
      <c r="U35" s="45"/>
      <c r="V35" s="45"/>
      <c r="W35" s="45"/>
      <c r="X35" s="46"/>
      <c r="Y35" s="46"/>
      <c r="Z35" s="47"/>
      <c r="AF35" s="1"/>
      <c r="AG35" s="1"/>
      <c r="AH35" s="1"/>
      <c r="AI35" s="1"/>
      <c r="AJ35" s="1"/>
      <c r="AK35" s="1"/>
      <c r="AL35" s="1"/>
      <c r="AM35" s="1"/>
      <c r="AN35" s="1"/>
      <c r="AO35" s="1"/>
      <c r="AP35" s="1"/>
      <c r="AQ35" s="1"/>
      <c r="AR35" s="1"/>
      <c r="AS35" s="1"/>
    </row>
    <row r="36" spans="2:45" x14ac:dyDescent="0.25">
      <c r="B36" s="16"/>
      <c r="C36" s="21">
        <v>17</v>
      </c>
      <c r="D36" s="22" t="s">
        <v>591</v>
      </c>
      <c r="E36" s="23" t="str">
        <f t="shared" si="0"/>
        <v>Nog niet ingevuld</v>
      </c>
      <c r="F36" s="19"/>
      <c r="G36" s="45"/>
      <c r="H36" s="121"/>
      <c r="I36" s="45"/>
      <c r="J36" s="45"/>
      <c r="K36" s="45"/>
      <c r="L36" s="45"/>
      <c r="M36" s="45"/>
      <c r="N36" s="45"/>
      <c r="O36" s="45"/>
      <c r="P36" s="45"/>
      <c r="Q36" s="45"/>
      <c r="R36" s="45"/>
      <c r="S36" s="45"/>
      <c r="T36" s="45"/>
      <c r="U36" s="45"/>
      <c r="V36" s="45"/>
      <c r="W36" s="45"/>
      <c r="X36" s="46"/>
      <c r="Y36" s="46"/>
      <c r="Z36" s="47"/>
      <c r="AF36" s="1"/>
      <c r="AG36" s="1"/>
      <c r="AH36" s="1"/>
      <c r="AI36" s="1"/>
      <c r="AJ36" s="1"/>
      <c r="AK36" s="1"/>
      <c r="AL36" s="1"/>
      <c r="AM36" s="1"/>
      <c r="AN36" s="1"/>
      <c r="AO36" s="1"/>
      <c r="AP36" s="1"/>
      <c r="AQ36" s="1"/>
      <c r="AR36" s="1"/>
      <c r="AS36" s="1"/>
    </row>
    <row r="37" spans="2:45" x14ac:dyDescent="0.25">
      <c r="B37" s="16"/>
      <c r="C37" s="21">
        <v>18</v>
      </c>
      <c r="D37" s="22" t="s">
        <v>591</v>
      </c>
      <c r="E37" s="23" t="str">
        <f t="shared" si="0"/>
        <v>Nog niet ingevuld</v>
      </c>
      <c r="F37" s="19"/>
      <c r="G37" s="45"/>
      <c r="H37" s="121"/>
      <c r="I37" s="45"/>
      <c r="J37" s="45"/>
      <c r="K37" s="45"/>
      <c r="L37" s="45"/>
      <c r="M37" s="45"/>
      <c r="N37" s="45"/>
      <c r="O37" s="45"/>
      <c r="P37" s="45"/>
      <c r="Q37" s="45"/>
      <c r="R37" s="45"/>
      <c r="S37" s="45"/>
      <c r="T37" s="45"/>
      <c r="U37" s="45"/>
      <c r="V37" s="45"/>
      <c r="W37" s="45"/>
      <c r="X37" s="46"/>
      <c r="Y37" s="46"/>
      <c r="Z37" s="47"/>
      <c r="AF37" s="1"/>
      <c r="AG37" s="1"/>
      <c r="AH37" s="1"/>
      <c r="AI37" s="1"/>
      <c r="AJ37" s="1"/>
      <c r="AK37" s="1"/>
      <c r="AL37" s="1"/>
      <c r="AM37" s="1"/>
      <c r="AN37" s="1"/>
      <c r="AO37" s="1"/>
      <c r="AP37" s="1"/>
      <c r="AQ37" s="1"/>
      <c r="AR37" s="1"/>
      <c r="AS37" s="1"/>
    </row>
    <row r="38" spans="2:45" x14ac:dyDescent="0.25">
      <c r="B38" s="16"/>
      <c r="C38" s="10"/>
      <c r="D38" s="10"/>
      <c r="E38" s="10"/>
      <c r="F38" s="19"/>
      <c r="G38" s="45"/>
      <c r="H38" s="45"/>
      <c r="I38" s="45"/>
      <c r="J38" s="45"/>
      <c r="K38" s="45"/>
      <c r="L38" s="45"/>
      <c r="M38" s="45"/>
      <c r="N38" s="45"/>
      <c r="O38" s="45"/>
      <c r="P38" s="45"/>
      <c r="Q38" s="45"/>
      <c r="R38" s="45"/>
      <c r="S38" s="45"/>
      <c r="T38" s="45"/>
      <c r="U38" s="45"/>
      <c r="V38" s="45"/>
      <c r="W38" s="45"/>
      <c r="X38" s="46"/>
      <c r="Y38" s="46"/>
      <c r="Z38" s="47"/>
      <c r="AF38" s="1"/>
      <c r="AG38" s="1"/>
      <c r="AH38" s="1"/>
      <c r="AI38" s="1"/>
      <c r="AJ38" s="1"/>
      <c r="AK38" s="1"/>
      <c r="AL38" s="1"/>
      <c r="AM38" s="1"/>
      <c r="AN38" s="1"/>
      <c r="AO38" s="1"/>
      <c r="AP38" s="1"/>
      <c r="AQ38" s="1"/>
      <c r="AR38" s="1"/>
      <c r="AS38" s="1"/>
    </row>
    <row r="39" spans="2:45" x14ac:dyDescent="0.25">
      <c r="B39" s="16"/>
      <c r="C39" s="10"/>
      <c r="D39" s="17"/>
      <c r="E39" s="10"/>
      <c r="F39" s="19"/>
      <c r="G39" s="45"/>
      <c r="H39" s="45"/>
      <c r="I39" s="45"/>
      <c r="J39" s="45"/>
      <c r="K39" s="45"/>
      <c r="L39" s="45"/>
      <c r="M39" s="45"/>
      <c r="N39" s="45"/>
      <c r="O39" s="45"/>
      <c r="P39" s="45"/>
      <c r="Q39" s="45"/>
      <c r="R39" s="45"/>
      <c r="S39" s="45"/>
      <c r="T39" s="45"/>
      <c r="U39" s="45"/>
      <c r="V39" s="45"/>
      <c r="W39" s="45"/>
      <c r="X39" s="46"/>
      <c r="Y39" s="46"/>
      <c r="Z39" s="47"/>
      <c r="AF39" s="1"/>
      <c r="AG39" s="1"/>
      <c r="AH39" s="1"/>
      <c r="AI39" s="1"/>
      <c r="AJ39" s="1"/>
      <c r="AK39" s="1"/>
      <c r="AL39" s="1"/>
      <c r="AM39" s="1"/>
      <c r="AN39" s="1"/>
      <c r="AO39" s="1"/>
      <c r="AP39" s="1"/>
      <c r="AQ39" s="1"/>
      <c r="AR39" s="1"/>
      <c r="AS39" s="1"/>
    </row>
    <row r="40" spans="2:45" x14ac:dyDescent="0.25">
      <c r="B40" s="16"/>
      <c r="C40" s="10"/>
      <c r="D40" s="17"/>
      <c r="E40" s="10"/>
      <c r="F40" s="19"/>
      <c r="G40" s="45"/>
      <c r="H40" s="45"/>
      <c r="I40" s="45"/>
      <c r="J40" s="45"/>
      <c r="K40" s="45"/>
      <c r="L40" s="45"/>
      <c r="M40" s="45"/>
      <c r="N40" s="45"/>
      <c r="O40" s="45"/>
      <c r="P40" s="45"/>
      <c r="Q40" s="45"/>
      <c r="R40" s="45"/>
      <c r="S40" s="45"/>
      <c r="T40" s="45"/>
      <c r="U40" s="45"/>
      <c r="V40" s="45"/>
      <c r="W40" s="45"/>
      <c r="X40" s="46"/>
      <c r="Y40" s="46"/>
      <c r="Z40" s="47"/>
      <c r="AF40" s="1"/>
      <c r="AG40" s="1"/>
      <c r="AH40" s="1"/>
      <c r="AI40" s="1"/>
      <c r="AJ40" s="1"/>
      <c r="AK40" s="1"/>
      <c r="AL40" s="1"/>
      <c r="AM40" s="1"/>
      <c r="AN40" s="1"/>
      <c r="AO40" s="1"/>
      <c r="AP40" s="1"/>
      <c r="AQ40" s="1"/>
      <c r="AR40" s="1"/>
      <c r="AS40" s="1"/>
    </row>
    <row r="41" spans="2:45" x14ac:dyDescent="0.25">
      <c r="B41" s="16"/>
      <c r="C41" s="10"/>
      <c r="D41" s="17"/>
      <c r="E41" s="10"/>
      <c r="F41" s="19"/>
      <c r="G41" s="45"/>
      <c r="H41" s="45"/>
      <c r="I41" s="45"/>
      <c r="J41" s="45"/>
      <c r="K41" s="45"/>
      <c r="L41" s="45"/>
      <c r="M41" s="45"/>
      <c r="N41" s="45"/>
      <c r="O41" s="45"/>
      <c r="P41" s="45"/>
      <c r="Q41" s="45"/>
      <c r="R41" s="45"/>
      <c r="S41" s="45"/>
      <c r="T41" s="45"/>
      <c r="U41" s="45"/>
      <c r="V41" s="45"/>
      <c r="W41" s="45"/>
      <c r="X41" s="46"/>
      <c r="Y41" s="46"/>
      <c r="Z41" s="47"/>
      <c r="AF41" s="1"/>
      <c r="AG41" s="1"/>
      <c r="AH41" s="1"/>
      <c r="AI41" s="1"/>
      <c r="AJ41" s="1"/>
      <c r="AK41" s="1"/>
      <c r="AL41" s="1"/>
      <c r="AM41" s="1"/>
      <c r="AN41" s="1"/>
      <c r="AO41" s="1"/>
      <c r="AP41" s="1"/>
      <c r="AQ41" s="1"/>
      <c r="AR41" s="1"/>
      <c r="AS41" s="1"/>
    </row>
    <row r="42" spans="2:45" x14ac:dyDescent="0.25">
      <c r="B42" s="16"/>
      <c r="C42" s="10"/>
      <c r="D42" s="17"/>
      <c r="E42" s="10"/>
      <c r="F42" s="19"/>
      <c r="G42" s="45"/>
      <c r="H42" s="45"/>
      <c r="I42" s="45"/>
      <c r="J42" s="45"/>
      <c r="K42" s="45"/>
      <c r="L42" s="45"/>
      <c r="M42" s="45"/>
      <c r="N42" s="45"/>
      <c r="O42" s="45"/>
      <c r="P42" s="45"/>
      <c r="Q42" s="45"/>
      <c r="R42" s="45"/>
      <c r="S42" s="45"/>
      <c r="T42" s="45"/>
      <c r="U42" s="45"/>
      <c r="V42" s="45"/>
      <c r="W42" s="45"/>
      <c r="X42" s="46"/>
      <c r="Y42" s="46"/>
      <c r="Z42" s="47"/>
      <c r="AF42" s="1"/>
      <c r="AG42" s="1"/>
      <c r="AH42" s="1"/>
      <c r="AI42" s="1"/>
      <c r="AJ42" s="1"/>
      <c r="AK42" s="1"/>
      <c r="AL42" s="1"/>
      <c r="AM42" s="1"/>
      <c r="AN42" s="1"/>
      <c r="AO42" s="1"/>
      <c r="AP42" s="1"/>
      <c r="AQ42" s="1"/>
      <c r="AR42" s="1"/>
      <c r="AS42" s="1"/>
    </row>
    <row r="43" spans="2:45" x14ac:dyDescent="0.25">
      <c r="B43" s="16"/>
      <c r="C43" s="10"/>
      <c r="D43" s="17"/>
      <c r="E43" s="10"/>
      <c r="F43" s="19"/>
      <c r="G43" s="45"/>
      <c r="H43" s="45"/>
      <c r="I43" s="45"/>
      <c r="J43" s="45"/>
      <c r="K43" s="45"/>
      <c r="L43" s="45"/>
      <c r="M43" s="45"/>
      <c r="N43" s="45"/>
      <c r="O43" s="45"/>
      <c r="P43" s="45"/>
      <c r="Q43" s="45"/>
      <c r="R43" s="45"/>
      <c r="S43" s="45"/>
      <c r="T43" s="45"/>
      <c r="U43" s="45"/>
      <c r="V43" s="45"/>
      <c r="W43" s="45"/>
      <c r="X43" s="46"/>
      <c r="Y43" s="46"/>
      <c r="Z43" s="47"/>
      <c r="AF43" s="1"/>
      <c r="AG43" s="1"/>
      <c r="AH43" s="1"/>
      <c r="AI43" s="1"/>
      <c r="AJ43" s="1"/>
      <c r="AK43" s="1"/>
      <c r="AL43" s="1"/>
      <c r="AM43" s="1"/>
      <c r="AN43" s="1"/>
      <c r="AO43" s="1"/>
      <c r="AP43" s="1"/>
      <c r="AQ43" s="1"/>
      <c r="AR43" s="1"/>
      <c r="AS43" s="1"/>
    </row>
    <row r="44" spans="2:45" x14ac:dyDescent="0.25">
      <c r="B44" s="16"/>
      <c r="C44" s="10"/>
      <c r="D44" s="17"/>
      <c r="E44" s="10"/>
      <c r="F44" s="19"/>
      <c r="G44" s="45"/>
      <c r="H44" s="45"/>
      <c r="I44" s="45"/>
      <c r="J44" s="45"/>
      <c r="K44" s="45"/>
      <c r="L44" s="45"/>
      <c r="M44" s="45"/>
      <c r="N44" s="45"/>
      <c r="O44" s="45"/>
      <c r="P44" s="45"/>
      <c r="Q44" s="45"/>
      <c r="R44" s="45"/>
      <c r="S44" s="45"/>
      <c r="T44" s="45"/>
      <c r="U44" s="45"/>
      <c r="V44" s="45"/>
      <c r="W44" s="45"/>
      <c r="X44" s="46"/>
      <c r="Y44" s="46"/>
      <c r="Z44" s="47"/>
      <c r="AF44" s="1"/>
      <c r="AG44" s="1"/>
      <c r="AH44" s="1"/>
      <c r="AI44" s="1"/>
      <c r="AJ44" s="1"/>
      <c r="AK44" s="1"/>
      <c r="AL44" s="1"/>
      <c r="AM44" s="1"/>
      <c r="AN44" s="1"/>
      <c r="AO44" s="1"/>
      <c r="AP44" s="1"/>
      <c r="AQ44" s="1"/>
      <c r="AR44" s="1"/>
      <c r="AS44" s="1"/>
    </row>
    <row r="45" spans="2:45" x14ac:dyDescent="0.25">
      <c r="B45" s="16"/>
      <c r="C45" s="10"/>
      <c r="D45" s="17"/>
      <c r="E45" s="10"/>
      <c r="F45" s="19"/>
      <c r="G45" s="45"/>
      <c r="H45" s="45"/>
      <c r="I45" s="45"/>
      <c r="J45" s="45"/>
      <c r="K45" s="45"/>
      <c r="L45" s="45"/>
      <c r="M45" s="45"/>
      <c r="N45" s="45"/>
      <c r="O45" s="45"/>
      <c r="P45" s="45"/>
      <c r="Q45" s="45"/>
      <c r="R45" s="45"/>
      <c r="S45" s="45"/>
      <c r="T45" s="45"/>
      <c r="U45" s="45"/>
      <c r="V45" s="45"/>
      <c r="W45" s="45"/>
      <c r="X45" s="46"/>
      <c r="Y45" s="46"/>
      <c r="Z45" s="47"/>
      <c r="AF45" s="1"/>
      <c r="AG45" s="1"/>
      <c r="AH45" s="1"/>
      <c r="AI45" s="1"/>
      <c r="AJ45" s="1"/>
      <c r="AK45" s="1"/>
      <c r="AL45" s="1"/>
      <c r="AM45" s="1"/>
      <c r="AN45" s="1"/>
      <c r="AO45" s="1"/>
      <c r="AP45" s="1"/>
      <c r="AQ45" s="1"/>
      <c r="AR45" s="1"/>
      <c r="AS45" s="1"/>
    </row>
    <row r="46" spans="2:45" x14ac:dyDescent="0.25">
      <c r="B46" s="16"/>
      <c r="C46" s="10"/>
      <c r="D46" s="17"/>
      <c r="E46" s="10"/>
      <c r="F46" s="19"/>
      <c r="G46" s="45"/>
      <c r="H46" s="45"/>
      <c r="I46" s="45"/>
      <c r="J46" s="45"/>
      <c r="K46" s="45"/>
      <c r="L46" s="45"/>
      <c r="M46" s="45"/>
      <c r="N46" s="45"/>
      <c r="O46" s="45"/>
      <c r="P46" s="45"/>
      <c r="Q46" s="45"/>
      <c r="R46" s="45"/>
      <c r="S46" s="45"/>
      <c r="T46" s="45"/>
      <c r="U46" s="45"/>
      <c r="V46" s="45"/>
      <c r="W46" s="45"/>
      <c r="X46" s="46"/>
      <c r="Y46" s="46"/>
      <c r="Z46" s="47"/>
      <c r="AF46" s="1"/>
      <c r="AG46" s="1"/>
      <c r="AH46" s="1"/>
      <c r="AI46" s="1"/>
      <c r="AJ46" s="1"/>
      <c r="AK46" s="1"/>
      <c r="AL46" s="1"/>
      <c r="AM46" s="1"/>
      <c r="AN46" s="1"/>
      <c r="AO46" s="1"/>
      <c r="AP46" s="1"/>
      <c r="AQ46" s="1"/>
      <c r="AR46" s="1"/>
      <c r="AS46" s="1"/>
    </row>
    <row r="47" spans="2:45" x14ac:dyDescent="0.25">
      <c r="B47" s="16"/>
      <c r="C47" s="10"/>
      <c r="D47" s="17"/>
      <c r="E47" s="10"/>
      <c r="F47" s="19"/>
      <c r="G47" s="45"/>
      <c r="H47" s="45"/>
      <c r="I47" s="45"/>
      <c r="J47" s="45"/>
      <c r="K47" s="45"/>
      <c r="L47" s="45"/>
      <c r="M47" s="45"/>
      <c r="N47" s="45"/>
      <c r="O47" s="45"/>
      <c r="P47" s="45"/>
      <c r="Q47" s="45"/>
      <c r="R47" s="45"/>
      <c r="S47" s="45"/>
      <c r="T47" s="45"/>
      <c r="U47" s="45"/>
      <c r="V47" s="45"/>
      <c r="W47" s="45"/>
      <c r="X47" s="46"/>
      <c r="Y47" s="46"/>
      <c r="Z47" s="47"/>
      <c r="AF47" s="1"/>
      <c r="AG47" s="1"/>
      <c r="AH47" s="1"/>
      <c r="AI47" s="1"/>
      <c r="AJ47" s="1"/>
      <c r="AK47" s="1"/>
      <c r="AL47" s="1"/>
      <c r="AM47" s="1"/>
      <c r="AN47" s="1"/>
      <c r="AO47" s="1"/>
      <c r="AP47" s="1"/>
      <c r="AQ47" s="1"/>
      <c r="AR47" s="1"/>
      <c r="AS47" s="1"/>
    </row>
    <row r="48" spans="2:45" x14ac:dyDescent="0.25">
      <c r="B48" s="16"/>
      <c r="C48" s="10"/>
      <c r="D48" s="17"/>
      <c r="E48" s="10"/>
      <c r="F48" s="19"/>
      <c r="G48" s="45"/>
      <c r="H48" s="45"/>
      <c r="I48" s="45"/>
      <c r="J48" s="45"/>
      <c r="K48" s="45"/>
      <c r="L48" s="45"/>
      <c r="M48" s="45"/>
      <c r="N48" s="45"/>
      <c r="O48" s="45"/>
      <c r="P48" s="45"/>
      <c r="Q48" s="45"/>
      <c r="R48" s="45"/>
      <c r="S48" s="45"/>
      <c r="T48" s="45"/>
      <c r="U48" s="45"/>
      <c r="V48" s="45"/>
      <c r="W48" s="45"/>
      <c r="X48" s="46"/>
      <c r="Y48" s="46"/>
      <c r="Z48" s="47"/>
      <c r="AF48" s="1"/>
      <c r="AG48" s="1"/>
      <c r="AH48" s="1"/>
      <c r="AI48" s="1"/>
      <c r="AJ48" s="1"/>
      <c r="AK48" s="1"/>
      <c r="AL48" s="1"/>
      <c r="AM48" s="1"/>
      <c r="AN48" s="1"/>
      <c r="AO48" s="1"/>
      <c r="AP48" s="1"/>
      <c r="AQ48" s="1"/>
      <c r="AR48" s="1"/>
      <c r="AS48" s="1"/>
    </row>
    <row r="49" spans="2:45" x14ac:dyDescent="0.25">
      <c r="B49" s="16"/>
      <c r="C49" s="10"/>
      <c r="D49" s="17"/>
      <c r="E49" s="10"/>
      <c r="F49" s="19"/>
      <c r="G49" s="45"/>
      <c r="H49" s="45"/>
      <c r="I49" s="45"/>
      <c r="J49" s="45"/>
      <c r="K49" s="45"/>
      <c r="L49" s="45"/>
      <c r="M49" s="45"/>
      <c r="N49" s="45"/>
      <c r="O49" s="45"/>
      <c r="P49" s="45"/>
      <c r="Q49" s="45"/>
      <c r="R49" s="45"/>
      <c r="S49" s="45"/>
      <c r="T49" s="45"/>
      <c r="U49" s="45"/>
      <c r="V49" s="45"/>
      <c r="W49" s="45"/>
      <c r="X49" s="46"/>
      <c r="Y49" s="46"/>
      <c r="Z49" s="47"/>
      <c r="AF49" s="1"/>
      <c r="AG49" s="1"/>
      <c r="AH49" s="1"/>
      <c r="AI49" s="1"/>
      <c r="AJ49" s="1"/>
      <c r="AK49" s="1"/>
      <c r="AL49" s="1"/>
      <c r="AM49" s="1"/>
      <c r="AN49" s="1"/>
      <c r="AO49" s="1"/>
      <c r="AP49" s="1"/>
      <c r="AQ49" s="1"/>
      <c r="AR49" s="1"/>
      <c r="AS49" s="1"/>
    </row>
    <row r="50" spans="2:45" x14ac:dyDescent="0.25">
      <c r="B50" s="16"/>
      <c r="C50" s="10"/>
      <c r="D50" s="17"/>
      <c r="E50" s="10"/>
      <c r="F50" s="19"/>
      <c r="G50" s="45"/>
      <c r="H50" s="45"/>
      <c r="I50" s="45"/>
      <c r="J50" s="45"/>
      <c r="K50" s="45"/>
      <c r="L50" s="45"/>
      <c r="M50" s="45"/>
      <c r="N50" s="45"/>
      <c r="O50" s="45"/>
      <c r="P50" s="45"/>
      <c r="Q50" s="45"/>
      <c r="R50" s="45"/>
      <c r="S50" s="45"/>
      <c r="T50" s="45"/>
      <c r="U50" s="45"/>
      <c r="V50" s="45"/>
      <c r="W50" s="45"/>
      <c r="X50" s="46"/>
      <c r="Y50" s="46"/>
      <c r="Z50" s="47"/>
      <c r="AF50" s="1"/>
      <c r="AG50" s="1"/>
      <c r="AH50" s="1"/>
      <c r="AI50" s="1"/>
      <c r="AJ50" s="1"/>
      <c r="AK50" s="1"/>
      <c r="AL50" s="1"/>
      <c r="AM50" s="1"/>
      <c r="AN50" s="1"/>
      <c r="AO50" s="1"/>
      <c r="AP50" s="1"/>
      <c r="AQ50" s="1"/>
      <c r="AR50" s="1"/>
      <c r="AS50" s="1"/>
    </row>
    <row r="51" spans="2:45" x14ac:dyDescent="0.25">
      <c r="B51" s="16"/>
      <c r="C51" s="10"/>
      <c r="D51" s="17"/>
      <c r="E51" s="10"/>
      <c r="F51" s="19"/>
      <c r="G51" s="45"/>
      <c r="H51" s="45"/>
      <c r="I51" s="45"/>
      <c r="J51" s="45"/>
      <c r="K51" s="45"/>
      <c r="L51" s="45"/>
      <c r="M51" s="45"/>
      <c r="N51" s="45"/>
      <c r="O51" s="45"/>
      <c r="P51" s="45"/>
      <c r="Q51" s="45"/>
      <c r="R51" s="45"/>
      <c r="S51" s="45"/>
      <c r="T51" s="45"/>
      <c r="U51" s="45"/>
      <c r="V51" s="45"/>
      <c r="W51" s="45"/>
      <c r="X51" s="46"/>
      <c r="Y51" s="46"/>
      <c r="Z51" s="47"/>
      <c r="AF51" s="1"/>
      <c r="AG51" s="1"/>
      <c r="AH51" s="1"/>
      <c r="AI51" s="1"/>
      <c r="AJ51" s="1"/>
      <c r="AK51" s="1"/>
      <c r="AL51" s="1"/>
      <c r="AM51" s="1"/>
      <c r="AN51" s="1"/>
      <c r="AO51" s="1"/>
      <c r="AP51" s="1"/>
      <c r="AQ51" s="1"/>
      <c r="AR51" s="1"/>
      <c r="AS51" s="1"/>
    </row>
    <row r="52" spans="2:45" x14ac:dyDescent="0.25">
      <c r="B52" s="16"/>
      <c r="C52" s="10"/>
      <c r="D52" s="17"/>
      <c r="E52" s="10"/>
      <c r="F52" s="19"/>
      <c r="G52" s="45"/>
      <c r="H52" s="45"/>
      <c r="I52" s="45"/>
      <c r="J52" s="45"/>
      <c r="K52" s="45"/>
      <c r="L52" s="45"/>
      <c r="M52" s="45"/>
      <c r="N52" s="45"/>
      <c r="O52" s="45"/>
      <c r="P52" s="45"/>
      <c r="Q52" s="45"/>
      <c r="R52" s="45"/>
      <c r="S52" s="45"/>
      <c r="T52" s="45"/>
      <c r="U52" s="45"/>
      <c r="V52" s="45"/>
      <c r="W52" s="45"/>
      <c r="X52" s="46"/>
      <c r="Y52" s="46"/>
      <c r="Z52" s="47"/>
      <c r="AF52" s="1"/>
      <c r="AG52" s="1"/>
      <c r="AH52" s="1"/>
      <c r="AI52" s="1"/>
      <c r="AJ52" s="1"/>
      <c r="AK52" s="1"/>
      <c r="AL52" s="1"/>
      <c r="AM52" s="1"/>
      <c r="AN52" s="1"/>
      <c r="AO52" s="1"/>
      <c r="AP52" s="1"/>
      <c r="AQ52" s="1"/>
      <c r="AR52" s="1"/>
      <c r="AS52" s="1"/>
    </row>
    <row r="53" spans="2:45" x14ac:dyDescent="0.25">
      <c r="B53" s="16"/>
      <c r="C53" s="10"/>
      <c r="D53" s="17"/>
      <c r="E53" s="10"/>
      <c r="F53" s="19"/>
      <c r="G53" s="45"/>
      <c r="H53" s="45"/>
      <c r="I53" s="45"/>
      <c r="J53" s="45"/>
      <c r="K53" s="45"/>
      <c r="L53" s="45"/>
      <c r="M53" s="45"/>
      <c r="N53" s="45"/>
      <c r="O53" s="45"/>
      <c r="P53" s="45"/>
      <c r="Q53" s="45"/>
      <c r="R53" s="45"/>
      <c r="S53" s="45"/>
      <c r="T53" s="45"/>
      <c r="U53" s="45"/>
      <c r="V53" s="45"/>
      <c r="W53" s="45"/>
      <c r="X53" s="46"/>
      <c r="Y53" s="46"/>
      <c r="Z53" s="47"/>
      <c r="AF53" s="1"/>
      <c r="AG53" s="1"/>
      <c r="AH53" s="1"/>
      <c r="AI53" s="1"/>
      <c r="AJ53" s="1"/>
      <c r="AK53" s="1"/>
      <c r="AL53" s="1"/>
      <c r="AM53" s="1"/>
      <c r="AN53" s="1"/>
      <c r="AO53" s="1"/>
      <c r="AP53" s="1"/>
      <c r="AQ53" s="1"/>
      <c r="AR53" s="1"/>
      <c r="AS53" s="1"/>
    </row>
    <row r="54" spans="2:45" x14ac:dyDescent="0.25">
      <c r="B54" s="16"/>
      <c r="C54" s="10"/>
      <c r="D54" s="17"/>
      <c r="E54" s="10"/>
      <c r="F54" s="19"/>
      <c r="G54" s="45"/>
      <c r="H54" s="45"/>
      <c r="I54" s="45"/>
      <c r="J54" s="45"/>
      <c r="K54" s="45"/>
      <c r="L54" s="45"/>
      <c r="M54" s="45"/>
      <c r="N54" s="45"/>
      <c r="O54" s="45"/>
      <c r="P54" s="45"/>
      <c r="Q54" s="45"/>
      <c r="R54" s="45"/>
      <c r="S54" s="45"/>
      <c r="T54" s="45"/>
      <c r="U54" s="45"/>
      <c r="V54" s="45"/>
      <c r="W54" s="45"/>
      <c r="X54" s="46"/>
      <c r="Y54" s="46"/>
      <c r="Z54" s="47"/>
      <c r="AF54" s="1"/>
      <c r="AG54" s="1"/>
      <c r="AH54" s="1"/>
      <c r="AI54" s="1"/>
      <c r="AJ54" s="1"/>
      <c r="AK54" s="1"/>
      <c r="AL54" s="1"/>
      <c r="AM54" s="1"/>
      <c r="AN54" s="1"/>
      <c r="AO54" s="1"/>
      <c r="AP54" s="1"/>
      <c r="AQ54" s="1"/>
      <c r="AR54" s="1"/>
      <c r="AS54" s="1"/>
    </row>
    <row r="55" spans="2:45" x14ac:dyDescent="0.25">
      <c r="B55" s="16"/>
      <c r="C55" s="10"/>
      <c r="D55" s="17"/>
      <c r="E55" s="10"/>
      <c r="F55" s="19"/>
      <c r="G55" s="45"/>
      <c r="H55" s="45"/>
      <c r="I55" s="45"/>
      <c r="J55" s="45"/>
      <c r="K55" s="45"/>
      <c r="L55" s="45"/>
      <c r="M55" s="45"/>
      <c r="N55" s="45"/>
      <c r="O55" s="45"/>
      <c r="P55" s="45"/>
      <c r="Q55" s="45"/>
      <c r="R55" s="45"/>
      <c r="S55" s="45"/>
      <c r="T55" s="45"/>
      <c r="U55" s="45"/>
      <c r="V55" s="45"/>
      <c r="W55" s="45"/>
      <c r="X55" s="46"/>
      <c r="Y55" s="46"/>
      <c r="Z55" s="47"/>
      <c r="AF55" s="1"/>
      <c r="AG55" s="1"/>
      <c r="AH55" s="1"/>
      <c r="AI55" s="1"/>
      <c r="AJ55" s="1"/>
      <c r="AK55" s="1"/>
      <c r="AL55" s="1"/>
      <c r="AM55" s="1"/>
      <c r="AN55" s="1"/>
      <c r="AO55" s="1"/>
      <c r="AP55" s="1"/>
      <c r="AQ55" s="1"/>
      <c r="AR55" s="1"/>
      <c r="AS55" s="1"/>
    </row>
    <row r="56" spans="2:45" x14ac:dyDescent="0.25">
      <c r="B56" s="16"/>
      <c r="C56" s="10"/>
      <c r="D56" s="17"/>
      <c r="E56" s="10"/>
      <c r="F56" s="19"/>
      <c r="G56" s="45"/>
      <c r="H56" s="45"/>
      <c r="I56" s="45"/>
      <c r="J56" s="45"/>
      <c r="K56" s="45"/>
      <c r="L56" s="45"/>
      <c r="M56" s="45"/>
      <c r="N56" s="45"/>
      <c r="O56" s="45"/>
      <c r="P56" s="45"/>
      <c r="Q56" s="45"/>
      <c r="R56" s="45"/>
      <c r="S56" s="45"/>
      <c r="T56" s="45"/>
      <c r="U56" s="45"/>
      <c r="V56" s="45"/>
      <c r="W56" s="45"/>
      <c r="X56" s="46"/>
      <c r="Y56" s="46"/>
      <c r="Z56" s="47"/>
      <c r="AF56" s="1"/>
      <c r="AG56" s="1"/>
      <c r="AH56" s="1"/>
      <c r="AI56" s="1"/>
      <c r="AJ56" s="1"/>
      <c r="AK56" s="1"/>
      <c r="AL56" s="1"/>
      <c r="AM56" s="1"/>
      <c r="AN56" s="1"/>
      <c r="AO56" s="1"/>
      <c r="AP56" s="1"/>
      <c r="AQ56" s="1"/>
      <c r="AR56" s="1"/>
      <c r="AS56" s="1"/>
    </row>
    <row r="57" spans="2:45" x14ac:dyDescent="0.25">
      <c r="B57" s="16"/>
      <c r="C57" s="10"/>
      <c r="D57" s="17"/>
      <c r="E57" s="10"/>
      <c r="F57" s="19"/>
      <c r="G57" s="45"/>
      <c r="H57" s="45"/>
      <c r="I57" s="45"/>
      <c r="J57" s="45"/>
      <c r="K57" s="45"/>
      <c r="L57" s="45"/>
      <c r="M57" s="45"/>
      <c r="N57" s="45"/>
      <c r="O57" s="45"/>
      <c r="P57" s="45"/>
      <c r="Q57" s="45"/>
      <c r="R57" s="45"/>
      <c r="S57" s="45"/>
      <c r="T57" s="45"/>
      <c r="U57" s="45"/>
      <c r="V57" s="45"/>
      <c r="W57" s="45"/>
      <c r="X57" s="46"/>
      <c r="Y57" s="46"/>
      <c r="Z57" s="47"/>
      <c r="AF57" s="1"/>
      <c r="AG57" s="1"/>
      <c r="AH57" s="1"/>
      <c r="AI57" s="1"/>
      <c r="AJ57" s="1"/>
      <c r="AK57" s="1"/>
      <c r="AL57" s="1"/>
      <c r="AM57" s="1"/>
      <c r="AN57" s="1"/>
      <c r="AO57" s="1"/>
      <c r="AP57" s="1"/>
      <c r="AQ57" s="1"/>
      <c r="AR57" s="1"/>
      <c r="AS57" s="1"/>
    </row>
    <row r="58" spans="2:45" x14ac:dyDescent="0.25">
      <c r="B58" s="16"/>
      <c r="C58" s="10"/>
      <c r="D58" s="17"/>
      <c r="E58" s="10"/>
      <c r="F58" s="19"/>
      <c r="G58" s="45"/>
      <c r="H58" s="45"/>
      <c r="I58" s="45"/>
      <c r="J58" s="45"/>
      <c r="K58" s="45"/>
      <c r="L58" s="45"/>
      <c r="M58" s="45"/>
      <c r="N58" s="45"/>
      <c r="O58" s="45"/>
      <c r="P58" s="45"/>
      <c r="Q58" s="45"/>
      <c r="R58" s="45"/>
      <c r="S58" s="45"/>
      <c r="T58" s="45"/>
      <c r="U58" s="45"/>
      <c r="V58" s="45"/>
      <c r="W58" s="45"/>
      <c r="X58" s="46"/>
      <c r="Y58" s="46"/>
      <c r="Z58" s="47"/>
      <c r="AF58" s="1"/>
      <c r="AG58" s="1"/>
      <c r="AH58" s="1"/>
      <c r="AI58" s="1"/>
      <c r="AJ58" s="1"/>
      <c r="AK58" s="1"/>
      <c r="AL58" s="1"/>
      <c r="AM58" s="1"/>
      <c r="AN58" s="1"/>
      <c r="AO58" s="1"/>
      <c r="AP58" s="1"/>
      <c r="AQ58" s="1"/>
      <c r="AR58" s="1"/>
      <c r="AS58" s="1"/>
    </row>
    <row r="59" spans="2:45" x14ac:dyDescent="0.25">
      <c r="B59" s="16"/>
      <c r="C59" s="10"/>
      <c r="D59" s="17"/>
      <c r="E59" s="10"/>
      <c r="F59" s="19"/>
      <c r="G59" s="45"/>
      <c r="H59" s="45"/>
      <c r="I59" s="45"/>
      <c r="J59" s="45"/>
      <c r="K59" s="45"/>
      <c r="L59" s="45"/>
      <c r="M59" s="45"/>
      <c r="N59" s="45"/>
      <c r="O59" s="45"/>
      <c r="P59" s="45"/>
      <c r="Q59" s="45"/>
      <c r="R59" s="45"/>
      <c r="S59" s="45"/>
      <c r="T59" s="45"/>
      <c r="U59" s="45"/>
      <c r="V59" s="45"/>
      <c r="W59" s="45"/>
      <c r="X59" s="46"/>
      <c r="Y59" s="46"/>
      <c r="Z59" s="47"/>
      <c r="AF59" s="1"/>
      <c r="AG59" s="1"/>
      <c r="AH59" s="1"/>
      <c r="AI59" s="1"/>
      <c r="AJ59" s="1"/>
      <c r="AK59" s="1"/>
      <c r="AL59" s="1"/>
      <c r="AM59" s="1"/>
      <c r="AN59" s="1"/>
      <c r="AO59" s="1"/>
      <c r="AP59" s="1"/>
      <c r="AQ59" s="1"/>
      <c r="AR59" s="1"/>
      <c r="AS59" s="1"/>
    </row>
    <row r="60" spans="2:45" x14ac:dyDescent="0.25">
      <c r="B60" s="16"/>
      <c r="C60" s="10"/>
      <c r="D60" s="17"/>
      <c r="E60" s="10"/>
      <c r="F60" s="19"/>
      <c r="G60" s="45"/>
      <c r="H60" s="45"/>
      <c r="I60" s="45"/>
      <c r="J60" s="45"/>
      <c r="K60" s="45"/>
      <c r="L60" s="45"/>
      <c r="M60" s="45"/>
      <c r="N60" s="45"/>
      <c r="O60" s="45"/>
      <c r="P60" s="45"/>
      <c r="Q60" s="45"/>
      <c r="R60" s="45"/>
      <c r="S60" s="45"/>
      <c r="T60" s="45"/>
      <c r="U60" s="45"/>
      <c r="V60" s="45"/>
      <c r="W60" s="45"/>
      <c r="X60" s="46"/>
      <c r="Y60" s="46"/>
      <c r="Z60" s="47"/>
      <c r="AF60" s="1"/>
      <c r="AG60" s="1"/>
      <c r="AH60" s="1"/>
      <c r="AI60" s="1"/>
      <c r="AJ60" s="1"/>
      <c r="AK60" s="1"/>
      <c r="AL60" s="1"/>
      <c r="AM60" s="1"/>
      <c r="AN60" s="1"/>
      <c r="AO60" s="1"/>
      <c r="AP60" s="1"/>
      <c r="AQ60" s="1"/>
      <c r="AR60" s="1"/>
      <c r="AS60" s="1"/>
    </row>
    <row r="61" spans="2:45" x14ac:dyDescent="0.25">
      <c r="B61" s="16"/>
      <c r="C61" s="10"/>
      <c r="D61" s="17"/>
      <c r="E61" s="10"/>
      <c r="F61" s="19"/>
      <c r="G61" s="45"/>
      <c r="H61" s="45"/>
      <c r="I61" s="45"/>
      <c r="J61" s="45"/>
      <c r="K61" s="45"/>
      <c r="L61" s="45"/>
      <c r="M61" s="45"/>
      <c r="N61" s="45"/>
      <c r="O61" s="45"/>
      <c r="P61" s="45"/>
      <c r="Q61" s="45"/>
      <c r="R61" s="45"/>
      <c r="S61" s="45"/>
      <c r="T61" s="45"/>
      <c r="U61" s="45"/>
      <c r="V61" s="45"/>
      <c r="W61" s="45"/>
      <c r="X61" s="46"/>
      <c r="Y61" s="46"/>
      <c r="Z61" s="47"/>
      <c r="AF61" s="1"/>
      <c r="AG61" s="1"/>
      <c r="AH61" s="1"/>
      <c r="AI61" s="1"/>
      <c r="AJ61" s="1"/>
      <c r="AK61" s="1"/>
      <c r="AL61" s="1"/>
      <c r="AM61" s="1"/>
      <c r="AN61" s="1"/>
      <c r="AO61" s="1"/>
      <c r="AP61" s="1"/>
      <c r="AQ61" s="1"/>
      <c r="AR61" s="1"/>
      <c r="AS61" s="1"/>
    </row>
    <row r="62" spans="2:45" x14ac:dyDescent="0.25">
      <c r="B62" s="16"/>
      <c r="C62" s="10"/>
      <c r="D62" s="17"/>
      <c r="E62" s="10"/>
      <c r="F62" s="19"/>
      <c r="G62" s="45"/>
      <c r="H62" s="45"/>
      <c r="I62" s="45"/>
      <c r="J62" s="45"/>
      <c r="K62" s="45"/>
      <c r="L62" s="45"/>
      <c r="M62" s="45"/>
      <c r="N62" s="45"/>
      <c r="O62" s="45"/>
      <c r="P62" s="45"/>
      <c r="Q62" s="45"/>
      <c r="R62" s="45"/>
      <c r="S62" s="45"/>
      <c r="T62" s="45"/>
      <c r="U62" s="45"/>
      <c r="V62" s="45"/>
      <c r="W62" s="45"/>
      <c r="X62" s="46"/>
      <c r="Y62" s="46"/>
      <c r="Z62" s="47"/>
      <c r="AF62" s="1"/>
      <c r="AG62" s="1"/>
      <c r="AH62" s="1"/>
      <c r="AI62" s="1"/>
      <c r="AJ62" s="1"/>
      <c r="AK62" s="1"/>
      <c r="AL62" s="1"/>
      <c r="AM62" s="1"/>
      <c r="AN62" s="1"/>
      <c r="AO62" s="1"/>
      <c r="AP62" s="1"/>
      <c r="AQ62" s="1"/>
      <c r="AR62" s="1"/>
      <c r="AS62" s="1"/>
    </row>
    <row r="63" spans="2:45" x14ac:dyDescent="0.25">
      <c r="B63" s="16"/>
      <c r="C63" s="10"/>
      <c r="D63" s="17"/>
      <c r="E63" s="10"/>
      <c r="F63" s="19"/>
      <c r="G63" s="45"/>
      <c r="H63" s="45"/>
      <c r="I63" s="45"/>
      <c r="J63" s="45"/>
      <c r="K63" s="45"/>
      <c r="L63" s="45"/>
      <c r="M63" s="45"/>
      <c r="N63" s="45"/>
      <c r="O63" s="45"/>
      <c r="P63" s="45"/>
      <c r="Q63" s="45"/>
      <c r="R63" s="45"/>
      <c r="S63" s="45"/>
      <c r="T63" s="45"/>
      <c r="U63" s="45"/>
      <c r="V63" s="45"/>
      <c r="W63" s="45"/>
      <c r="X63" s="46"/>
      <c r="Y63" s="46"/>
      <c r="Z63" s="47"/>
      <c r="AF63" s="1"/>
      <c r="AG63" s="1"/>
      <c r="AH63" s="1"/>
      <c r="AI63" s="1"/>
      <c r="AJ63" s="1"/>
      <c r="AK63" s="1"/>
      <c r="AL63" s="1"/>
      <c r="AM63" s="1"/>
      <c r="AN63" s="1"/>
      <c r="AO63" s="1"/>
      <c r="AP63" s="1"/>
      <c r="AQ63" s="1"/>
      <c r="AR63" s="1"/>
      <c r="AS63" s="1"/>
    </row>
    <row r="64" spans="2:45" x14ac:dyDescent="0.25">
      <c r="B64" s="16"/>
      <c r="C64" s="10"/>
      <c r="D64" s="17"/>
      <c r="E64" s="10"/>
      <c r="F64" s="19"/>
      <c r="G64" s="45"/>
      <c r="H64" s="45"/>
      <c r="I64" s="45"/>
      <c r="J64" s="45"/>
      <c r="K64" s="45"/>
      <c r="L64" s="45"/>
      <c r="M64" s="45"/>
      <c r="N64" s="45"/>
      <c r="O64" s="45"/>
      <c r="P64" s="45"/>
      <c r="Q64" s="45"/>
      <c r="R64" s="45"/>
      <c r="S64" s="45"/>
      <c r="T64" s="45"/>
      <c r="U64" s="45"/>
      <c r="V64" s="45"/>
      <c r="W64" s="45"/>
      <c r="X64" s="46"/>
      <c r="Y64" s="46"/>
      <c r="Z64" s="47"/>
      <c r="AF64" s="1"/>
      <c r="AG64" s="1"/>
      <c r="AH64" s="1"/>
      <c r="AI64" s="1"/>
      <c r="AJ64" s="1"/>
      <c r="AK64" s="1"/>
      <c r="AL64" s="1"/>
      <c r="AM64" s="1"/>
      <c r="AN64" s="1"/>
      <c r="AO64" s="1"/>
      <c r="AP64" s="1"/>
      <c r="AQ64" s="1"/>
      <c r="AR64" s="1"/>
      <c r="AS64" s="1"/>
    </row>
    <row r="65" spans="2:45" x14ac:dyDescent="0.25">
      <c r="B65" s="16"/>
      <c r="C65" s="10"/>
      <c r="D65" s="17"/>
      <c r="E65" s="10"/>
      <c r="F65" s="19"/>
      <c r="G65" s="45"/>
      <c r="H65" s="45"/>
      <c r="I65" s="45"/>
      <c r="J65" s="45"/>
      <c r="K65" s="45"/>
      <c r="L65" s="45"/>
      <c r="M65" s="45"/>
      <c r="N65" s="45"/>
      <c r="O65" s="45"/>
      <c r="P65" s="45"/>
      <c r="Q65" s="45"/>
      <c r="R65" s="45"/>
      <c r="S65" s="45"/>
      <c r="T65" s="45"/>
      <c r="U65" s="45"/>
      <c r="V65" s="45"/>
      <c r="W65" s="45"/>
      <c r="X65" s="46"/>
      <c r="Y65" s="46"/>
      <c r="Z65" s="47"/>
      <c r="AF65" s="1"/>
      <c r="AG65" s="1"/>
      <c r="AH65" s="1"/>
      <c r="AI65" s="1"/>
      <c r="AJ65" s="1"/>
      <c r="AK65" s="1"/>
      <c r="AL65" s="1"/>
      <c r="AM65" s="1"/>
      <c r="AN65" s="1"/>
      <c r="AO65" s="1"/>
      <c r="AP65" s="1"/>
      <c r="AQ65" s="1"/>
      <c r="AR65" s="1"/>
      <c r="AS65" s="1"/>
    </row>
    <row r="66" spans="2:45" x14ac:dyDescent="0.25">
      <c r="B66" s="16"/>
      <c r="C66" s="10"/>
      <c r="D66" s="17"/>
      <c r="E66" s="10"/>
      <c r="F66" s="19"/>
      <c r="G66" s="45"/>
      <c r="H66" s="45"/>
      <c r="I66" s="45"/>
      <c r="J66" s="45"/>
      <c r="K66" s="45"/>
      <c r="L66" s="45"/>
      <c r="M66" s="45"/>
      <c r="N66" s="45"/>
      <c r="O66" s="45"/>
      <c r="P66" s="45"/>
      <c r="Q66" s="45"/>
      <c r="R66" s="45"/>
      <c r="S66" s="45"/>
      <c r="T66" s="45"/>
      <c r="U66" s="45"/>
      <c r="V66" s="45"/>
      <c r="W66" s="45"/>
      <c r="X66" s="46"/>
      <c r="Y66" s="46"/>
      <c r="Z66" s="47"/>
      <c r="AF66" s="1"/>
      <c r="AG66" s="1"/>
      <c r="AH66" s="1"/>
      <c r="AI66" s="1"/>
      <c r="AJ66" s="1"/>
      <c r="AK66" s="1"/>
      <c r="AL66" s="1"/>
      <c r="AM66" s="1"/>
      <c r="AN66" s="1"/>
      <c r="AO66" s="1"/>
      <c r="AP66" s="1"/>
      <c r="AQ66" s="1"/>
      <c r="AR66" s="1"/>
      <c r="AS66" s="1"/>
    </row>
    <row r="67" spans="2:45" x14ac:dyDescent="0.25">
      <c r="B67" s="16"/>
      <c r="C67" s="10"/>
      <c r="D67" s="17"/>
      <c r="E67" s="10"/>
      <c r="F67" s="19"/>
      <c r="G67" s="45"/>
      <c r="H67" s="45"/>
      <c r="I67" s="45"/>
      <c r="J67" s="45"/>
      <c r="K67" s="45"/>
      <c r="L67" s="45"/>
      <c r="M67" s="45"/>
      <c r="N67" s="45"/>
      <c r="O67" s="45"/>
      <c r="P67" s="45"/>
      <c r="Q67" s="45"/>
      <c r="R67" s="45"/>
      <c r="S67" s="45"/>
      <c r="T67" s="45"/>
      <c r="U67" s="45"/>
      <c r="V67" s="45"/>
      <c r="W67" s="45"/>
      <c r="X67" s="46"/>
      <c r="Y67" s="46"/>
      <c r="Z67" s="47"/>
      <c r="AF67" s="1"/>
      <c r="AG67" s="1"/>
      <c r="AH67" s="1"/>
      <c r="AI67" s="1"/>
      <c r="AJ67" s="1"/>
      <c r="AK67" s="1"/>
      <c r="AL67" s="1"/>
      <c r="AM67" s="1"/>
      <c r="AN67" s="1"/>
      <c r="AO67" s="1"/>
      <c r="AP67" s="1"/>
      <c r="AQ67" s="1"/>
      <c r="AR67" s="1"/>
      <c r="AS67" s="1"/>
    </row>
    <row r="68" spans="2:45" x14ac:dyDescent="0.25">
      <c r="B68" s="16"/>
      <c r="C68" s="10"/>
      <c r="D68" s="17"/>
      <c r="E68" s="10"/>
      <c r="F68" s="19"/>
      <c r="G68" s="45"/>
      <c r="H68" s="45"/>
      <c r="I68" s="45"/>
      <c r="J68" s="45"/>
      <c r="K68" s="45"/>
      <c r="L68" s="45"/>
      <c r="M68" s="45"/>
      <c r="N68" s="45"/>
      <c r="O68" s="45"/>
      <c r="P68" s="45"/>
      <c r="Q68" s="45"/>
      <c r="R68" s="45"/>
      <c r="S68" s="45"/>
      <c r="T68" s="45"/>
      <c r="U68" s="45"/>
      <c r="V68" s="45"/>
      <c r="W68" s="45"/>
      <c r="X68" s="46"/>
      <c r="Y68" s="46"/>
      <c r="Z68" s="47"/>
      <c r="AF68" s="1"/>
      <c r="AG68" s="1"/>
      <c r="AH68" s="1"/>
      <c r="AI68" s="1"/>
      <c r="AJ68" s="1"/>
      <c r="AK68" s="1"/>
      <c r="AL68" s="1"/>
      <c r="AM68" s="1"/>
      <c r="AN68" s="1"/>
      <c r="AO68" s="1"/>
      <c r="AP68" s="1"/>
      <c r="AQ68" s="1"/>
      <c r="AR68" s="1"/>
      <c r="AS68" s="1"/>
    </row>
    <row r="69" spans="2:45" x14ac:dyDescent="0.25">
      <c r="B69" s="16"/>
      <c r="C69" s="10"/>
      <c r="D69" s="17"/>
      <c r="E69" s="10"/>
      <c r="F69" s="19"/>
      <c r="G69" s="45"/>
      <c r="H69" s="45"/>
      <c r="I69" s="45"/>
      <c r="J69" s="45"/>
      <c r="K69" s="45"/>
      <c r="L69" s="45"/>
      <c r="M69" s="45"/>
      <c r="N69" s="45"/>
      <c r="O69" s="45"/>
      <c r="P69" s="45"/>
      <c r="Q69" s="45"/>
      <c r="R69" s="45"/>
      <c r="S69" s="45"/>
      <c r="T69" s="45"/>
      <c r="U69" s="45"/>
      <c r="V69" s="45"/>
      <c r="W69" s="45"/>
      <c r="X69" s="46"/>
      <c r="Y69" s="46"/>
      <c r="Z69" s="47"/>
      <c r="AF69" s="1"/>
      <c r="AG69" s="1"/>
      <c r="AH69" s="1"/>
      <c r="AI69" s="1"/>
      <c r="AJ69" s="1"/>
      <c r="AK69" s="1"/>
      <c r="AL69" s="1"/>
      <c r="AM69" s="1"/>
      <c r="AN69" s="1"/>
      <c r="AO69" s="1"/>
      <c r="AP69" s="1"/>
      <c r="AQ69" s="1"/>
      <c r="AR69" s="1"/>
      <c r="AS69" s="1"/>
    </row>
    <row r="70" spans="2:45" x14ac:dyDescent="0.25">
      <c r="B70" s="16"/>
      <c r="C70" s="10"/>
      <c r="D70" s="17"/>
      <c r="E70" s="10"/>
      <c r="F70" s="19"/>
      <c r="G70" s="45"/>
      <c r="H70" s="45"/>
      <c r="I70" s="45"/>
      <c r="J70" s="45"/>
      <c r="K70" s="45"/>
      <c r="L70" s="45"/>
      <c r="M70" s="45"/>
      <c r="N70" s="45"/>
      <c r="O70" s="45"/>
      <c r="P70" s="45"/>
      <c r="Q70" s="45"/>
      <c r="R70" s="45"/>
      <c r="S70" s="45"/>
      <c r="T70" s="45"/>
      <c r="U70" s="45"/>
      <c r="V70" s="45"/>
      <c r="W70" s="45"/>
      <c r="X70" s="46"/>
      <c r="Y70" s="46"/>
      <c r="Z70" s="47"/>
      <c r="AF70" s="1"/>
      <c r="AG70" s="1"/>
      <c r="AH70" s="1"/>
      <c r="AI70" s="1"/>
      <c r="AJ70" s="1"/>
      <c r="AK70" s="1"/>
      <c r="AL70" s="1"/>
      <c r="AM70" s="1"/>
      <c r="AN70" s="1"/>
      <c r="AO70" s="1"/>
      <c r="AP70" s="1"/>
      <c r="AQ70" s="1"/>
      <c r="AR70" s="1"/>
      <c r="AS70" s="1"/>
    </row>
    <row r="71" spans="2:45" x14ac:dyDescent="0.25">
      <c r="B71" s="16"/>
      <c r="C71" s="10"/>
      <c r="D71" s="17"/>
      <c r="E71" s="10"/>
      <c r="F71" s="19"/>
      <c r="G71" s="45"/>
      <c r="H71" s="45"/>
      <c r="I71" s="45"/>
      <c r="J71" s="45"/>
      <c r="K71" s="45"/>
      <c r="L71" s="45"/>
      <c r="M71" s="45"/>
      <c r="N71" s="45"/>
      <c r="O71" s="45"/>
      <c r="P71" s="45"/>
      <c r="Q71" s="45"/>
      <c r="R71" s="45"/>
      <c r="S71" s="45"/>
      <c r="T71" s="45"/>
      <c r="U71" s="45"/>
      <c r="V71" s="45"/>
      <c r="W71" s="45"/>
      <c r="X71" s="46"/>
      <c r="Y71" s="46"/>
      <c r="Z71" s="47"/>
      <c r="AF71" s="1"/>
      <c r="AG71" s="1"/>
      <c r="AH71" s="1"/>
      <c r="AI71" s="1"/>
      <c r="AJ71" s="1"/>
      <c r="AK71" s="1"/>
      <c r="AL71" s="1"/>
      <c r="AM71" s="1"/>
      <c r="AN71" s="1"/>
      <c r="AO71" s="1"/>
      <c r="AP71" s="1"/>
      <c r="AQ71" s="1"/>
      <c r="AR71" s="1"/>
      <c r="AS71" s="1"/>
    </row>
    <row r="72" spans="2:45" x14ac:dyDescent="0.25">
      <c r="B72" s="16"/>
      <c r="C72" s="10"/>
      <c r="D72" s="17"/>
      <c r="E72" s="10"/>
      <c r="F72" s="19"/>
      <c r="G72" s="45"/>
      <c r="H72" s="45"/>
      <c r="I72" s="45"/>
      <c r="J72" s="45"/>
      <c r="K72" s="45"/>
      <c r="L72" s="45"/>
      <c r="M72" s="45"/>
      <c r="N72" s="45"/>
      <c r="O72" s="45"/>
      <c r="P72" s="45"/>
      <c r="Q72" s="45"/>
      <c r="R72" s="45"/>
      <c r="S72" s="45"/>
      <c r="T72" s="45"/>
      <c r="U72" s="45"/>
      <c r="V72" s="45"/>
      <c r="W72" s="45"/>
      <c r="X72" s="46"/>
      <c r="Y72" s="46"/>
      <c r="Z72" s="47"/>
      <c r="AF72" s="1"/>
      <c r="AG72" s="1"/>
      <c r="AH72" s="1"/>
      <c r="AI72" s="1"/>
      <c r="AJ72" s="1"/>
      <c r="AK72" s="1"/>
      <c r="AL72" s="1"/>
      <c r="AM72" s="1"/>
      <c r="AN72" s="1"/>
      <c r="AO72" s="1"/>
      <c r="AP72" s="1"/>
      <c r="AQ72" s="1"/>
      <c r="AR72" s="1"/>
      <c r="AS72" s="1"/>
    </row>
    <row r="73" spans="2:45" x14ac:dyDescent="0.25">
      <c r="B73" s="16"/>
      <c r="C73" s="10"/>
      <c r="D73" s="17"/>
      <c r="E73" s="10"/>
      <c r="F73" s="19"/>
      <c r="G73" s="45"/>
      <c r="H73" s="45"/>
      <c r="I73" s="45"/>
      <c r="J73" s="45"/>
      <c r="K73" s="45"/>
      <c r="L73" s="45"/>
      <c r="M73" s="45"/>
      <c r="N73" s="45"/>
      <c r="O73" s="45"/>
      <c r="P73" s="45"/>
      <c r="Q73" s="45"/>
      <c r="R73" s="45"/>
      <c r="S73" s="45"/>
      <c r="T73" s="45"/>
      <c r="U73" s="45"/>
      <c r="V73" s="45"/>
      <c r="W73" s="45"/>
      <c r="X73" s="46"/>
      <c r="Y73" s="46"/>
      <c r="Z73" s="47"/>
      <c r="AF73" s="1"/>
      <c r="AG73" s="1"/>
      <c r="AH73" s="1"/>
      <c r="AI73" s="1"/>
      <c r="AJ73" s="1"/>
      <c r="AK73" s="1"/>
      <c r="AL73" s="1"/>
      <c r="AM73" s="1"/>
      <c r="AN73" s="1"/>
      <c r="AO73" s="1"/>
      <c r="AP73" s="1"/>
      <c r="AQ73" s="1"/>
      <c r="AR73" s="1"/>
      <c r="AS73" s="1"/>
    </row>
    <row r="74" spans="2:45" x14ac:dyDescent="0.25">
      <c r="B74" s="16"/>
      <c r="C74" s="10"/>
      <c r="D74" s="17"/>
      <c r="E74" s="10"/>
      <c r="F74" s="19"/>
      <c r="G74" s="45"/>
      <c r="H74" s="45"/>
      <c r="I74" s="45"/>
      <c r="J74" s="45"/>
      <c r="K74" s="45"/>
      <c r="L74" s="45"/>
      <c r="M74" s="45"/>
      <c r="N74" s="45"/>
      <c r="O74" s="45"/>
      <c r="P74" s="45"/>
      <c r="Q74" s="45"/>
      <c r="R74" s="45"/>
      <c r="S74" s="45"/>
      <c r="T74" s="45"/>
      <c r="U74" s="45"/>
      <c r="V74" s="45"/>
      <c r="W74" s="45"/>
      <c r="X74" s="46"/>
      <c r="Y74" s="46"/>
      <c r="Z74" s="47"/>
      <c r="AF74" s="1"/>
      <c r="AG74" s="1"/>
      <c r="AH74" s="1"/>
      <c r="AI74" s="1"/>
      <c r="AJ74" s="1"/>
      <c r="AK74" s="1"/>
      <c r="AL74" s="1"/>
      <c r="AM74" s="1"/>
      <c r="AN74" s="1"/>
      <c r="AO74" s="1"/>
      <c r="AP74" s="1"/>
      <c r="AQ74" s="1"/>
      <c r="AR74" s="1"/>
      <c r="AS74" s="1"/>
    </row>
    <row r="75" spans="2:45" x14ac:dyDescent="0.25">
      <c r="B75" s="16"/>
      <c r="C75" s="10"/>
      <c r="D75" s="17"/>
      <c r="E75" s="10"/>
      <c r="F75" s="19"/>
      <c r="G75" s="45"/>
      <c r="H75" s="45"/>
      <c r="I75" s="45"/>
      <c r="J75" s="45"/>
      <c r="K75" s="45"/>
      <c r="L75" s="45"/>
      <c r="M75" s="45"/>
      <c r="N75" s="45"/>
      <c r="O75" s="45"/>
      <c r="P75" s="45"/>
      <c r="Q75" s="45"/>
      <c r="R75" s="45"/>
      <c r="S75" s="45"/>
      <c r="T75" s="45"/>
      <c r="U75" s="45"/>
      <c r="V75" s="45"/>
      <c r="W75" s="45"/>
      <c r="X75" s="46"/>
      <c r="Y75" s="46"/>
      <c r="Z75" s="47"/>
      <c r="AF75" s="1"/>
      <c r="AG75" s="1"/>
      <c r="AH75" s="1"/>
      <c r="AI75" s="1"/>
      <c r="AJ75" s="1"/>
      <c r="AK75" s="1"/>
      <c r="AL75" s="1"/>
      <c r="AM75" s="1"/>
      <c r="AN75" s="1"/>
      <c r="AO75" s="1"/>
      <c r="AP75" s="1"/>
      <c r="AQ75" s="1"/>
      <c r="AR75" s="1"/>
      <c r="AS75" s="1"/>
    </row>
    <row r="76" spans="2:45" x14ac:dyDescent="0.25">
      <c r="B76" s="16"/>
      <c r="C76" s="10"/>
      <c r="D76" s="17"/>
      <c r="E76" s="10"/>
      <c r="F76" s="19"/>
      <c r="G76" s="45"/>
      <c r="H76" s="45"/>
      <c r="I76" s="45"/>
      <c r="J76" s="45"/>
      <c r="K76" s="45"/>
      <c r="L76" s="45"/>
      <c r="M76" s="45"/>
      <c r="N76" s="45"/>
      <c r="O76" s="45"/>
      <c r="P76" s="45"/>
      <c r="Q76" s="45"/>
      <c r="R76" s="45"/>
      <c r="S76" s="45"/>
      <c r="T76" s="45"/>
      <c r="U76" s="45"/>
      <c r="V76" s="45"/>
      <c r="W76" s="45"/>
      <c r="X76" s="46"/>
      <c r="Y76" s="46"/>
      <c r="Z76" s="47"/>
      <c r="AF76" s="1"/>
      <c r="AG76" s="1"/>
      <c r="AH76" s="1"/>
      <c r="AI76" s="1"/>
      <c r="AJ76" s="1"/>
      <c r="AK76" s="1"/>
      <c r="AL76" s="1"/>
      <c r="AM76" s="1"/>
      <c r="AN76" s="1"/>
      <c r="AO76" s="1"/>
      <c r="AP76" s="1"/>
      <c r="AQ76" s="1"/>
      <c r="AR76" s="1"/>
      <c r="AS76" s="1"/>
    </row>
    <row r="77" spans="2:45" x14ac:dyDescent="0.25">
      <c r="B77" s="16"/>
      <c r="C77" s="10"/>
      <c r="D77" s="17"/>
      <c r="E77" s="10"/>
      <c r="F77" s="19"/>
      <c r="G77" s="45"/>
      <c r="H77" s="45"/>
      <c r="I77" s="45"/>
      <c r="J77" s="45"/>
      <c r="K77" s="45"/>
      <c r="L77" s="45"/>
      <c r="M77" s="45"/>
      <c r="N77" s="45"/>
      <c r="O77" s="45"/>
      <c r="P77" s="45"/>
      <c r="Q77" s="45"/>
      <c r="R77" s="45"/>
      <c r="S77" s="45"/>
      <c r="T77" s="45"/>
      <c r="U77" s="45"/>
      <c r="V77" s="45"/>
      <c r="W77" s="45"/>
      <c r="X77" s="46"/>
      <c r="Y77" s="46"/>
      <c r="Z77" s="47"/>
      <c r="AF77" s="1"/>
      <c r="AG77" s="1"/>
      <c r="AH77" s="1"/>
      <c r="AI77" s="1"/>
      <c r="AJ77" s="1"/>
      <c r="AK77" s="1"/>
      <c r="AL77" s="1"/>
      <c r="AM77" s="1"/>
      <c r="AN77" s="1"/>
      <c r="AO77" s="1"/>
      <c r="AP77" s="1"/>
      <c r="AQ77" s="1"/>
      <c r="AR77" s="1"/>
      <c r="AS77" s="1"/>
    </row>
    <row r="78" spans="2:45" x14ac:dyDescent="0.25">
      <c r="B78" s="16"/>
      <c r="C78" s="10"/>
      <c r="D78" s="17"/>
      <c r="E78" s="10"/>
      <c r="F78" s="19"/>
      <c r="G78" s="45"/>
      <c r="H78" s="45"/>
      <c r="I78" s="45"/>
      <c r="J78" s="45"/>
      <c r="K78" s="45"/>
      <c r="L78" s="45"/>
      <c r="M78" s="45"/>
      <c r="N78" s="45"/>
      <c r="O78" s="45"/>
      <c r="P78" s="45"/>
      <c r="Q78" s="45"/>
      <c r="R78" s="45"/>
      <c r="S78" s="45"/>
      <c r="T78" s="45"/>
      <c r="U78" s="45"/>
      <c r="V78" s="45"/>
      <c r="W78" s="45"/>
      <c r="X78" s="46"/>
      <c r="Y78" s="46"/>
      <c r="Z78" s="47"/>
      <c r="AF78" s="1"/>
      <c r="AG78" s="1"/>
      <c r="AH78" s="1"/>
      <c r="AI78" s="1"/>
      <c r="AJ78" s="1"/>
      <c r="AK78" s="1"/>
      <c r="AL78" s="1"/>
      <c r="AM78" s="1"/>
      <c r="AN78" s="1"/>
      <c r="AO78" s="1"/>
      <c r="AP78" s="1"/>
      <c r="AQ78" s="1"/>
      <c r="AR78" s="1"/>
      <c r="AS78" s="1"/>
    </row>
    <row r="79" spans="2:45" x14ac:dyDescent="0.25">
      <c r="B79" s="16"/>
      <c r="C79" s="10"/>
      <c r="D79" s="17"/>
      <c r="E79" s="10"/>
      <c r="F79" s="19"/>
      <c r="G79" s="45"/>
      <c r="H79" s="45"/>
      <c r="I79" s="45"/>
      <c r="J79" s="45"/>
      <c r="K79" s="45"/>
      <c r="L79" s="45"/>
      <c r="M79" s="45"/>
      <c r="N79" s="45"/>
      <c r="O79" s="45"/>
      <c r="P79" s="45"/>
      <c r="Q79" s="45"/>
      <c r="R79" s="45"/>
      <c r="S79" s="45"/>
      <c r="T79" s="45"/>
      <c r="U79" s="45"/>
      <c r="V79" s="45"/>
      <c r="W79" s="45"/>
      <c r="X79" s="46"/>
      <c r="Y79" s="46"/>
      <c r="Z79" s="47"/>
      <c r="AF79" s="1"/>
      <c r="AG79" s="1"/>
      <c r="AH79" s="1"/>
      <c r="AI79" s="1"/>
      <c r="AJ79" s="1"/>
      <c r="AK79" s="1"/>
      <c r="AL79" s="1"/>
      <c r="AM79" s="1"/>
      <c r="AN79" s="1"/>
      <c r="AO79" s="1"/>
      <c r="AP79" s="1"/>
      <c r="AQ79" s="1"/>
      <c r="AR79" s="1"/>
      <c r="AS79" s="1"/>
    </row>
    <row r="80" spans="2:45" x14ac:dyDescent="0.25">
      <c r="B80" s="16"/>
      <c r="C80" s="10"/>
      <c r="D80" s="17"/>
      <c r="E80" s="10"/>
      <c r="F80" s="19"/>
      <c r="G80" s="45"/>
      <c r="H80" s="45"/>
      <c r="I80" s="45"/>
      <c r="J80" s="45"/>
      <c r="K80" s="45"/>
      <c r="L80" s="45"/>
      <c r="M80" s="45"/>
      <c r="N80" s="45"/>
      <c r="O80" s="45"/>
      <c r="P80" s="45"/>
      <c r="Q80" s="45"/>
      <c r="R80" s="45"/>
      <c r="S80" s="45"/>
      <c r="T80" s="45"/>
      <c r="U80" s="45"/>
      <c r="V80" s="45"/>
      <c r="W80" s="45"/>
      <c r="X80" s="46"/>
      <c r="Y80" s="46"/>
      <c r="Z80" s="47"/>
      <c r="AF80" s="1"/>
      <c r="AG80" s="1"/>
      <c r="AH80" s="1"/>
      <c r="AI80" s="1"/>
      <c r="AJ80" s="1"/>
      <c r="AK80" s="1"/>
      <c r="AL80" s="1"/>
      <c r="AM80" s="1"/>
      <c r="AN80" s="1"/>
      <c r="AO80" s="1"/>
      <c r="AP80" s="1"/>
      <c r="AQ80" s="1"/>
      <c r="AR80" s="1"/>
      <c r="AS80" s="1"/>
    </row>
    <row r="81" spans="2:45" x14ac:dyDescent="0.25">
      <c r="B81" s="16"/>
      <c r="C81" s="10"/>
      <c r="D81" s="17"/>
      <c r="E81" s="10"/>
      <c r="F81" s="19"/>
      <c r="G81" s="45"/>
      <c r="H81" s="45"/>
      <c r="I81" s="45"/>
      <c r="J81" s="45"/>
      <c r="K81" s="45"/>
      <c r="L81" s="45"/>
      <c r="M81" s="45"/>
      <c r="N81" s="45"/>
      <c r="O81" s="45"/>
      <c r="P81" s="45"/>
      <c r="Q81" s="45"/>
      <c r="R81" s="45"/>
      <c r="S81" s="45"/>
      <c r="T81" s="45"/>
      <c r="U81" s="45"/>
      <c r="V81" s="45"/>
      <c r="W81" s="45"/>
      <c r="X81" s="46"/>
      <c r="Y81" s="46"/>
      <c r="Z81" s="47"/>
      <c r="AF81" s="1"/>
      <c r="AG81" s="1"/>
      <c r="AH81" s="1"/>
      <c r="AI81" s="1"/>
      <c r="AJ81" s="1"/>
      <c r="AK81" s="1"/>
      <c r="AL81" s="1"/>
      <c r="AM81" s="1"/>
      <c r="AN81" s="1"/>
      <c r="AO81" s="1"/>
      <c r="AP81" s="1"/>
      <c r="AQ81" s="1"/>
      <c r="AR81" s="1"/>
      <c r="AS81" s="1"/>
    </row>
    <row r="82" spans="2:45" x14ac:dyDescent="0.25">
      <c r="B82" s="16"/>
      <c r="C82" s="10"/>
      <c r="D82" s="17"/>
      <c r="E82" s="10"/>
      <c r="F82" s="19"/>
      <c r="G82" s="45"/>
      <c r="H82" s="45"/>
      <c r="I82" s="45"/>
      <c r="J82" s="45"/>
      <c r="K82" s="45"/>
      <c r="L82" s="45"/>
      <c r="M82" s="45"/>
      <c r="N82" s="45"/>
      <c r="O82" s="45"/>
      <c r="P82" s="45"/>
      <c r="Q82" s="45"/>
      <c r="R82" s="45"/>
      <c r="S82" s="45"/>
      <c r="T82" s="45"/>
      <c r="U82" s="45"/>
      <c r="V82" s="45"/>
      <c r="W82" s="45"/>
      <c r="X82" s="46"/>
      <c r="Y82" s="46"/>
      <c r="Z82" s="47"/>
      <c r="AF82" s="1"/>
      <c r="AG82" s="1"/>
      <c r="AH82" s="1"/>
      <c r="AI82" s="1"/>
      <c r="AJ82" s="1"/>
      <c r="AK82" s="1"/>
      <c r="AL82" s="1"/>
      <c r="AM82" s="1"/>
      <c r="AN82" s="1"/>
      <c r="AO82" s="1"/>
      <c r="AP82" s="1"/>
      <c r="AQ82" s="1"/>
      <c r="AR82" s="1"/>
      <c r="AS82" s="1"/>
    </row>
    <row r="83" spans="2:45" x14ac:dyDescent="0.25">
      <c r="B83" s="16"/>
      <c r="C83" s="10"/>
      <c r="D83" s="17"/>
      <c r="E83" s="10"/>
      <c r="F83" s="19"/>
      <c r="G83" s="45"/>
      <c r="H83" s="45"/>
      <c r="I83" s="45"/>
      <c r="J83" s="45"/>
      <c r="K83" s="45"/>
      <c r="L83" s="45"/>
      <c r="M83" s="45"/>
      <c r="N83" s="45"/>
      <c r="O83" s="45"/>
      <c r="P83" s="45"/>
      <c r="Q83" s="45"/>
      <c r="R83" s="45"/>
      <c r="S83" s="45"/>
      <c r="T83" s="45"/>
      <c r="U83" s="45"/>
      <c r="V83" s="45"/>
      <c r="W83" s="45"/>
      <c r="X83" s="46"/>
      <c r="Y83" s="46"/>
      <c r="Z83" s="47"/>
      <c r="AF83" s="1"/>
      <c r="AG83" s="1"/>
      <c r="AH83" s="1"/>
      <c r="AI83" s="1"/>
      <c r="AJ83" s="1"/>
      <c r="AK83" s="1"/>
      <c r="AL83" s="1"/>
      <c r="AM83" s="1"/>
      <c r="AN83" s="1"/>
      <c r="AO83" s="1"/>
      <c r="AP83" s="1"/>
      <c r="AQ83" s="1"/>
      <c r="AR83" s="1"/>
      <c r="AS83" s="1"/>
    </row>
    <row r="84" spans="2:45" x14ac:dyDescent="0.25">
      <c r="B84" s="16"/>
      <c r="C84" s="10"/>
      <c r="D84" s="17"/>
      <c r="E84" s="10"/>
      <c r="F84" s="19"/>
      <c r="G84" s="45"/>
      <c r="H84" s="45"/>
      <c r="I84" s="45"/>
      <c r="J84" s="45"/>
      <c r="K84" s="45"/>
      <c r="L84" s="45"/>
      <c r="M84" s="45"/>
      <c r="N84" s="45"/>
      <c r="O84" s="45"/>
      <c r="P84" s="45"/>
      <c r="Q84" s="45"/>
      <c r="R84" s="45"/>
      <c r="S84" s="45"/>
      <c r="T84" s="45"/>
      <c r="U84" s="45"/>
      <c r="V84" s="45"/>
      <c r="W84" s="45"/>
      <c r="X84" s="46"/>
      <c r="Y84" s="46"/>
      <c r="Z84" s="47"/>
      <c r="AF84" s="1"/>
      <c r="AG84" s="1"/>
      <c r="AH84" s="1"/>
      <c r="AI84" s="1"/>
      <c r="AJ84" s="1"/>
      <c r="AK84" s="1"/>
      <c r="AL84" s="1"/>
      <c r="AM84" s="1"/>
      <c r="AN84" s="1"/>
      <c r="AO84" s="1"/>
      <c r="AP84" s="1"/>
      <c r="AQ84" s="1"/>
      <c r="AR84" s="1"/>
      <c r="AS84" s="1"/>
    </row>
    <row r="85" spans="2:45" x14ac:dyDescent="0.25">
      <c r="B85" s="16"/>
      <c r="C85" s="10"/>
      <c r="D85" s="17"/>
      <c r="E85" s="10"/>
      <c r="F85" s="19"/>
      <c r="G85" s="45"/>
      <c r="H85" s="45"/>
      <c r="I85" s="45"/>
      <c r="J85" s="45"/>
      <c r="K85" s="45"/>
      <c r="L85" s="45"/>
      <c r="M85" s="45"/>
      <c r="N85" s="45"/>
      <c r="O85" s="45"/>
      <c r="P85" s="45"/>
      <c r="Q85" s="45"/>
      <c r="R85" s="45"/>
      <c r="S85" s="45"/>
      <c r="T85" s="45"/>
      <c r="U85" s="45"/>
      <c r="V85" s="45"/>
      <c r="W85" s="45"/>
      <c r="X85" s="46"/>
      <c r="Y85" s="46"/>
      <c r="Z85" s="47"/>
      <c r="AF85" s="1"/>
      <c r="AG85" s="1"/>
      <c r="AH85" s="1"/>
      <c r="AI85" s="1"/>
      <c r="AJ85" s="1"/>
      <c r="AK85" s="1"/>
      <c r="AL85" s="1"/>
      <c r="AM85" s="1"/>
      <c r="AN85" s="1"/>
      <c r="AO85" s="1"/>
      <c r="AP85" s="1"/>
      <c r="AQ85" s="1"/>
      <c r="AR85" s="1"/>
      <c r="AS85" s="1"/>
    </row>
    <row r="86" spans="2:45" x14ac:dyDescent="0.25">
      <c r="B86" s="16"/>
      <c r="C86" s="10"/>
      <c r="D86" s="17"/>
      <c r="E86" s="10"/>
      <c r="F86" s="19"/>
      <c r="G86" s="45"/>
      <c r="H86" s="45"/>
      <c r="I86" s="45"/>
      <c r="J86" s="45"/>
      <c r="K86" s="45"/>
      <c r="L86" s="45"/>
      <c r="M86" s="45"/>
      <c r="N86" s="45"/>
      <c r="O86" s="45"/>
      <c r="P86" s="45"/>
      <c r="Q86" s="45"/>
      <c r="R86" s="45"/>
      <c r="S86" s="45"/>
      <c r="T86" s="45"/>
      <c r="U86" s="45"/>
      <c r="V86" s="45"/>
      <c r="W86" s="45"/>
      <c r="X86" s="46"/>
      <c r="Y86" s="46"/>
      <c r="Z86" s="47"/>
      <c r="AF86" s="1"/>
      <c r="AG86" s="1"/>
      <c r="AH86" s="1"/>
      <c r="AI86" s="1"/>
      <c r="AJ86" s="1"/>
      <c r="AK86" s="1"/>
      <c r="AL86" s="1"/>
      <c r="AM86" s="1"/>
      <c r="AN86" s="1"/>
      <c r="AO86" s="1"/>
      <c r="AP86" s="1"/>
      <c r="AQ86" s="1"/>
      <c r="AR86" s="1"/>
      <c r="AS86" s="1"/>
    </row>
    <row r="87" spans="2:45" x14ac:dyDescent="0.25">
      <c r="B87" s="16"/>
      <c r="C87" s="10"/>
      <c r="D87" s="17"/>
      <c r="E87" s="10"/>
      <c r="F87" s="19"/>
      <c r="G87" s="45"/>
      <c r="H87" s="45"/>
      <c r="I87" s="45"/>
      <c r="J87" s="45"/>
      <c r="K87" s="45"/>
      <c r="L87" s="45"/>
      <c r="M87" s="45"/>
      <c r="N87" s="45"/>
      <c r="O87" s="45"/>
      <c r="P87" s="45"/>
      <c r="Q87" s="45"/>
      <c r="R87" s="45"/>
      <c r="S87" s="45"/>
      <c r="T87" s="45"/>
      <c r="U87" s="45"/>
      <c r="V87" s="45"/>
      <c r="W87" s="45"/>
      <c r="X87" s="46"/>
      <c r="Y87" s="46"/>
      <c r="Z87" s="47"/>
      <c r="AF87" s="1"/>
      <c r="AG87" s="1"/>
      <c r="AH87" s="1"/>
      <c r="AI87" s="1"/>
      <c r="AJ87" s="1"/>
      <c r="AK87" s="1"/>
      <c r="AL87" s="1"/>
      <c r="AM87" s="1"/>
      <c r="AN87" s="1"/>
      <c r="AO87" s="1"/>
      <c r="AP87" s="1"/>
      <c r="AQ87" s="1"/>
      <c r="AR87" s="1"/>
      <c r="AS87" s="1"/>
    </row>
    <row r="88" spans="2:45" x14ac:dyDescent="0.25">
      <c r="B88" s="16"/>
      <c r="C88" s="10"/>
      <c r="D88" s="17"/>
      <c r="E88" s="10"/>
      <c r="F88" s="19"/>
      <c r="G88" s="45"/>
      <c r="H88" s="45"/>
      <c r="I88" s="45"/>
      <c r="J88" s="45"/>
      <c r="K88" s="45"/>
      <c r="L88" s="45"/>
      <c r="M88" s="45"/>
      <c r="N88" s="45"/>
      <c r="O88" s="45"/>
      <c r="P88" s="45"/>
      <c r="Q88" s="45"/>
      <c r="R88" s="45"/>
      <c r="S88" s="45"/>
      <c r="T88" s="45"/>
      <c r="U88" s="45"/>
      <c r="V88" s="45"/>
      <c r="W88" s="45"/>
      <c r="X88" s="46"/>
      <c r="Y88" s="46"/>
      <c r="Z88" s="47"/>
      <c r="AF88" s="1"/>
      <c r="AG88" s="1"/>
      <c r="AH88" s="1"/>
      <c r="AI88" s="1"/>
      <c r="AJ88" s="1"/>
      <c r="AK88" s="1"/>
      <c r="AL88" s="1"/>
      <c r="AM88" s="1"/>
      <c r="AN88" s="1"/>
      <c r="AO88" s="1"/>
      <c r="AP88" s="1"/>
      <c r="AQ88" s="1"/>
      <c r="AR88" s="1"/>
      <c r="AS88" s="1"/>
    </row>
    <row r="89" spans="2:45" x14ac:dyDescent="0.25">
      <c r="B89" s="16"/>
      <c r="C89" s="10"/>
      <c r="D89" s="17"/>
      <c r="E89" s="10"/>
      <c r="F89" s="19"/>
      <c r="G89" s="45"/>
      <c r="H89" s="45"/>
      <c r="I89" s="45"/>
      <c r="J89" s="45"/>
      <c r="K89" s="45"/>
      <c r="L89" s="45"/>
      <c r="M89" s="45"/>
      <c r="N89" s="45"/>
      <c r="O89" s="45"/>
      <c r="P89" s="45"/>
      <c r="Q89" s="45"/>
      <c r="R89" s="45"/>
      <c r="S89" s="45"/>
      <c r="T89" s="45"/>
      <c r="U89" s="45"/>
      <c r="V89" s="45"/>
      <c r="W89" s="45"/>
      <c r="X89" s="46"/>
      <c r="Y89" s="46"/>
      <c r="Z89" s="47"/>
      <c r="AF89" s="1"/>
      <c r="AG89" s="1"/>
      <c r="AH89" s="1"/>
      <c r="AI89" s="1"/>
      <c r="AJ89" s="1"/>
      <c r="AK89" s="1"/>
      <c r="AL89" s="1"/>
      <c r="AM89" s="1"/>
      <c r="AN89" s="1"/>
      <c r="AO89" s="1"/>
      <c r="AP89" s="1"/>
      <c r="AQ89" s="1"/>
      <c r="AR89" s="1"/>
      <c r="AS89" s="1"/>
    </row>
    <row r="90" spans="2:45" x14ac:dyDescent="0.25">
      <c r="B90" s="16"/>
      <c r="C90" s="10"/>
      <c r="D90" s="17"/>
      <c r="E90" s="10"/>
      <c r="F90" s="19"/>
      <c r="G90" s="45"/>
      <c r="H90" s="45"/>
      <c r="I90" s="45"/>
      <c r="J90" s="45"/>
      <c r="K90" s="45"/>
      <c r="L90" s="45"/>
      <c r="M90" s="45"/>
      <c r="N90" s="45"/>
      <c r="O90" s="45"/>
      <c r="P90" s="45"/>
      <c r="Q90" s="45"/>
      <c r="R90" s="45"/>
      <c r="S90" s="45"/>
      <c r="T90" s="45"/>
      <c r="U90" s="45"/>
      <c r="V90" s="45"/>
      <c r="W90" s="45"/>
      <c r="X90" s="46"/>
      <c r="Y90" s="46"/>
      <c r="Z90" s="47"/>
      <c r="AF90" s="1"/>
      <c r="AG90" s="1"/>
      <c r="AH90" s="1"/>
      <c r="AI90" s="1"/>
      <c r="AJ90" s="1"/>
      <c r="AK90" s="1"/>
      <c r="AL90" s="1"/>
      <c r="AM90" s="1"/>
      <c r="AN90" s="1"/>
      <c r="AO90" s="1"/>
      <c r="AP90" s="1"/>
      <c r="AQ90" s="1"/>
      <c r="AR90" s="1"/>
      <c r="AS90" s="1"/>
    </row>
    <row r="91" spans="2:45" x14ac:dyDescent="0.25">
      <c r="B91" s="16"/>
      <c r="C91" s="10"/>
      <c r="D91" s="17"/>
      <c r="E91" s="10"/>
      <c r="F91" s="19"/>
      <c r="G91" s="45"/>
      <c r="H91" s="45"/>
      <c r="I91" s="45"/>
      <c r="J91" s="45"/>
      <c r="K91" s="45"/>
      <c r="L91" s="45"/>
      <c r="M91" s="45"/>
      <c r="N91" s="45"/>
      <c r="O91" s="45"/>
      <c r="P91" s="45"/>
      <c r="Q91" s="45"/>
      <c r="R91" s="45"/>
      <c r="S91" s="45"/>
      <c r="T91" s="45"/>
      <c r="U91" s="45"/>
      <c r="V91" s="45"/>
      <c r="W91" s="45"/>
      <c r="X91" s="46"/>
      <c r="Y91" s="46"/>
      <c r="Z91" s="47"/>
      <c r="AF91" s="1"/>
      <c r="AG91" s="1"/>
      <c r="AH91" s="1"/>
      <c r="AI91" s="1"/>
      <c r="AJ91" s="1"/>
      <c r="AK91" s="1"/>
      <c r="AL91" s="1"/>
      <c r="AM91" s="1"/>
      <c r="AN91" s="1"/>
      <c r="AO91" s="1"/>
      <c r="AP91" s="1"/>
      <c r="AQ91" s="1"/>
      <c r="AR91" s="1"/>
      <c r="AS91" s="1"/>
    </row>
    <row r="92" spans="2:45" x14ac:dyDescent="0.25">
      <c r="B92" s="16"/>
      <c r="C92" s="10"/>
      <c r="D92" s="17"/>
      <c r="E92" s="10"/>
      <c r="F92" s="19"/>
      <c r="G92" s="45"/>
      <c r="H92" s="45"/>
      <c r="I92" s="45"/>
      <c r="J92" s="45"/>
      <c r="K92" s="45"/>
      <c r="L92" s="45"/>
      <c r="M92" s="45"/>
      <c r="N92" s="45"/>
      <c r="O92" s="45"/>
      <c r="P92" s="45"/>
      <c r="Q92" s="45"/>
      <c r="R92" s="45"/>
      <c r="S92" s="45"/>
      <c r="T92" s="45"/>
      <c r="U92" s="45"/>
      <c r="V92" s="45"/>
      <c r="W92" s="45"/>
      <c r="X92" s="46"/>
      <c r="Y92" s="46"/>
      <c r="Z92" s="47"/>
      <c r="AF92" s="1"/>
      <c r="AG92" s="1"/>
      <c r="AH92" s="1"/>
      <c r="AI92" s="1"/>
      <c r="AJ92" s="1"/>
      <c r="AK92" s="1"/>
      <c r="AL92" s="1"/>
      <c r="AM92" s="1"/>
      <c r="AN92" s="1"/>
      <c r="AO92" s="1"/>
      <c r="AP92" s="1"/>
      <c r="AQ92" s="1"/>
      <c r="AR92" s="1"/>
      <c r="AS92" s="1"/>
    </row>
    <row r="93" spans="2:45" x14ac:dyDescent="0.25">
      <c r="B93" s="16"/>
      <c r="C93" s="10"/>
      <c r="D93" s="17"/>
      <c r="E93" s="10"/>
      <c r="F93" s="19"/>
      <c r="G93" s="45"/>
      <c r="H93" s="45"/>
      <c r="I93" s="45"/>
      <c r="J93" s="45"/>
      <c r="K93" s="45"/>
      <c r="L93" s="45"/>
      <c r="M93" s="45"/>
      <c r="N93" s="45"/>
      <c r="O93" s="45"/>
      <c r="P93" s="45"/>
      <c r="Q93" s="45"/>
      <c r="R93" s="45"/>
      <c r="S93" s="45"/>
      <c r="T93" s="45"/>
      <c r="U93" s="45"/>
      <c r="V93" s="45"/>
      <c r="W93" s="45"/>
      <c r="X93" s="46"/>
      <c r="Y93" s="46"/>
      <c r="Z93" s="47"/>
      <c r="AF93" s="1"/>
      <c r="AG93" s="1"/>
      <c r="AH93" s="1"/>
      <c r="AI93" s="1"/>
      <c r="AJ93" s="1"/>
      <c r="AK93" s="1"/>
      <c r="AL93" s="1"/>
      <c r="AM93" s="1"/>
      <c r="AN93" s="1"/>
      <c r="AO93" s="1"/>
      <c r="AP93" s="1"/>
      <c r="AQ93" s="1"/>
      <c r="AR93" s="1"/>
      <c r="AS93" s="1"/>
    </row>
    <row r="94" spans="2:45" x14ac:dyDescent="0.25">
      <c r="B94" s="16"/>
      <c r="C94" s="10"/>
      <c r="D94" s="17"/>
      <c r="E94" s="10"/>
      <c r="F94" s="19"/>
      <c r="G94" s="45"/>
      <c r="H94" s="45"/>
      <c r="I94" s="45"/>
      <c r="J94" s="45"/>
      <c r="K94" s="45"/>
      <c r="L94" s="45"/>
      <c r="M94" s="45"/>
      <c r="N94" s="45"/>
      <c r="O94" s="45"/>
      <c r="P94" s="45"/>
      <c r="Q94" s="45"/>
      <c r="R94" s="45"/>
      <c r="S94" s="45"/>
      <c r="T94" s="45"/>
      <c r="U94" s="45"/>
      <c r="V94" s="45"/>
      <c r="W94" s="45"/>
      <c r="X94" s="46"/>
      <c r="Y94" s="46"/>
      <c r="Z94" s="47"/>
      <c r="AF94" s="1"/>
      <c r="AG94" s="1"/>
      <c r="AH94" s="1"/>
      <c r="AI94" s="1"/>
      <c r="AJ94" s="1"/>
      <c r="AK94" s="1"/>
      <c r="AL94" s="1"/>
      <c r="AM94" s="1"/>
      <c r="AN94" s="1"/>
      <c r="AO94" s="1"/>
      <c r="AP94" s="1"/>
      <c r="AQ94" s="1"/>
      <c r="AR94" s="1"/>
      <c r="AS94" s="1"/>
    </row>
    <row r="95" spans="2:45" x14ac:dyDescent="0.25">
      <c r="B95" s="16"/>
      <c r="C95" s="10"/>
      <c r="D95" s="17"/>
      <c r="E95" s="10"/>
      <c r="F95" s="19"/>
      <c r="G95" s="45"/>
      <c r="H95" s="45"/>
      <c r="I95" s="45"/>
      <c r="J95" s="45"/>
      <c r="K95" s="45"/>
      <c r="L95" s="45"/>
      <c r="M95" s="45"/>
      <c r="N95" s="45"/>
      <c r="O95" s="45"/>
      <c r="P95" s="45"/>
      <c r="Q95" s="45"/>
      <c r="R95" s="45"/>
      <c r="S95" s="45"/>
      <c r="T95" s="45"/>
      <c r="U95" s="45"/>
      <c r="V95" s="45"/>
      <c r="W95" s="45"/>
      <c r="X95" s="46"/>
      <c r="Y95" s="46"/>
      <c r="Z95" s="47"/>
      <c r="AF95" s="1"/>
      <c r="AG95" s="1"/>
      <c r="AH95" s="1"/>
      <c r="AI95" s="1"/>
      <c r="AJ95" s="1"/>
      <c r="AK95" s="1"/>
      <c r="AL95" s="1"/>
      <c r="AM95" s="1"/>
      <c r="AN95" s="1"/>
      <c r="AO95" s="1"/>
      <c r="AP95" s="1"/>
      <c r="AQ95" s="1"/>
      <c r="AR95" s="1"/>
      <c r="AS95" s="1"/>
    </row>
    <row r="96" spans="2:45" x14ac:dyDescent="0.25">
      <c r="B96" s="16"/>
      <c r="C96" s="10"/>
      <c r="D96" s="17"/>
      <c r="E96" s="10"/>
      <c r="F96" s="19"/>
      <c r="G96" s="45"/>
      <c r="H96" s="45"/>
      <c r="I96" s="45"/>
      <c r="J96" s="45"/>
      <c r="K96" s="45"/>
      <c r="L96" s="45"/>
      <c r="M96" s="45"/>
      <c r="N96" s="45"/>
      <c r="O96" s="45"/>
      <c r="P96" s="45"/>
      <c r="Q96" s="45"/>
      <c r="R96" s="45"/>
      <c r="S96" s="45"/>
      <c r="T96" s="45"/>
      <c r="U96" s="45"/>
      <c r="V96" s="45"/>
      <c r="W96" s="45"/>
      <c r="X96" s="46"/>
      <c r="Y96" s="46"/>
      <c r="Z96" s="47"/>
      <c r="AF96" s="1"/>
      <c r="AG96" s="1"/>
      <c r="AH96" s="1"/>
      <c r="AI96" s="1"/>
      <c r="AJ96" s="1"/>
      <c r="AK96" s="1"/>
      <c r="AL96" s="1"/>
      <c r="AM96" s="1"/>
      <c r="AN96" s="1"/>
      <c r="AO96" s="1"/>
      <c r="AP96" s="1"/>
      <c r="AQ96" s="1"/>
      <c r="AR96" s="1"/>
      <c r="AS96" s="1"/>
    </row>
    <row r="97" spans="2:26" x14ac:dyDescent="0.25">
      <c r="B97" s="10"/>
      <c r="C97" s="10"/>
      <c r="D97" s="17"/>
      <c r="E97" s="10"/>
      <c r="G97" s="10"/>
      <c r="H97" s="10"/>
      <c r="I97" s="10"/>
      <c r="J97" s="10"/>
      <c r="K97" s="10"/>
      <c r="L97" s="10"/>
      <c r="M97" s="10"/>
      <c r="N97" s="10"/>
      <c r="O97" s="10"/>
      <c r="P97" s="10"/>
      <c r="Q97" s="10"/>
      <c r="R97" s="10"/>
      <c r="S97" s="10"/>
      <c r="T97" s="10"/>
      <c r="U97" s="10"/>
      <c r="V97" s="10"/>
      <c r="W97" s="10"/>
      <c r="X97" s="10"/>
      <c r="Y97" s="10"/>
      <c r="Z97" s="10"/>
    </row>
    <row r="98" spans="2:26" ht="12" customHeight="1" x14ac:dyDescent="0.25">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2:26" ht="12" hidden="1" customHeight="1" x14ac:dyDescent="0.25">
      <c r="B99" s="10"/>
      <c r="C99" s="10"/>
      <c r="D99" s="10" t="str">
        <f>IF(ISERROR(VLOOKUP(D3,#REF!,2,FALSE))," ",VLOOKUP(D3,#REF!,2,FALSE))</f>
        <v xml:space="preserve"> </v>
      </c>
      <c r="E99" s="10"/>
      <c r="F99" s="10"/>
      <c r="G99" s="10"/>
      <c r="H99" s="10"/>
      <c r="I99" s="10"/>
      <c r="J99" s="10"/>
      <c r="K99" s="10"/>
      <c r="L99" s="10"/>
      <c r="M99" s="10"/>
      <c r="N99" s="10"/>
      <c r="O99" s="10"/>
      <c r="P99" s="10"/>
      <c r="Q99" s="10"/>
      <c r="R99" s="10"/>
      <c r="S99" s="10"/>
      <c r="T99" s="10"/>
      <c r="U99" s="10"/>
      <c r="V99" s="10"/>
      <c r="W99" s="10"/>
      <c r="X99" s="10"/>
      <c r="Y99" s="10"/>
      <c r="Z99" s="10"/>
    </row>
    <row r="100" spans="2:26" ht="12.75" hidden="1" customHeight="1" x14ac:dyDescent="0.25">
      <c r="B100" s="10"/>
      <c r="C100" s="10"/>
      <c r="D100" s="48" t="b">
        <f>OR(D3=0,D4=0,D5=0,D6=0,D7=0,D8=0,D9=0,D10=0,D11=0,D12=0,D13=0,D14=0,D15=0,D16=0)</f>
        <v>1</v>
      </c>
      <c r="E100" s="49" t="s">
        <v>562</v>
      </c>
      <c r="F100" s="50"/>
      <c r="G100" s="51"/>
      <c r="H100" s="10"/>
      <c r="I100" s="10"/>
      <c r="J100" s="10"/>
      <c r="K100" s="10"/>
      <c r="L100" s="10"/>
      <c r="M100" s="10"/>
      <c r="N100" s="10"/>
      <c r="O100" s="10"/>
      <c r="P100" s="10"/>
      <c r="Q100" s="10"/>
      <c r="R100" s="10"/>
      <c r="S100" s="10"/>
      <c r="T100" s="10"/>
      <c r="U100" s="10"/>
      <c r="V100" s="10"/>
      <c r="W100" s="10"/>
      <c r="X100" s="10"/>
      <c r="Y100" s="10"/>
      <c r="Z100" s="10"/>
    </row>
    <row r="101" spans="2:26" ht="12.75" hidden="1" customHeight="1" x14ac:dyDescent="0.2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2:26" ht="12.75" hidden="1" customHeight="1" x14ac:dyDescent="0.25">
      <c r="B102" s="10"/>
      <c r="C102" s="10"/>
      <c r="D102" s="52" t="s">
        <v>563</v>
      </c>
      <c r="E102" s="53"/>
      <c r="F102" s="54"/>
      <c r="G102" s="55"/>
      <c r="H102" s="10"/>
      <c r="I102" s="10"/>
      <c r="J102" s="10"/>
      <c r="K102" s="10"/>
      <c r="L102" s="10"/>
      <c r="M102" s="10"/>
      <c r="N102" s="10"/>
      <c r="O102" s="10"/>
      <c r="P102" s="10"/>
      <c r="Q102" s="10"/>
      <c r="R102" s="10"/>
      <c r="S102" s="10"/>
      <c r="T102" s="10"/>
      <c r="U102" s="10"/>
      <c r="V102" s="10"/>
      <c r="W102" s="10"/>
      <c r="X102" s="10"/>
      <c r="Y102" s="10"/>
      <c r="Z102" s="10"/>
    </row>
    <row r="103" spans="2:26" ht="12.75" hidden="1" customHeight="1" x14ac:dyDescent="0.25">
      <c r="B103" s="10"/>
      <c r="C103" s="10">
        <v>1</v>
      </c>
      <c r="D103" s="27" t="str">
        <f t="shared" ref="D103:D116" si="1">LEFT(D3,3)</f>
        <v/>
      </c>
      <c r="E103" s="10" t="b">
        <f>OR(D103=D$104,D103=D$105,D103=D$106,D103=D$107,D103=D$108,D103=D$109,D103=D$110,D103=D$111,D103=D$112,D103=D$113,D103=D$114,D103=D$115,D103=D$116)</f>
        <v>1</v>
      </c>
      <c r="F103" s="10"/>
      <c r="G103" s="56"/>
      <c r="H103" s="10"/>
      <c r="I103" s="10"/>
      <c r="J103" s="10"/>
      <c r="K103" s="10"/>
      <c r="L103" s="10"/>
      <c r="M103" s="10"/>
      <c r="N103" s="10"/>
      <c r="O103" s="10"/>
      <c r="P103" s="10"/>
      <c r="Q103" s="10"/>
      <c r="R103" s="10"/>
      <c r="S103" s="10"/>
      <c r="T103" s="10"/>
      <c r="U103" s="10"/>
      <c r="V103" s="10"/>
      <c r="W103" s="10"/>
      <c r="X103" s="10"/>
      <c r="Y103" s="10"/>
      <c r="Z103" s="10"/>
    </row>
    <row r="104" spans="2:26" ht="12.75" hidden="1" customHeight="1" x14ac:dyDescent="0.25">
      <c r="B104" s="10"/>
      <c r="C104" s="10">
        <v>2</v>
      </c>
      <c r="D104" s="27" t="str">
        <f t="shared" si="1"/>
        <v/>
      </c>
      <c r="E104" s="10" t="b">
        <f>OR(D104=D$103,D104=D$105,D104=D$106,D104=D$107,D104=D$108,D104=D$109,D104=D$110,D104=D$111,D104=D$112,D104=D$113,D104=D$114,D104=D$115,D104=D$116)</f>
        <v>1</v>
      </c>
      <c r="F104" s="10"/>
      <c r="G104" s="56"/>
      <c r="H104" s="10"/>
      <c r="I104" s="10"/>
      <c r="J104" s="10"/>
      <c r="K104" s="10"/>
      <c r="L104" s="10"/>
      <c r="M104" s="10"/>
      <c r="N104" s="10"/>
      <c r="O104" s="10"/>
      <c r="P104" s="10"/>
      <c r="Q104" s="10"/>
      <c r="R104" s="10"/>
      <c r="S104" s="10"/>
      <c r="T104" s="10"/>
      <c r="U104" s="10"/>
      <c r="V104" s="10"/>
      <c r="W104" s="10"/>
      <c r="X104" s="10"/>
      <c r="Y104" s="10"/>
      <c r="Z104" s="10"/>
    </row>
    <row r="105" spans="2:26" ht="12.75" hidden="1" customHeight="1" x14ac:dyDescent="0.25">
      <c r="B105" s="10"/>
      <c r="C105" s="10">
        <v>3</v>
      </c>
      <c r="D105" s="27" t="str">
        <f t="shared" si="1"/>
        <v/>
      </c>
      <c r="E105" s="10" t="b">
        <f>OR(D105=D$104,D105=D$103,D105=D$106,D105=D$107,D105=D$108,D105=D$109,D105=D$110,D105=D$111,D105=D$112,D105=D$113,D105=D$114,D105=D$115,D105=D$116)</f>
        <v>1</v>
      </c>
      <c r="F105" s="10"/>
      <c r="G105" s="56"/>
      <c r="H105" s="10"/>
      <c r="I105" s="10"/>
      <c r="J105" s="10"/>
      <c r="K105" s="10"/>
      <c r="L105" s="10"/>
      <c r="M105" s="10"/>
      <c r="N105" s="10"/>
      <c r="O105" s="10"/>
      <c r="P105" s="10"/>
      <c r="Q105" s="10"/>
      <c r="R105" s="10"/>
      <c r="S105" s="10"/>
      <c r="T105" s="10"/>
      <c r="U105" s="10"/>
      <c r="V105" s="10"/>
      <c r="W105" s="10"/>
      <c r="X105" s="10"/>
      <c r="Y105" s="10"/>
      <c r="Z105" s="10"/>
    </row>
    <row r="106" spans="2:26" ht="12.75" hidden="1" customHeight="1" x14ac:dyDescent="0.25">
      <c r="B106" s="10"/>
      <c r="C106" s="10">
        <v>4</v>
      </c>
      <c r="D106" s="27" t="str">
        <f t="shared" si="1"/>
        <v/>
      </c>
      <c r="E106" s="10" t="b">
        <f>OR(D106=D$104,D106=D$105,D106=D$103,D106=D$107,D106=D$108,D106=D$109,D106=D$110,D106=D$111,D106=D$112,D106=D$113,D106=D$114,D106=D$115,D106=D$116)</f>
        <v>1</v>
      </c>
      <c r="F106" s="10"/>
      <c r="G106" s="56"/>
      <c r="H106" s="10"/>
      <c r="I106" s="10"/>
      <c r="J106" s="10"/>
      <c r="K106" s="10"/>
      <c r="L106" s="10"/>
      <c r="M106" s="10"/>
      <c r="N106" s="10"/>
      <c r="O106" s="10"/>
      <c r="P106" s="10"/>
      <c r="Q106" s="10"/>
      <c r="R106" s="10"/>
      <c r="S106" s="10"/>
      <c r="T106" s="10"/>
      <c r="U106" s="10"/>
      <c r="V106" s="10"/>
      <c r="W106" s="10"/>
      <c r="X106" s="10"/>
      <c r="Y106" s="10"/>
      <c r="Z106" s="10"/>
    </row>
    <row r="107" spans="2:26" ht="12.75" hidden="1" customHeight="1" x14ac:dyDescent="0.25">
      <c r="B107" s="10"/>
      <c r="C107" s="10">
        <v>5</v>
      </c>
      <c r="D107" s="27" t="str">
        <f t="shared" si="1"/>
        <v/>
      </c>
      <c r="E107" s="10" t="b">
        <f>OR(D107=D$104,D107=D$105,D107=D$106,D107=D$103,D107=D$108,D107=D$109,D107=D$110,D107=D$111,D107=D$112,D107=D$113,D107=D$114,D107=D$115,D107=D$116)</f>
        <v>1</v>
      </c>
      <c r="F107" s="10"/>
      <c r="G107" s="56"/>
      <c r="H107" s="10"/>
      <c r="I107" s="10"/>
      <c r="J107" s="10"/>
      <c r="K107" s="10"/>
      <c r="L107" s="10"/>
      <c r="M107" s="10"/>
      <c r="N107" s="10"/>
      <c r="O107" s="10"/>
      <c r="P107" s="10"/>
      <c r="Q107" s="10"/>
      <c r="R107" s="10"/>
      <c r="S107" s="10"/>
      <c r="T107" s="10"/>
      <c r="U107" s="10"/>
      <c r="V107" s="10"/>
      <c r="W107" s="10"/>
      <c r="X107" s="10"/>
      <c r="Y107" s="10"/>
      <c r="Z107" s="10"/>
    </row>
    <row r="108" spans="2:26" ht="12.75" hidden="1" customHeight="1" x14ac:dyDescent="0.25">
      <c r="B108" s="10"/>
      <c r="C108" s="10">
        <v>6</v>
      </c>
      <c r="D108" s="27" t="str">
        <f t="shared" si="1"/>
        <v/>
      </c>
      <c r="E108" s="10" t="b">
        <f>OR(D108=D$104,D108=D$105,D108=D$106,D108=D$107,D108=D$103,D108=D$109,D108=D$110,D108=D$111,D108=D$112,D108=D$113,D108=D$114,D108=D$115,D108=D$116)</f>
        <v>1</v>
      </c>
      <c r="F108" s="10"/>
      <c r="G108" s="56"/>
      <c r="H108" s="10"/>
      <c r="I108" s="10"/>
      <c r="J108" s="10"/>
      <c r="K108" s="10"/>
      <c r="L108" s="10"/>
      <c r="M108" s="10"/>
      <c r="N108" s="10"/>
      <c r="O108" s="10"/>
      <c r="P108" s="10"/>
      <c r="Q108" s="10"/>
      <c r="R108" s="10"/>
      <c r="S108" s="10"/>
      <c r="T108" s="10"/>
      <c r="U108" s="10"/>
      <c r="V108" s="10"/>
      <c r="W108" s="10"/>
      <c r="X108" s="10"/>
      <c r="Y108" s="10"/>
      <c r="Z108" s="10"/>
    </row>
    <row r="109" spans="2:26" ht="12.75" hidden="1" customHeight="1" x14ac:dyDescent="0.25">
      <c r="B109" s="10"/>
      <c r="C109" s="10">
        <v>7</v>
      </c>
      <c r="D109" s="27" t="str">
        <f t="shared" si="1"/>
        <v/>
      </c>
      <c r="E109" s="10" t="b">
        <f>OR(D109=D$104,D109=D$105,D109=D$106,D109=D$107,D109=D$108,D109=D$103,D109=D$110,D109=D$111,D109=D$112,D109=D$113,D109=D$114,D109=D$115,D109=D$116)</f>
        <v>1</v>
      </c>
      <c r="F109" s="10"/>
      <c r="G109" s="56"/>
      <c r="H109" s="10"/>
      <c r="I109" s="10"/>
      <c r="J109" s="10"/>
      <c r="K109" s="10"/>
      <c r="L109" s="10"/>
      <c r="M109" s="10"/>
      <c r="N109" s="10"/>
      <c r="O109" s="10"/>
      <c r="P109" s="10"/>
      <c r="Q109" s="10"/>
      <c r="R109" s="10"/>
      <c r="S109" s="10"/>
      <c r="T109" s="10"/>
      <c r="U109" s="10"/>
      <c r="V109" s="10"/>
      <c r="W109" s="10"/>
      <c r="X109" s="10"/>
      <c r="Y109" s="10"/>
      <c r="Z109" s="10"/>
    </row>
    <row r="110" spans="2:26" ht="12.75" hidden="1" customHeight="1" x14ac:dyDescent="0.25">
      <c r="B110" s="10"/>
      <c r="C110" s="10">
        <v>8</v>
      </c>
      <c r="D110" s="27" t="str">
        <f t="shared" si="1"/>
        <v/>
      </c>
      <c r="E110" s="10" t="b">
        <f>OR(D110=D$104,D110=D$105,D110=D$106,D110=D$107,D110=D$108,D110=D$109,D110=D$103,D110=D$111,D110=D$112,D110=D$113,D110=D$114,D110=D$115,D110=D$116)</f>
        <v>1</v>
      </c>
      <c r="F110" s="10"/>
      <c r="G110" s="56"/>
      <c r="H110" s="10"/>
      <c r="I110" s="10"/>
      <c r="J110" s="10"/>
      <c r="K110" s="10"/>
      <c r="L110" s="10"/>
      <c r="M110" s="10"/>
      <c r="N110" s="10"/>
      <c r="O110" s="10"/>
      <c r="P110" s="10"/>
      <c r="Q110" s="10"/>
      <c r="R110" s="10"/>
      <c r="S110" s="10"/>
      <c r="T110" s="10"/>
      <c r="U110" s="10"/>
      <c r="V110" s="10"/>
      <c r="W110" s="10"/>
      <c r="X110" s="10"/>
      <c r="Y110" s="10"/>
      <c r="Z110" s="10"/>
    </row>
    <row r="111" spans="2:26" ht="12.75" hidden="1" customHeight="1" x14ac:dyDescent="0.25">
      <c r="B111" s="10"/>
      <c r="C111" s="10">
        <v>9</v>
      </c>
      <c r="D111" s="27" t="str">
        <f t="shared" si="1"/>
        <v/>
      </c>
      <c r="E111" s="10" t="b">
        <f>OR(D111=D$104,D111=D$105,D111=D$106,D111=D$107,D111=D$108,D111=D$109,D111=D$110,D111=D$103,D111=D$112,D111=D$113,D111=D$114,D111=D$115,D111=D$116)</f>
        <v>1</v>
      </c>
      <c r="F111" s="10"/>
      <c r="G111" s="56"/>
      <c r="H111" s="10"/>
      <c r="I111" s="10"/>
      <c r="J111" s="10"/>
      <c r="K111" s="10"/>
      <c r="L111" s="10"/>
      <c r="M111" s="10"/>
      <c r="N111" s="10"/>
      <c r="O111" s="10"/>
      <c r="P111" s="10"/>
      <c r="Q111" s="10"/>
      <c r="R111" s="10"/>
      <c r="S111" s="10"/>
      <c r="T111" s="10"/>
      <c r="U111" s="10"/>
      <c r="V111" s="10"/>
      <c r="W111" s="10"/>
      <c r="X111" s="10"/>
      <c r="Y111" s="10"/>
      <c r="Z111" s="10"/>
    </row>
    <row r="112" spans="2:26" ht="12.75" hidden="1" customHeight="1" x14ac:dyDescent="0.25">
      <c r="B112" s="10"/>
      <c r="C112" s="10">
        <v>10</v>
      </c>
      <c r="D112" s="27" t="str">
        <f t="shared" si="1"/>
        <v/>
      </c>
      <c r="E112" s="10" t="b">
        <f>OR(D112=D$104,D112=D$105,D112=D$106,D112=D$107,D112=D$108,D112=D$109,D112=D$110,D112=D$111,D112=D$103,D112=D$113,D112=D$114,D112=D$115,D112=D$116)</f>
        <v>1</v>
      </c>
      <c r="F112" s="10"/>
      <c r="G112" s="56"/>
      <c r="H112" s="10"/>
      <c r="I112" s="10"/>
      <c r="J112" s="10"/>
      <c r="K112" s="10"/>
      <c r="L112" s="10"/>
      <c r="M112" s="10"/>
      <c r="N112" s="10"/>
      <c r="O112" s="10"/>
      <c r="P112" s="10"/>
      <c r="Q112" s="10"/>
      <c r="R112" s="10"/>
      <c r="S112" s="10"/>
      <c r="T112" s="10"/>
      <c r="U112" s="10"/>
      <c r="V112" s="10"/>
      <c r="W112" s="10"/>
      <c r="X112" s="10"/>
      <c r="Y112" s="10"/>
      <c r="Z112" s="10"/>
    </row>
    <row r="113" spans="2:26" ht="12.75" hidden="1" customHeight="1" x14ac:dyDescent="0.25">
      <c r="B113" s="10"/>
      <c r="C113" s="10">
        <v>11</v>
      </c>
      <c r="D113" s="27" t="str">
        <f t="shared" si="1"/>
        <v/>
      </c>
      <c r="E113" s="10" t="b">
        <f>OR(D113=D$104,D113=D$105,D113=D$106,D113=D$107,D113=D$108,D113=D$109,D113=D$110,D113=D$111,D113=D$112,D113=D$103,D113=D$114,D113=D$115,D113=D$116)</f>
        <v>1</v>
      </c>
      <c r="F113" s="10"/>
      <c r="G113" s="56"/>
      <c r="H113" s="10"/>
      <c r="I113" s="10"/>
      <c r="J113" s="10"/>
      <c r="K113" s="10"/>
      <c r="L113" s="10"/>
      <c r="M113" s="10"/>
      <c r="N113" s="10"/>
      <c r="O113" s="10"/>
      <c r="P113" s="10"/>
      <c r="Q113" s="10"/>
      <c r="R113" s="10"/>
      <c r="S113" s="10"/>
      <c r="T113" s="10"/>
      <c r="U113" s="10"/>
      <c r="V113" s="10"/>
      <c r="W113" s="10"/>
      <c r="X113" s="10"/>
      <c r="Y113" s="10"/>
      <c r="Z113" s="10"/>
    </row>
    <row r="114" spans="2:26" ht="12.75" hidden="1" customHeight="1" x14ac:dyDescent="0.25">
      <c r="B114" s="10"/>
      <c r="C114" s="10">
        <v>12</v>
      </c>
      <c r="D114" s="27" t="str">
        <f t="shared" si="1"/>
        <v/>
      </c>
      <c r="E114" s="10" t="b">
        <f>OR(D114=D$104,D114=D$105,D114=D$106,D114=D$107,D114=D$108,D114=D$109,D114=D$110,D114=D$111,D114=D$112,D114=D$113,D114=D$103,D114=D$115,D114=D$116)</f>
        <v>1</v>
      </c>
      <c r="F114" s="10"/>
      <c r="G114" s="56"/>
      <c r="H114" s="10"/>
      <c r="I114" s="10"/>
      <c r="J114" s="10"/>
      <c r="K114" s="10"/>
      <c r="L114" s="10"/>
      <c r="M114" s="10"/>
      <c r="N114" s="10"/>
      <c r="O114" s="10"/>
      <c r="P114" s="10"/>
      <c r="Q114" s="10"/>
      <c r="R114" s="10"/>
      <c r="S114" s="10"/>
      <c r="T114" s="10"/>
      <c r="U114" s="10"/>
      <c r="V114" s="10"/>
      <c r="W114" s="10"/>
      <c r="X114" s="10"/>
      <c r="Y114" s="10"/>
      <c r="Z114" s="10"/>
    </row>
    <row r="115" spans="2:26" ht="12.75" hidden="1" customHeight="1" x14ac:dyDescent="0.25">
      <c r="B115" s="10"/>
      <c r="C115" s="10">
        <v>13</v>
      </c>
      <c r="D115" s="27" t="str">
        <f t="shared" si="1"/>
        <v/>
      </c>
      <c r="E115" s="10" t="b">
        <f>OR(D115=D$104,D115=D$105,D115=D$106,D115=D$107,D115=D$108,D115=D$109,D115=D$110,D115=D$111,D115=D$112,D115=D$113,D115=D$114,D115=D$103,D115=D$116)</f>
        <v>1</v>
      </c>
      <c r="F115" s="10"/>
      <c r="G115" s="56"/>
      <c r="H115" s="10"/>
      <c r="I115" s="10"/>
      <c r="J115" s="10"/>
      <c r="K115" s="10"/>
      <c r="L115" s="10"/>
      <c r="M115" s="10"/>
      <c r="N115" s="10"/>
      <c r="O115" s="10"/>
      <c r="P115" s="10"/>
      <c r="Q115" s="10"/>
      <c r="R115" s="10"/>
      <c r="S115" s="10"/>
      <c r="T115" s="10"/>
      <c r="U115" s="10"/>
      <c r="V115" s="10"/>
      <c r="W115" s="10"/>
      <c r="X115" s="10"/>
      <c r="Y115" s="10"/>
      <c r="Z115" s="10"/>
    </row>
    <row r="116" spans="2:26" ht="12.75" hidden="1" customHeight="1" x14ac:dyDescent="0.25">
      <c r="B116" s="10"/>
      <c r="C116" s="10">
        <v>14</v>
      </c>
      <c r="D116" s="27" t="str">
        <f t="shared" si="1"/>
        <v/>
      </c>
      <c r="E116" s="10" t="b">
        <f>OR(D116=D$104,D116=D$105,D116=D$106,D116=D$107,D116=D$108,D116=D$109,D116=D$110,D116=D$111,D116=D$112,D116=D$113,D116=D$114,D116=D$115,D116=D$103)</f>
        <v>1</v>
      </c>
      <c r="F116" s="10"/>
      <c r="G116" s="56"/>
      <c r="H116" s="10"/>
      <c r="I116" s="10"/>
      <c r="J116" s="10"/>
      <c r="K116" s="10"/>
      <c r="L116" s="10"/>
      <c r="M116" s="10"/>
      <c r="N116" s="10"/>
      <c r="O116" s="10"/>
      <c r="P116" s="10"/>
      <c r="Q116" s="10"/>
      <c r="R116" s="10"/>
      <c r="S116" s="10"/>
      <c r="T116" s="10"/>
      <c r="U116" s="10"/>
      <c r="V116" s="10"/>
      <c r="W116" s="10"/>
      <c r="X116" s="10"/>
      <c r="Y116" s="10"/>
      <c r="Z116" s="10"/>
    </row>
    <row r="117" spans="2:26" ht="12.75" hidden="1" customHeight="1" x14ac:dyDescent="0.25">
      <c r="B117" s="10"/>
      <c r="C117" s="10"/>
      <c r="D117" s="27"/>
      <c r="E117" s="20" t="b">
        <f>OR(E103=TRUE,E104=TRUE,E105=TRUE,E106=TRUE,E107=TRUE,E108=TRUE,E109=TRUE,E110=TRUE,E111=TRUE,E112=TRUE,E113=TRUE,E114=TRUE,E115=TRUE,E116=TRUE)</f>
        <v>1</v>
      </c>
      <c r="F117" s="10"/>
      <c r="G117" s="56"/>
      <c r="H117" s="10"/>
      <c r="I117" s="10"/>
      <c r="J117" s="10"/>
      <c r="K117" s="10"/>
      <c r="L117" s="10"/>
      <c r="M117" s="10"/>
      <c r="N117" s="10"/>
      <c r="O117" s="10"/>
      <c r="P117" s="10"/>
      <c r="Q117" s="10"/>
      <c r="R117" s="10"/>
      <c r="S117" s="10"/>
      <c r="T117" s="10"/>
      <c r="U117" s="10"/>
      <c r="V117" s="10"/>
      <c r="W117" s="10"/>
      <c r="X117" s="10"/>
      <c r="Y117" s="10"/>
      <c r="Z117" s="10"/>
    </row>
    <row r="118" spans="2:26" ht="12.75" hidden="1" customHeight="1" x14ac:dyDescent="0.25">
      <c r="B118" s="10"/>
      <c r="C118" s="10"/>
      <c r="D118" s="57"/>
      <c r="E118" s="58" t="str">
        <f>IF(E117=FALSE,"OK","XXX")</f>
        <v>XXX</v>
      </c>
      <c r="F118" s="59"/>
      <c r="G118" s="60"/>
      <c r="H118" s="10"/>
      <c r="I118" s="10"/>
      <c r="J118" s="10"/>
      <c r="K118" s="10"/>
      <c r="L118" s="10"/>
      <c r="M118" s="10"/>
      <c r="N118" s="10"/>
      <c r="O118" s="10"/>
      <c r="P118" s="10"/>
      <c r="Q118" s="10"/>
      <c r="R118" s="10"/>
      <c r="S118" s="10"/>
      <c r="T118" s="10"/>
      <c r="U118" s="10"/>
      <c r="V118" s="10"/>
      <c r="W118" s="10"/>
      <c r="X118" s="10"/>
      <c r="Y118" s="10"/>
      <c r="Z118" s="10"/>
    </row>
    <row r="119" spans="2:26" ht="12.75" hidden="1" customHeight="1" x14ac:dyDescent="0.25">
      <c r="B119" s="10"/>
      <c r="C119" s="10"/>
      <c r="D119" s="10"/>
      <c r="E119" s="31"/>
      <c r="F119" s="10"/>
      <c r="G119" s="10"/>
      <c r="H119" s="10"/>
      <c r="I119" s="10"/>
      <c r="J119" s="10"/>
      <c r="K119" s="10"/>
      <c r="L119" s="10"/>
      <c r="M119" s="10"/>
      <c r="N119" s="10"/>
      <c r="O119" s="10"/>
      <c r="P119" s="10"/>
      <c r="Q119" s="10"/>
      <c r="R119" s="10"/>
      <c r="S119" s="10"/>
      <c r="T119" s="10"/>
      <c r="U119" s="10"/>
      <c r="V119" s="10"/>
      <c r="W119" s="10"/>
      <c r="X119" s="10"/>
      <c r="Y119" s="10"/>
      <c r="Z119" s="10"/>
    </row>
    <row r="120" spans="2:26" ht="12.75" hidden="1" customHeight="1" x14ac:dyDescent="0.25">
      <c r="B120" s="10"/>
      <c r="C120" s="10"/>
      <c r="D120" s="52" t="s">
        <v>564</v>
      </c>
      <c r="E120" s="53"/>
      <c r="F120" s="54"/>
      <c r="G120" s="55"/>
      <c r="H120" s="10"/>
      <c r="I120" s="10"/>
      <c r="J120" s="10"/>
      <c r="K120" s="10"/>
      <c r="L120" s="10"/>
      <c r="M120" s="10"/>
      <c r="N120" s="10"/>
      <c r="O120" s="10"/>
      <c r="P120" s="10"/>
      <c r="Q120" s="10"/>
      <c r="R120" s="10"/>
      <c r="S120" s="10"/>
      <c r="T120" s="10"/>
      <c r="U120" s="10"/>
      <c r="V120" s="10"/>
      <c r="W120" s="10"/>
      <c r="X120" s="10"/>
      <c r="Y120" s="10"/>
      <c r="Z120" s="10"/>
    </row>
    <row r="121" spans="2:26" ht="12.75" hidden="1" customHeight="1" x14ac:dyDescent="0.25">
      <c r="B121" s="10"/>
      <c r="C121" s="10"/>
      <c r="D121" s="61" t="str">
        <f t="shared" ref="D121:D134" si="2">RIGHT(D3,2)</f>
        <v/>
      </c>
      <c r="E121" s="10" t="b">
        <f>OR(G121=9,G121=8)</f>
        <v>0</v>
      </c>
      <c r="F121" s="10" t="str">
        <f t="shared" ref="F121:F134" si="3">LEFT(D121,1)</f>
        <v/>
      </c>
      <c r="G121" s="56" t="str">
        <f t="shared" ref="G121:G134" si="4">IF(ISERROR(10-F121),"",10-F121)</f>
        <v/>
      </c>
      <c r="H121" s="10"/>
      <c r="I121" s="10"/>
      <c r="J121" s="10"/>
      <c r="K121" s="10"/>
      <c r="L121" s="10"/>
      <c r="M121" s="10"/>
      <c r="N121" s="10"/>
      <c r="O121" s="10"/>
      <c r="P121" s="10"/>
      <c r="Q121" s="10"/>
      <c r="R121" s="10"/>
      <c r="S121" s="10"/>
      <c r="T121" s="10"/>
      <c r="U121" s="10"/>
      <c r="V121" s="10"/>
      <c r="W121" s="10"/>
      <c r="X121" s="10"/>
      <c r="Y121" s="10"/>
      <c r="Z121" s="10"/>
    </row>
    <row r="122" spans="2:26" s="10" customFormat="1" ht="12.75" hidden="1" customHeight="1" x14ac:dyDescent="0.25">
      <c r="D122" s="61" t="str">
        <f t="shared" si="2"/>
        <v/>
      </c>
      <c r="E122" s="10" t="b">
        <f>OR(G122=7,G122=6)</f>
        <v>0</v>
      </c>
      <c r="F122" s="10" t="str">
        <f t="shared" si="3"/>
        <v/>
      </c>
      <c r="G122" s="56" t="str">
        <f t="shared" si="4"/>
        <v/>
      </c>
    </row>
    <row r="123" spans="2:26" s="10" customFormat="1" ht="12.75" hidden="1" customHeight="1" x14ac:dyDescent="0.25">
      <c r="D123" s="61" t="str">
        <f t="shared" si="2"/>
        <v/>
      </c>
      <c r="E123" s="10" t="b">
        <f>OR(G123=7,G123=6)</f>
        <v>0</v>
      </c>
      <c r="F123" s="10" t="str">
        <f t="shared" si="3"/>
        <v/>
      </c>
      <c r="G123" s="56" t="str">
        <f t="shared" si="4"/>
        <v/>
      </c>
    </row>
    <row r="124" spans="2:26" s="10" customFormat="1" ht="12.75" hidden="1" customHeight="1" x14ac:dyDescent="0.25">
      <c r="D124" s="61" t="str">
        <f t="shared" si="2"/>
        <v/>
      </c>
      <c r="E124" s="10" t="b">
        <f>OR(G124=7,G124=6)</f>
        <v>0</v>
      </c>
      <c r="F124" s="10" t="str">
        <f t="shared" si="3"/>
        <v/>
      </c>
      <c r="G124" s="56" t="str">
        <f t="shared" si="4"/>
        <v/>
      </c>
    </row>
    <row r="125" spans="2:26" s="10" customFormat="1" ht="12.75" hidden="1" customHeight="1" x14ac:dyDescent="0.25">
      <c r="D125" s="61" t="str">
        <f t="shared" si="2"/>
        <v/>
      </c>
      <c r="E125" s="10" t="b">
        <f>OR(G125=7,G125=6)</f>
        <v>0</v>
      </c>
      <c r="F125" s="10" t="str">
        <f t="shared" si="3"/>
        <v/>
      </c>
      <c r="G125" s="56" t="str">
        <f t="shared" si="4"/>
        <v/>
      </c>
    </row>
    <row r="126" spans="2:26" s="10" customFormat="1" ht="12.75" hidden="1" customHeight="1" x14ac:dyDescent="0.25">
      <c r="D126" s="61" t="str">
        <f t="shared" si="2"/>
        <v/>
      </c>
      <c r="E126" s="10" t="b">
        <f>OR(G126=5,G126=4)</f>
        <v>0</v>
      </c>
      <c r="F126" s="10" t="str">
        <f t="shared" si="3"/>
        <v/>
      </c>
      <c r="G126" s="56" t="str">
        <f t="shared" si="4"/>
        <v/>
      </c>
    </row>
    <row r="127" spans="2:26" s="10" customFormat="1" ht="12.75" hidden="1" customHeight="1" x14ac:dyDescent="0.25">
      <c r="D127" s="61" t="str">
        <f t="shared" si="2"/>
        <v/>
      </c>
      <c r="E127" s="10" t="b">
        <f>OR(G127=5,G127=4)</f>
        <v>0</v>
      </c>
      <c r="F127" s="10" t="str">
        <f t="shared" si="3"/>
        <v/>
      </c>
      <c r="G127" s="56" t="str">
        <f t="shared" si="4"/>
        <v/>
      </c>
    </row>
    <row r="128" spans="2:26" s="10" customFormat="1" ht="12.75" hidden="1" customHeight="1" x14ac:dyDescent="0.25">
      <c r="D128" s="61" t="str">
        <f t="shared" si="2"/>
        <v/>
      </c>
      <c r="E128" s="10" t="b">
        <f>OR(G128=5,G128=4)</f>
        <v>0</v>
      </c>
      <c r="F128" s="10" t="str">
        <f t="shared" si="3"/>
        <v/>
      </c>
      <c r="G128" s="56" t="str">
        <f t="shared" si="4"/>
        <v/>
      </c>
    </row>
    <row r="129" spans="1:74" s="10" customFormat="1" ht="12.75" hidden="1" customHeight="1" x14ac:dyDescent="0.25">
      <c r="D129" s="61" t="str">
        <f t="shared" si="2"/>
        <v/>
      </c>
      <c r="E129" s="10" t="b">
        <f>OR(G129=3,G129=2)</f>
        <v>0</v>
      </c>
      <c r="F129" s="10" t="str">
        <f t="shared" si="3"/>
        <v/>
      </c>
      <c r="G129" s="56" t="str">
        <f t="shared" si="4"/>
        <v/>
      </c>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row>
    <row r="130" spans="1:74" s="10" customFormat="1" ht="12.75" hidden="1" customHeight="1" x14ac:dyDescent="0.25">
      <c r="D130" s="61" t="str">
        <f t="shared" si="2"/>
        <v/>
      </c>
      <c r="E130" s="10" t="b">
        <f>OR(G130=3,G130=2)</f>
        <v>0</v>
      </c>
      <c r="F130" s="10" t="str">
        <f t="shared" si="3"/>
        <v/>
      </c>
      <c r="G130" s="56" t="str">
        <f t="shared" si="4"/>
        <v/>
      </c>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row>
    <row r="131" spans="1:74" s="10" customFormat="1" ht="12.75" hidden="1" customHeight="1" x14ac:dyDescent="0.25">
      <c r="D131" s="61" t="str">
        <f t="shared" si="2"/>
        <v/>
      </c>
      <c r="E131" s="10" t="b">
        <f>OR(G131=3,G131=2)</f>
        <v>0</v>
      </c>
      <c r="F131" s="10" t="str">
        <f t="shared" si="3"/>
        <v/>
      </c>
      <c r="G131" s="56" t="str">
        <f t="shared" si="4"/>
        <v/>
      </c>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row>
    <row r="132" spans="1:74" ht="12.75" hidden="1" customHeight="1" x14ac:dyDescent="0.25">
      <c r="B132" s="10"/>
      <c r="C132" s="10"/>
      <c r="D132" s="61" t="str">
        <f t="shared" si="2"/>
        <v/>
      </c>
      <c r="E132" s="10" t="b">
        <f>OR(G132=7,G132=6)</f>
        <v>0</v>
      </c>
      <c r="F132" s="10" t="str">
        <f t="shared" si="3"/>
        <v/>
      </c>
      <c r="G132" s="56" t="str">
        <f t="shared" si="4"/>
        <v/>
      </c>
      <c r="H132" s="10"/>
      <c r="I132" s="10"/>
      <c r="J132" s="10"/>
      <c r="K132" s="10"/>
      <c r="L132" s="10"/>
      <c r="M132" s="10"/>
      <c r="N132" s="10"/>
      <c r="O132" s="10"/>
      <c r="P132" s="10"/>
      <c r="Q132" s="10"/>
      <c r="R132" s="10"/>
      <c r="S132" s="10"/>
      <c r="T132" s="10"/>
      <c r="U132" s="10"/>
      <c r="V132" s="10"/>
      <c r="W132" s="10"/>
      <c r="X132" s="10"/>
      <c r="Y132" s="10"/>
      <c r="Z132" s="10"/>
    </row>
    <row r="133" spans="1:74" ht="12.75" hidden="1" customHeight="1" x14ac:dyDescent="0.25">
      <c r="B133" s="10"/>
      <c r="C133" s="10"/>
      <c r="D133" s="61" t="str">
        <f t="shared" si="2"/>
        <v/>
      </c>
      <c r="E133" s="10" t="b">
        <f>OR(G133=5,G133=4)</f>
        <v>0</v>
      </c>
      <c r="F133" s="10" t="str">
        <f t="shared" si="3"/>
        <v/>
      </c>
      <c r="G133" s="56" t="str">
        <f t="shared" si="4"/>
        <v/>
      </c>
      <c r="H133" s="10"/>
      <c r="I133" s="10"/>
      <c r="J133" s="10"/>
      <c r="K133" s="10"/>
      <c r="L133" s="10"/>
      <c r="M133" s="10"/>
      <c r="N133" s="10"/>
      <c r="O133" s="10"/>
      <c r="P133" s="10"/>
      <c r="Q133" s="10"/>
      <c r="R133" s="10"/>
      <c r="S133" s="10"/>
      <c r="T133" s="10"/>
      <c r="U133" s="10"/>
      <c r="V133" s="10"/>
      <c r="W133" s="10"/>
      <c r="X133" s="10"/>
      <c r="Y133" s="10"/>
      <c r="Z133" s="10"/>
    </row>
    <row r="134" spans="1:74" ht="12.75" hidden="1" customHeight="1" x14ac:dyDescent="0.25">
      <c r="B134" s="10"/>
      <c r="C134" s="10"/>
      <c r="D134" s="61" t="str">
        <f t="shared" si="2"/>
        <v/>
      </c>
      <c r="E134" s="10" t="b">
        <f>OR(G134=3,G134=2)</f>
        <v>0</v>
      </c>
      <c r="F134" s="10" t="str">
        <f t="shared" si="3"/>
        <v/>
      </c>
      <c r="G134" s="56" t="str">
        <f t="shared" si="4"/>
        <v/>
      </c>
      <c r="H134" s="10"/>
      <c r="I134" s="10"/>
      <c r="J134" s="10"/>
      <c r="K134" s="10"/>
      <c r="L134" s="10"/>
      <c r="M134" s="10"/>
      <c r="N134" s="10"/>
      <c r="O134" s="10"/>
      <c r="P134" s="10"/>
      <c r="Q134" s="10"/>
      <c r="R134" s="10"/>
      <c r="S134" s="10"/>
      <c r="T134" s="10"/>
      <c r="U134" s="10"/>
      <c r="V134" s="10"/>
      <c r="W134" s="10"/>
      <c r="X134" s="10"/>
      <c r="Y134" s="10"/>
      <c r="Z134" s="10"/>
    </row>
    <row r="135" spans="1:74" ht="12.75" hidden="1" customHeight="1" x14ac:dyDescent="0.25">
      <c r="B135" s="10"/>
      <c r="C135" s="10"/>
      <c r="D135" s="27"/>
      <c r="E135" s="20" t="b">
        <f>OR(E121=FALSE,E122=FALSE,E123=FALSE,E124=FALSE,E125=FALSE,E126=FALSE,E127=FALSE,E128=FALSE,E129=FALSE,E130=FALSE,E131=FALSE,E132=FALSE,E133=FALSE,E134=FALSE)</f>
        <v>1</v>
      </c>
      <c r="F135" s="10"/>
      <c r="G135" s="56"/>
      <c r="H135" s="10"/>
      <c r="I135" s="10"/>
      <c r="J135" s="10"/>
      <c r="K135" s="10"/>
      <c r="L135" s="10"/>
      <c r="M135" s="10"/>
      <c r="N135" s="10"/>
      <c r="O135" s="10"/>
      <c r="P135" s="10"/>
      <c r="Q135" s="10"/>
      <c r="R135" s="10"/>
      <c r="S135" s="10"/>
      <c r="T135" s="10"/>
      <c r="U135" s="10"/>
      <c r="V135" s="10"/>
      <c r="W135" s="10"/>
      <c r="X135" s="10"/>
      <c r="Y135" s="10"/>
      <c r="Z135" s="10"/>
    </row>
    <row r="136" spans="1:74" ht="12.75" hidden="1" customHeight="1" x14ac:dyDescent="0.25">
      <c r="B136" s="10"/>
      <c r="C136" s="10"/>
      <c r="D136" s="57"/>
      <c r="E136" s="58" t="str">
        <f>IF(E135=FALSE,"OK","XXX")</f>
        <v>XXX</v>
      </c>
      <c r="F136" s="59"/>
      <c r="G136" s="60"/>
      <c r="H136" s="10"/>
      <c r="I136" s="10"/>
      <c r="J136" s="10"/>
      <c r="K136" s="10"/>
      <c r="L136" s="10"/>
      <c r="M136" s="10"/>
      <c r="N136" s="10"/>
      <c r="O136" s="10"/>
      <c r="P136" s="10"/>
      <c r="Q136" s="10"/>
      <c r="R136" s="10"/>
      <c r="S136" s="10"/>
      <c r="T136" s="10"/>
      <c r="U136" s="10"/>
      <c r="V136" s="10"/>
      <c r="W136" s="10"/>
      <c r="X136" s="10"/>
      <c r="Y136" s="10"/>
      <c r="Z136" s="10"/>
    </row>
    <row r="137" spans="1:74" ht="12.75" hidden="1" customHeight="1" x14ac:dyDescent="0.25">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74" hidden="1" x14ac:dyDescent="0.25">
      <c r="C138" s="10"/>
      <c r="I138" s="10"/>
      <c r="J138" s="10"/>
      <c r="K138" s="10"/>
      <c r="L138" s="10"/>
      <c r="M138" s="10"/>
      <c r="N138" s="10"/>
      <c r="O138" s="10"/>
      <c r="P138" s="10"/>
      <c r="Q138" s="10"/>
      <c r="R138" s="10"/>
      <c r="S138" s="10"/>
      <c r="T138" s="10"/>
      <c r="U138" s="10"/>
      <c r="V138" s="10"/>
      <c r="W138" s="10"/>
      <c r="X138" s="10"/>
      <c r="Y138" s="10"/>
      <c r="Z138" s="10"/>
    </row>
    <row r="139" spans="1:74" s="10" customFormat="1" hidden="1" x14ac:dyDescent="0.25">
      <c r="B139" s="1"/>
      <c r="C139" s="1"/>
      <c r="D139" s="1"/>
    </row>
    <row r="140" spans="1:74" hidden="1" x14ac:dyDescent="0.25">
      <c r="A140" s="1"/>
      <c r="AA140" s="1"/>
      <c r="AB140" s="1"/>
      <c r="AC140" s="1"/>
      <c r="AD140" s="1"/>
      <c r="AE140" s="1"/>
      <c r="AF140" s="1"/>
      <c r="AG140" s="1"/>
      <c r="AH140" s="1"/>
      <c r="AI140" s="1"/>
      <c r="AJ140" s="1"/>
      <c r="AK140" s="1"/>
      <c r="AL140" s="1"/>
      <c r="AM140" s="1"/>
      <c r="AN140" s="1"/>
      <c r="AO140" s="1"/>
      <c r="AP140" s="1"/>
      <c r="AQ140" s="1"/>
      <c r="AR140" s="1"/>
      <c r="AS140" s="1"/>
    </row>
    <row r="141" spans="1:74" x14ac:dyDescent="0.25">
      <c r="A141" s="1"/>
      <c r="AA141" s="1"/>
      <c r="AB141" s="1"/>
      <c r="AC141" s="1"/>
      <c r="AD141" s="1"/>
      <c r="AE141" s="1"/>
      <c r="AF141" s="1"/>
      <c r="AG141" s="1"/>
      <c r="AH141" s="1"/>
      <c r="AI141" s="1"/>
      <c r="AJ141" s="1"/>
      <c r="AK141" s="1"/>
      <c r="AL141" s="1"/>
      <c r="AM141" s="1"/>
      <c r="AN141" s="1"/>
      <c r="AO141" s="1"/>
      <c r="AP141" s="1"/>
      <c r="AQ141" s="1"/>
      <c r="AR141" s="1"/>
      <c r="AS141" s="1"/>
    </row>
    <row r="142" spans="1:74" x14ac:dyDescent="0.25">
      <c r="A142" s="1"/>
      <c r="AA142" s="1"/>
      <c r="AB142" s="1"/>
      <c r="AC142" s="1"/>
      <c r="AD142" s="1"/>
      <c r="AE142" s="1"/>
      <c r="AF142" s="1"/>
      <c r="AG142" s="1"/>
      <c r="AH142" s="1"/>
      <c r="AI142" s="1"/>
      <c r="AJ142" s="1"/>
      <c r="AK142" s="1"/>
      <c r="AL142" s="1"/>
      <c r="AM142" s="1"/>
      <c r="AN142" s="1"/>
      <c r="AO142" s="1"/>
      <c r="AP142" s="1"/>
      <c r="AQ142" s="1"/>
      <c r="AR142" s="1"/>
      <c r="AS142" s="1"/>
    </row>
    <row r="143" spans="1:74" x14ac:dyDescent="0.25">
      <c r="A143" s="1"/>
      <c r="AA143" s="1"/>
      <c r="AB143" s="1"/>
      <c r="AC143" s="1"/>
      <c r="AD143" s="1"/>
      <c r="AE143" s="1"/>
      <c r="AF143" s="1"/>
      <c r="AG143" s="1"/>
      <c r="AH143" s="1"/>
      <c r="AI143" s="1"/>
      <c r="AJ143" s="1"/>
      <c r="AK143" s="1"/>
      <c r="AL143" s="1"/>
      <c r="AM143" s="1"/>
      <c r="AN143" s="1"/>
      <c r="AO143" s="1"/>
      <c r="AP143" s="1"/>
      <c r="AQ143" s="1"/>
      <c r="AR143" s="1"/>
      <c r="AS143" s="1"/>
    </row>
    <row r="144" spans="1:74" x14ac:dyDescent="0.25">
      <c r="A144" s="1"/>
      <c r="AA144" s="1"/>
      <c r="AB144" s="1"/>
      <c r="AC144" s="1"/>
      <c r="AD144" s="1"/>
      <c r="AE144" s="1"/>
      <c r="AF144" s="1"/>
      <c r="AG144" s="1"/>
      <c r="AH144" s="1"/>
      <c r="AI144" s="1"/>
      <c r="AJ144" s="1"/>
      <c r="AK144" s="1"/>
      <c r="AL144" s="1"/>
      <c r="AM144" s="1"/>
      <c r="AN144" s="1"/>
      <c r="AO144" s="1"/>
      <c r="AP144" s="1"/>
      <c r="AQ144" s="1"/>
      <c r="AR144" s="1"/>
      <c r="AS144" s="1"/>
    </row>
    <row r="145" spans="2:6" s="1" customFormat="1" x14ac:dyDescent="0.25"/>
    <row r="146" spans="2:6" s="1" customFormat="1" x14ac:dyDescent="0.25"/>
    <row r="147" spans="2:6" s="1" customFormat="1" x14ac:dyDescent="0.25"/>
    <row r="148" spans="2:6" s="62" customFormat="1" x14ac:dyDescent="0.25"/>
    <row r="149" spans="2:6" s="62" customFormat="1" x14ac:dyDescent="0.25">
      <c r="B149" s="62" t="s">
        <v>565</v>
      </c>
      <c r="E149" s="62" t="s">
        <v>565</v>
      </c>
      <c r="F149" s="62" t="s">
        <v>565</v>
      </c>
    </row>
    <row r="150" spans="2:6" s="62" customFormat="1" x14ac:dyDescent="0.25">
      <c r="B150" s="62" t="s">
        <v>566</v>
      </c>
      <c r="C150" s="63"/>
      <c r="E150" s="62" t="s">
        <v>567</v>
      </c>
      <c r="F150" s="62" t="s">
        <v>568</v>
      </c>
    </row>
    <row r="151" spans="2:6" s="62" customFormat="1" x14ac:dyDescent="0.25">
      <c r="B151" s="62" t="s">
        <v>3</v>
      </c>
      <c r="C151" s="63"/>
      <c r="E151" s="62" t="s">
        <v>569</v>
      </c>
      <c r="F151" s="62" t="s">
        <v>570</v>
      </c>
    </row>
    <row r="152" spans="2:6" s="62" customFormat="1" x14ac:dyDescent="0.25">
      <c r="B152" s="62" t="s">
        <v>46</v>
      </c>
      <c r="C152" s="63"/>
      <c r="E152" s="62" t="s">
        <v>571</v>
      </c>
      <c r="F152" s="62" t="s">
        <v>572</v>
      </c>
    </row>
    <row r="153" spans="2:6" s="62" customFormat="1" x14ac:dyDescent="0.25">
      <c r="B153" s="62" t="s">
        <v>573</v>
      </c>
      <c r="C153" s="63"/>
      <c r="E153" s="62" t="s">
        <v>574</v>
      </c>
      <c r="F153" s="62" t="s">
        <v>575</v>
      </c>
    </row>
    <row r="154" spans="2:6" s="62" customFormat="1" x14ac:dyDescent="0.25">
      <c r="B154" s="62" t="s">
        <v>94</v>
      </c>
      <c r="C154" s="63"/>
      <c r="E154" s="62" t="s">
        <v>576</v>
      </c>
      <c r="F154" s="62" t="s">
        <v>577</v>
      </c>
    </row>
    <row r="155" spans="2:6" s="62" customFormat="1" x14ac:dyDescent="0.25">
      <c r="B155" s="62" t="s">
        <v>161</v>
      </c>
      <c r="C155" s="63"/>
      <c r="E155" s="62" t="s">
        <v>578</v>
      </c>
    </row>
    <row r="156" spans="2:6" s="62" customFormat="1" x14ac:dyDescent="0.25">
      <c r="B156" s="62" t="s">
        <v>198</v>
      </c>
      <c r="C156" s="63"/>
      <c r="E156" s="62" t="s">
        <v>579</v>
      </c>
    </row>
    <row r="157" spans="2:6" s="62" customFormat="1" x14ac:dyDescent="0.25">
      <c r="B157" s="62" t="s">
        <v>231</v>
      </c>
      <c r="C157" s="63"/>
      <c r="E157" s="62" t="s">
        <v>580</v>
      </c>
    </row>
    <row r="158" spans="2:6" s="62" customFormat="1" x14ac:dyDescent="0.25">
      <c r="B158" s="62" t="s">
        <v>255</v>
      </c>
      <c r="C158" s="63"/>
      <c r="E158" s="62" t="s">
        <v>581</v>
      </c>
    </row>
    <row r="159" spans="2:6" s="62" customFormat="1" x14ac:dyDescent="0.25">
      <c r="B159" s="62" t="s">
        <v>293</v>
      </c>
      <c r="C159" s="63"/>
      <c r="E159" s="62" t="s">
        <v>582</v>
      </c>
    </row>
    <row r="160" spans="2:6" s="62" customFormat="1" x14ac:dyDescent="0.25">
      <c r="B160" s="62" t="s">
        <v>583</v>
      </c>
      <c r="C160" s="63"/>
      <c r="E160" s="62" t="s">
        <v>584</v>
      </c>
    </row>
    <row r="161" spans="2:5" s="62" customFormat="1" x14ac:dyDescent="0.25">
      <c r="B161" s="62" t="s">
        <v>585</v>
      </c>
      <c r="C161" s="63"/>
      <c r="E161" s="62" t="s">
        <v>586</v>
      </c>
    </row>
    <row r="162" spans="2:5" s="62" customFormat="1" x14ac:dyDescent="0.25">
      <c r="B162" s="62" t="s">
        <v>587</v>
      </c>
      <c r="C162" s="63"/>
    </row>
    <row r="163" spans="2:5" s="62" customFormat="1" x14ac:dyDescent="0.25">
      <c r="B163" s="62" t="s">
        <v>390</v>
      </c>
      <c r="C163" s="63"/>
    </row>
    <row r="164" spans="2:5" s="62" customFormat="1" x14ac:dyDescent="0.25">
      <c r="B164" s="62" t="s">
        <v>422</v>
      </c>
      <c r="C164" s="63"/>
    </row>
    <row r="165" spans="2:5" s="62" customFormat="1" x14ac:dyDescent="0.25">
      <c r="B165" s="62" t="s">
        <v>460</v>
      </c>
      <c r="C165" s="63"/>
    </row>
    <row r="166" spans="2:5" s="62" customFormat="1" x14ac:dyDescent="0.25">
      <c r="B166" s="62" t="s">
        <v>588</v>
      </c>
      <c r="C166" s="63"/>
    </row>
    <row r="167" spans="2:5" s="62" customFormat="1" x14ac:dyDescent="0.25">
      <c r="B167" s="62" t="s">
        <v>589</v>
      </c>
      <c r="C167" s="63"/>
    </row>
    <row r="168" spans="2:5" s="62" customFormat="1" x14ac:dyDescent="0.25">
      <c r="B168" s="62" t="s">
        <v>590</v>
      </c>
      <c r="C168" s="63"/>
    </row>
    <row r="169" spans="2:5" s="62" customFormat="1" x14ac:dyDescent="0.25"/>
    <row r="170" spans="2:5" s="1" customFormat="1" x14ac:dyDescent="0.25"/>
    <row r="171" spans="2:5" s="1" customFormat="1" x14ac:dyDescent="0.25"/>
    <row r="172" spans="2:5" s="1" customFormat="1" x14ac:dyDescent="0.25"/>
    <row r="173" spans="2:5" s="1" customFormat="1" x14ac:dyDescent="0.25"/>
    <row r="174" spans="2:5" s="1" customFormat="1" x14ac:dyDescent="0.25"/>
    <row r="175" spans="2:5" s="1" customFormat="1" x14ac:dyDescent="0.25"/>
    <row r="176" spans="2:5" s="1" customFormat="1" x14ac:dyDescent="0.25"/>
    <row r="177" spans="1:45" x14ac:dyDescent="0.25">
      <c r="A177" s="1"/>
      <c r="AA177" s="1"/>
      <c r="AB177" s="1"/>
      <c r="AC177" s="1"/>
      <c r="AD177" s="1"/>
      <c r="AE177" s="1"/>
      <c r="AF177" s="1"/>
      <c r="AG177" s="1"/>
      <c r="AH177" s="1"/>
      <c r="AI177" s="1"/>
      <c r="AJ177" s="1"/>
      <c r="AK177" s="1"/>
      <c r="AL177" s="1"/>
      <c r="AM177" s="1"/>
      <c r="AN177" s="1"/>
      <c r="AO177" s="1"/>
      <c r="AP177" s="1"/>
      <c r="AQ177" s="1"/>
      <c r="AR177" s="1"/>
      <c r="AS177" s="1"/>
    </row>
    <row r="178" spans="1:45" x14ac:dyDescent="0.25">
      <c r="A178" s="1"/>
      <c r="AA178" s="1"/>
      <c r="AB178" s="1"/>
      <c r="AC178" s="1"/>
      <c r="AD178" s="1"/>
      <c r="AE178" s="1"/>
      <c r="AF178" s="1"/>
      <c r="AG178" s="1"/>
      <c r="AH178" s="1"/>
      <c r="AI178" s="1"/>
      <c r="AJ178" s="1"/>
      <c r="AK178" s="1"/>
      <c r="AL178" s="1"/>
      <c r="AM178" s="1"/>
      <c r="AN178" s="1"/>
      <c r="AO178" s="1"/>
      <c r="AP178" s="1"/>
      <c r="AQ178" s="1"/>
      <c r="AR178" s="1"/>
      <c r="AS178" s="1"/>
    </row>
    <row r="179" spans="1:45" x14ac:dyDescent="0.25">
      <c r="A179" s="1"/>
      <c r="AA179" s="1"/>
      <c r="AB179" s="1"/>
      <c r="AC179" s="1"/>
      <c r="AD179" s="1"/>
      <c r="AE179" s="1"/>
      <c r="AF179" s="1"/>
      <c r="AG179" s="1"/>
      <c r="AH179" s="1"/>
      <c r="AI179" s="1"/>
      <c r="AJ179" s="1"/>
      <c r="AK179" s="1"/>
      <c r="AL179" s="1"/>
      <c r="AM179" s="1"/>
      <c r="AN179" s="1"/>
      <c r="AO179" s="1"/>
      <c r="AP179" s="1"/>
      <c r="AQ179" s="1"/>
      <c r="AR179" s="1"/>
      <c r="AS179" s="1"/>
    </row>
    <row r="180" spans="1:45" x14ac:dyDescent="0.25">
      <c r="A180" s="1"/>
      <c r="AA180" s="1"/>
      <c r="AB180" s="1"/>
      <c r="AC180" s="1"/>
      <c r="AD180" s="1"/>
      <c r="AE180" s="1"/>
      <c r="AF180" s="1"/>
      <c r="AG180" s="1"/>
      <c r="AH180" s="1"/>
      <c r="AI180" s="1"/>
      <c r="AJ180" s="1"/>
      <c r="AK180" s="1"/>
      <c r="AL180" s="1"/>
      <c r="AM180" s="1"/>
      <c r="AN180" s="1"/>
      <c r="AO180" s="1"/>
      <c r="AP180" s="1"/>
      <c r="AQ180" s="1"/>
      <c r="AR180" s="1"/>
      <c r="AS180" s="1"/>
    </row>
    <row r="181" spans="1:45" x14ac:dyDescent="0.25">
      <c r="A181" s="1"/>
      <c r="AA181" s="1"/>
      <c r="AB181" s="1"/>
      <c r="AC181" s="1"/>
      <c r="AD181" s="1"/>
      <c r="AE181" s="1"/>
      <c r="AF181" s="1"/>
      <c r="AG181" s="1"/>
      <c r="AH181" s="1"/>
      <c r="AI181" s="1"/>
      <c r="AJ181" s="1"/>
      <c r="AK181" s="1"/>
      <c r="AL181" s="1"/>
      <c r="AM181" s="1"/>
      <c r="AN181" s="1"/>
      <c r="AO181" s="1"/>
      <c r="AP181" s="1"/>
      <c r="AQ181" s="1"/>
      <c r="AR181" s="1"/>
      <c r="AS181" s="1"/>
    </row>
    <row r="182" spans="1:45" x14ac:dyDescent="0.25">
      <c r="A182" s="1"/>
      <c r="AA182" s="1"/>
      <c r="AB182" s="1"/>
      <c r="AC182" s="1"/>
      <c r="AD182" s="1"/>
      <c r="AE182" s="1"/>
      <c r="AF182" s="1"/>
      <c r="AG182" s="1"/>
      <c r="AH182" s="1"/>
      <c r="AI182" s="1"/>
      <c r="AJ182" s="1"/>
      <c r="AK182" s="1"/>
      <c r="AL182" s="1"/>
      <c r="AM182" s="1"/>
      <c r="AN182" s="1"/>
      <c r="AO182" s="1"/>
      <c r="AP182" s="1"/>
      <c r="AQ182" s="1"/>
      <c r="AR182" s="1"/>
      <c r="AS182" s="1"/>
    </row>
    <row r="183" spans="1:45" x14ac:dyDescent="0.25">
      <c r="A183" s="1"/>
      <c r="AA183" s="1"/>
      <c r="AB183" s="1"/>
      <c r="AC183" s="1"/>
      <c r="AD183" s="1"/>
      <c r="AE183" s="1"/>
      <c r="AF183" s="1"/>
      <c r="AG183" s="1"/>
      <c r="AH183" s="1"/>
      <c r="AI183" s="1"/>
      <c r="AJ183" s="1"/>
      <c r="AK183" s="1"/>
      <c r="AL183" s="1"/>
      <c r="AM183" s="1"/>
      <c r="AN183" s="1"/>
      <c r="AO183" s="1"/>
      <c r="AP183" s="1"/>
      <c r="AQ183" s="1"/>
      <c r="AR183" s="1"/>
      <c r="AS183" s="1"/>
    </row>
    <row r="184" spans="1:45" hidden="1" x14ac:dyDescent="0.25">
      <c r="C184" s="1" t="s">
        <v>591</v>
      </c>
      <c r="D184" s="1" t="s">
        <v>592</v>
      </c>
    </row>
    <row r="185" spans="1:45" hidden="1" x14ac:dyDescent="0.25">
      <c r="C185" s="1" t="s">
        <v>593</v>
      </c>
      <c r="D185" s="1" t="s">
        <v>3</v>
      </c>
    </row>
    <row r="186" spans="1:45" hidden="1" x14ac:dyDescent="0.25">
      <c r="C186" s="1" t="s">
        <v>594</v>
      </c>
      <c r="D186" s="1" t="s">
        <v>595</v>
      </c>
    </row>
    <row r="187" spans="1:45" hidden="1" x14ac:dyDescent="0.25">
      <c r="C187" s="1" t="s">
        <v>609</v>
      </c>
      <c r="D187" s="1" t="s">
        <v>184</v>
      </c>
    </row>
    <row r="188" spans="1:45" hidden="1" x14ac:dyDescent="0.25">
      <c r="C188" s="1" t="s">
        <v>596</v>
      </c>
      <c r="D188" s="1" t="s">
        <v>94</v>
      </c>
    </row>
    <row r="189" spans="1:45" hidden="1" x14ac:dyDescent="0.25">
      <c r="C189" s="1" t="s">
        <v>597</v>
      </c>
      <c r="D189" s="1" t="s">
        <v>130</v>
      </c>
    </row>
    <row r="190" spans="1:45" hidden="1" x14ac:dyDescent="0.25">
      <c r="C190" s="1" t="s">
        <v>598</v>
      </c>
      <c r="D190" s="1" t="s">
        <v>161</v>
      </c>
    </row>
    <row r="191" spans="1:45" hidden="1" x14ac:dyDescent="0.25">
      <c r="C191" s="1" t="s">
        <v>599</v>
      </c>
      <c r="D191" s="1" t="s">
        <v>198</v>
      </c>
    </row>
    <row r="192" spans="1:45" hidden="1" x14ac:dyDescent="0.25">
      <c r="C192" s="1" t="s">
        <v>600</v>
      </c>
      <c r="D192" s="1" t="s">
        <v>231</v>
      </c>
    </row>
    <row r="193" spans="3:4" hidden="1" x14ac:dyDescent="0.25">
      <c r="C193" s="1" t="s">
        <v>601</v>
      </c>
      <c r="D193" s="1" t="s">
        <v>255</v>
      </c>
    </row>
    <row r="194" spans="3:4" hidden="1" x14ac:dyDescent="0.25">
      <c r="C194" s="1" t="s">
        <v>602</v>
      </c>
      <c r="D194" s="1" t="s">
        <v>293</v>
      </c>
    </row>
    <row r="195" spans="3:4" hidden="1" x14ac:dyDescent="0.25">
      <c r="C195" s="1" t="s">
        <v>583</v>
      </c>
      <c r="D195" s="1" t="s">
        <v>324</v>
      </c>
    </row>
    <row r="196" spans="3:4" hidden="1" x14ac:dyDescent="0.25">
      <c r="C196" s="1" t="s">
        <v>585</v>
      </c>
      <c r="D196" s="1" t="s">
        <v>585</v>
      </c>
    </row>
    <row r="197" spans="3:4" hidden="1" x14ac:dyDescent="0.25">
      <c r="C197" s="1" t="s">
        <v>603</v>
      </c>
      <c r="D197" s="1" t="s">
        <v>393</v>
      </c>
    </row>
    <row r="198" spans="3:4" hidden="1" x14ac:dyDescent="0.25">
      <c r="C198" s="1" t="s">
        <v>612</v>
      </c>
      <c r="D198" s="1" t="s">
        <v>613</v>
      </c>
    </row>
    <row r="199" spans="3:4" hidden="1" x14ac:dyDescent="0.25">
      <c r="C199" s="1" t="s">
        <v>604</v>
      </c>
      <c r="D199" s="1" t="s">
        <v>422</v>
      </c>
    </row>
    <row r="200" spans="3:4" hidden="1" x14ac:dyDescent="0.25">
      <c r="C200" s="1" t="s">
        <v>605</v>
      </c>
      <c r="D200" s="1" t="s">
        <v>460</v>
      </c>
    </row>
    <row r="201" spans="3:4" hidden="1" x14ac:dyDescent="0.25">
      <c r="C201" s="1" t="s">
        <v>610</v>
      </c>
      <c r="D201" s="1" t="s">
        <v>611</v>
      </c>
    </row>
    <row r="202" spans="3:4" hidden="1" x14ac:dyDescent="0.25">
      <c r="C202" s="1" t="s">
        <v>606</v>
      </c>
      <c r="D202" s="1" t="s">
        <v>503</v>
      </c>
    </row>
  </sheetData>
  <sheetProtection algorithmName="SHA-512" hashValue="uB2SCQ8MOHpNl+9jcSCFbNp9SsCBm0VyWVBdKkni0w/pm3M1xVMhBJ4XNUJA6a56EYLV+AJev3bYWHkaGwPZWQ==" saltValue="I2EraY4U3G3tq7fBQx6b4g==" spinCount="100000" sheet="1" objects="1" scenarios="1" selectLockedCells="1"/>
  <sortState ref="C185:D202">
    <sortCondition ref="C185:C202"/>
  </sortState>
  <mergeCells count="2">
    <mergeCell ref="AL2:AR2"/>
    <mergeCell ref="H20:H37"/>
  </mergeCells>
  <dataValidations count="1">
    <dataValidation type="list" allowBlank="1" showInputMessage="1" showErrorMessage="1" sqref="D20:D37">
      <formula1>$C$184:$C$202</formula1>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5"/>
  <sheetViews>
    <sheetView workbookViewId="0">
      <selection activeCell="B339" sqref="B339"/>
    </sheetView>
  </sheetViews>
  <sheetFormatPr defaultColWidth="11.5703125" defaultRowHeight="14.45" customHeight="1" x14ac:dyDescent="0.25"/>
  <cols>
    <col min="1" max="1" width="7.42578125" style="118" customWidth="1"/>
    <col min="2" max="2" width="27.28515625" style="118" customWidth="1"/>
    <col min="3" max="3" width="8" style="118" customWidth="1"/>
    <col min="4" max="16384" width="11.5703125" style="113"/>
  </cols>
  <sheetData>
    <row r="1" spans="1:6" ht="14.45" customHeight="1" x14ac:dyDescent="0.25">
      <c r="A1" s="115" t="s">
        <v>0</v>
      </c>
      <c r="B1" s="115" t="s">
        <v>1</v>
      </c>
      <c r="C1" s="117" t="s">
        <v>2</v>
      </c>
      <c r="D1" s="116" t="s">
        <v>614</v>
      </c>
      <c r="E1" s="116" t="s">
        <v>988</v>
      </c>
    </row>
    <row r="2" spans="1:6" s="114" customFormat="1" ht="14.45" customHeight="1" x14ac:dyDescent="0.25">
      <c r="A2" s="118" t="s">
        <v>120</v>
      </c>
      <c r="B2" s="118" t="s">
        <v>121</v>
      </c>
      <c r="C2" s="118" t="s">
        <v>35</v>
      </c>
      <c r="D2" s="113">
        <v>14000000</v>
      </c>
      <c r="E2" s="113">
        <v>106</v>
      </c>
      <c r="F2" s="113"/>
    </row>
    <row r="3" spans="1:6" ht="14.45" customHeight="1" x14ac:dyDescent="0.25">
      <c r="A3" s="118" t="s">
        <v>370</v>
      </c>
      <c r="B3" s="118" t="s">
        <v>371</v>
      </c>
      <c r="C3" s="118" t="s">
        <v>22</v>
      </c>
      <c r="D3" s="113">
        <v>21000000</v>
      </c>
      <c r="E3" s="113">
        <v>103</v>
      </c>
    </row>
    <row r="4" spans="1:6" ht="14.45" customHeight="1" x14ac:dyDescent="0.25">
      <c r="A4" s="118" t="s">
        <v>372</v>
      </c>
      <c r="B4" s="118" t="s">
        <v>376</v>
      </c>
      <c r="C4" s="118" t="s">
        <v>22</v>
      </c>
      <c r="D4" s="113">
        <v>21000000</v>
      </c>
      <c r="E4" s="113">
        <v>93</v>
      </c>
    </row>
    <row r="5" spans="1:6" ht="14.45" customHeight="1" x14ac:dyDescent="0.25">
      <c r="A5" s="118" t="s">
        <v>374</v>
      </c>
      <c r="B5" s="118" t="s">
        <v>373</v>
      </c>
      <c r="C5" s="118" t="s">
        <v>22</v>
      </c>
      <c r="D5" s="113">
        <v>17000000</v>
      </c>
      <c r="E5" s="113">
        <v>93</v>
      </c>
    </row>
    <row r="6" spans="1:6" ht="14.45" customHeight="1" x14ac:dyDescent="0.25">
      <c r="A6" s="118" t="s">
        <v>382</v>
      </c>
      <c r="B6" s="118" t="s">
        <v>385</v>
      </c>
      <c r="C6" s="118" t="s">
        <v>35</v>
      </c>
      <c r="D6" s="113">
        <v>21000000</v>
      </c>
      <c r="E6" s="113">
        <v>65</v>
      </c>
    </row>
    <row r="7" spans="1:6" ht="14.45" customHeight="1" x14ac:dyDescent="0.25">
      <c r="A7" s="118" t="s">
        <v>363</v>
      </c>
      <c r="B7" s="118" t="s">
        <v>730</v>
      </c>
      <c r="C7" s="118" t="s">
        <v>7</v>
      </c>
      <c r="D7" s="113">
        <v>14000000</v>
      </c>
      <c r="E7" s="113">
        <v>65</v>
      </c>
    </row>
    <row r="8" spans="1:6" ht="14.45" customHeight="1" x14ac:dyDescent="0.25">
      <c r="A8" s="118" t="s">
        <v>39</v>
      </c>
      <c r="B8" s="118" t="s">
        <v>40</v>
      </c>
      <c r="C8" s="118" t="s">
        <v>35</v>
      </c>
      <c r="D8" s="113">
        <v>15000000</v>
      </c>
      <c r="E8" s="113">
        <v>64</v>
      </c>
    </row>
    <row r="9" spans="1:6" ht="14.45" customHeight="1" x14ac:dyDescent="0.25">
      <c r="A9" s="118" t="s">
        <v>109</v>
      </c>
      <c r="B9" s="118" t="s">
        <v>438</v>
      </c>
      <c r="C9" s="118" t="s">
        <v>22</v>
      </c>
      <c r="D9" s="113">
        <v>23000000</v>
      </c>
      <c r="E9" s="113">
        <v>62</v>
      </c>
    </row>
    <row r="10" spans="1:6" ht="14.45" customHeight="1" x14ac:dyDescent="0.25">
      <c r="A10" s="118" t="s">
        <v>359</v>
      </c>
      <c r="B10" s="118" t="s">
        <v>362</v>
      </c>
      <c r="C10" s="118" t="s">
        <v>7</v>
      </c>
      <c r="D10" s="113">
        <v>18000000</v>
      </c>
      <c r="E10" s="113">
        <v>60</v>
      </c>
    </row>
    <row r="11" spans="1:6" ht="14.45" customHeight="1" x14ac:dyDescent="0.25">
      <c r="A11" s="118" t="s">
        <v>348</v>
      </c>
      <c r="B11" s="118" t="s">
        <v>720</v>
      </c>
      <c r="C11" s="118" t="s">
        <v>35</v>
      </c>
      <c r="D11" s="113">
        <v>13000000</v>
      </c>
      <c r="E11" s="113">
        <v>58</v>
      </c>
    </row>
    <row r="12" spans="1:6" ht="14.45" customHeight="1" x14ac:dyDescent="0.25">
      <c r="A12" s="118" t="s">
        <v>529</v>
      </c>
      <c r="B12" s="118" t="s">
        <v>823</v>
      </c>
      <c r="C12" s="118" t="s">
        <v>35</v>
      </c>
      <c r="D12" s="113">
        <v>10000000</v>
      </c>
      <c r="E12" s="113">
        <v>58</v>
      </c>
    </row>
    <row r="13" spans="1:6" ht="14.45" customHeight="1" x14ac:dyDescent="0.25">
      <c r="A13" s="118" t="s">
        <v>859</v>
      </c>
      <c r="B13" s="118" t="s">
        <v>860</v>
      </c>
      <c r="C13" s="118" t="s">
        <v>22</v>
      </c>
      <c r="D13" s="113">
        <v>16000000</v>
      </c>
      <c r="E13" s="113">
        <v>58</v>
      </c>
    </row>
    <row r="14" spans="1:6" ht="14.45" customHeight="1" x14ac:dyDescent="0.25">
      <c r="A14" s="118" t="s">
        <v>361</v>
      </c>
      <c r="B14" s="118" t="s">
        <v>364</v>
      </c>
      <c r="C14" s="118" t="s">
        <v>7</v>
      </c>
      <c r="D14" s="113">
        <v>16000000</v>
      </c>
      <c r="E14" s="113">
        <v>58</v>
      </c>
    </row>
    <row r="15" spans="1:6" ht="14.45" customHeight="1" x14ac:dyDescent="0.25">
      <c r="A15" s="118" t="s">
        <v>357</v>
      </c>
      <c r="B15" s="118" t="s">
        <v>358</v>
      </c>
      <c r="C15" s="118" t="s">
        <v>6</v>
      </c>
      <c r="D15" s="113">
        <v>18000000</v>
      </c>
      <c r="E15" s="113">
        <v>57</v>
      </c>
    </row>
    <row r="16" spans="1:6" ht="14.45" customHeight="1" x14ac:dyDescent="0.25">
      <c r="A16" s="118" t="s">
        <v>360</v>
      </c>
      <c r="B16" s="118" t="s">
        <v>366</v>
      </c>
      <c r="C16" s="118" t="s">
        <v>7</v>
      </c>
      <c r="D16" s="113">
        <v>17000000</v>
      </c>
      <c r="E16" s="113">
        <v>57</v>
      </c>
    </row>
    <row r="17" spans="1:5" ht="14.45" customHeight="1" x14ac:dyDescent="0.25">
      <c r="A17" s="118" t="s">
        <v>383</v>
      </c>
      <c r="B17" s="118" t="s">
        <v>732</v>
      </c>
      <c r="C17" s="118" t="s">
        <v>35</v>
      </c>
      <c r="D17" s="113">
        <v>19000000</v>
      </c>
      <c r="E17" s="113">
        <v>56</v>
      </c>
    </row>
    <row r="18" spans="1:5" ht="14.45" customHeight="1" x14ac:dyDescent="0.25">
      <c r="A18" s="118" t="s">
        <v>841</v>
      </c>
      <c r="B18" s="118" t="s">
        <v>842</v>
      </c>
      <c r="C18" s="118" t="s">
        <v>7</v>
      </c>
      <c r="D18" s="113">
        <v>13000000</v>
      </c>
      <c r="E18" s="113">
        <v>55</v>
      </c>
    </row>
    <row r="19" spans="1:5" ht="14.45" customHeight="1" x14ac:dyDescent="0.25">
      <c r="A19" s="118" t="s">
        <v>352</v>
      </c>
      <c r="B19" s="118" t="s">
        <v>347</v>
      </c>
      <c r="C19" s="118" t="s">
        <v>35</v>
      </c>
      <c r="D19" s="113">
        <v>12000000</v>
      </c>
      <c r="E19" s="113">
        <v>54</v>
      </c>
    </row>
    <row r="20" spans="1:5" ht="14.45" customHeight="1" x14ac:dyDescent="0.25">
      <c r="A20" s="118" t="s">
        <v>63</v>
      </c>
      <c r="B20" s="118" t="s">
        <v>64</v>
      </c>
      <c r="C20" s="118" t="s">
        <v>22</v>
      </c>
      <c r="D20" s="113">
        <v>15000000</v>
      </c>
      <c r="E20" s="113">
        <v>54</v>
      </c>
    </row>
    <row r="21" spans="1:5" ht="14.45" customHeight="1" x14ac:dyDescent="0.25">
      <c r="A21" s="118" t="s">
        <v>119</v>
      </c>
      <c r="B21" s="118" t="s">
        <v>124</v>
      </c>
      <c r="C21" s="118" t="s">
        <v>35</v>
      </c>
      <c r="D21" s="113">
        <v>16000000</v>
      </c>
      <c r="E21" s="113">
        <v>52</v>
      </c>
    </row>
    <row r="22" spans="1:5" ht="14.45" customHeight="1" x14ac:dyDescent="0.25">
      <c r="A22" s="118" t="s">
        <v>375</v>
      </c>
      <c r="B22" s="118" t="s">
        <v>378</v>
      </c>
      <c r="C22" s="118" t="s">
        <v>22</v>
      </c>
      <c r="D22" s="113">
        <v>14000000</v>
      </c>
      <c r="E22" s="113">
        <v>52</v>
      </c>
    </row>
    <row r="23" spans="1:5" ht="14.45" customHeight="1" x14ac:dyDescent="0.25">
      <c r="A23" s="118" t="s">
        <v>463</v>
      </c>
      <c r="B23" s="118" t="s">
        <v>466</v>
      </c>
      <c r="C23" s="118" t="s">
        <v>7</v>
      </c>
      <c r="D23" s="113">
        <v>16000000</v>
      </c>
      <c r="E23" s="113">
        <v>52</v>
      </c>
    </row>
    <row r="24" spans="1:5" ht="14.45" customHeight="1" x14ac:dyDescent="0.25">
      <c r="A24" s="118" t="s">
        <v>251</v>
      </c>
      <c r="B24" s="118" t="s">
        <v>702</v>
      </c>
      <c r="C24" s="118" t="s">
        <v>35</v>
      </c>
      <c r="D24" s="113">
        <v>12000000</v>
      </c>
      <c r="E24" s="113">
        <v>51</v>
      </c>
    </row>
    <row r="25" spans="1:5" ht="14.45" customHeight="1" x14ac:dyDescent="0.25">
      <c r="A25" s="118" t="s">
        <v>585</v>
      </c>
      <c r="B25" s="118" t="s">
        <v>941</v>
      </c>
      <c r="C25" s="118" t="s">
        <v>35</v>
      </c>
      <c r="D25" s="113">
        <v>16000000</v>
      </c>
      <c r="E25" s="113">
        <v>51</v>
      </c>
    </row>
    <row r="26" spans="1:5" ht="14.45" customHeight="1" x14ac:dyDescent="0.25">
      <c r="A26" s="118" t="s">
        <v>992</v>
      </c>
      <c r="B26" s="118" t="s">
        <v>281</v>
      </c>
      <c r="C26" s="118" t="s">
        <v>35</v>
      </c>
      <c r="D26" s="113">
        <v>13000000</v>
      </c>
      <c r="E26" s="113">
        <v>48</v>
      </c>
    </row>
    <row r="27" spans="1:5" ht="14.45" customHeight="1" x14ac:dyDescent="0.25">
      <c r="A27" s="118" t="s">
        <v>722</v>
      </c>
      <c r="B27" s="118" t="s">
        <v>355</v>
      </c>
      <c r="C27" s="118" t="s">
        <v>35</v>
      </c>
      <c r="D27" s="113">
        <v>10000000</v>
      </c>
      <c r="E27" s="113">
        <v>48</v>
      </c>
    </row>
    <row r="28" spans="1:5" ht="14.45" customHeight="1" x14ac:dyDescent="0.25">
      <c r="A28" s="118" t="s">
        <v>180</v>
      </c>
      <c r="B28" s="118" t="s">
        <v>181</v>
      </c>
      <c r="C28" s="118" t="s">
        <v>22</v>
      </c>
      <c r="D28" s="113">
        <v>12000000</v>
      </c>
      <c r="E28" s="113">
        <v>48</v>
      </c>
    </row>
    <row r="29" spans="1:5" ht="14.45" customHeight="1" x14ac:dyDescent="0.25">
      <c r="A29" s="118" t="s">
        <v>37</v>
      </c>
      <c r="B29" s="118" t="s">
        <v>619</v>
      </c>
      <c r="C29" s="118" t="s">
        <v>35</v>
      </c>
      <c r="D29" s="113">
        <v>16000000</v>
      </c>
      <c r="E29" s="113">
        <v>47</v>
      </c>
    </row>
    <row r="30" spans="1:5" ht="14.45" customHeight="1" x14ac:dyDescent="0.25">
      <c r="A30" s="118" t="s">
        <v>77</v>
      </c>
      <c r="B30" s="118" t="s">
        <v>78</v>
      </c>
      <c r="C30" s="118" t="s">
        <v>35</v>
      </c>
      <c r="D30" s="113">
        <v>17000000</v>
      </c>
      <c r="E30" s="113">
        <v>47</v>
      </c>
    </row>
    <row r="31" spans="1:5" ht="14.45" customHeight="1" x14ac:dyDescent="0.25">
      <c r="A31" s="118" t="s">
        <v>354</v>
      </c>
      <c r="B31" s="118" t="s">
        <v>721</v>
      </c>
      <c r="C31" s="118" t="s">
        <v>35</v>
      </c>
      <c r="D31" s="113">
        <v>11000000</v>
      </c>
      <c r="E31" s="113">
        <v>47</v>
      </c>
    </row>
    <row r="32" spans="1:5" ht="14.45" customHeight="1" x14ac:dyDescent="0.25">
      <c r="A32" s="118" t="s">
        <v>416</v>
      </c>
      <c r="B32" s="118" t="s">
        <v>417</v>
      </c>
      <c r="C32" s="118" t="s">
        <v>35</v>
      </c>
      <c r="D32" s="113">
        <v>14000000</v>
      </c>
      <c r="E32" s="113">
        <v>47</v>
      </c>
    </row>
    <row r="33" spans="1:5" ht="14.45" customHeight="1" x14ac:dyDescent="0.25">
      <c r="A33" s="118" t="s">
        <v>700</v>
      </c>
      <c r="B33" s="118" t="s">
        <v>701</v>
      </c>
      <c r="C33" s="118" t="s">
        <v>35</v>
      </c>
      <c r="D33" s="113">
        <v>14000000</v>
      </c>
      <c r="E33" s="113">
        <v>46</v>
      </c>
    </row>
    <row r="34" spans="1:5" ht="14.45" customHeight="1" x14ac:dyDescent="0.25">
      <c r="A34" s="118" t="s">
        <v>388</v>
      </c>
      <c r="B34" s="118" t="s">
        <v>734</v>
      </c>
      <c r="C34" s="118" t="s">
        <v>35</v>
      </c>
      <c r="D34" s="113">
        <v>12000000</v>
      </c>
      <c r="E34" s="113">
        <v>46</v>
      </c>
    </row>
    <row r="35" spans="1:5" ht="14.45" customHeight="1" x14ac:dyDescent="0.25">
      <c r="A35" s="118" t="s">
        <v>95</v>
      </c>
      <c r="B35" s="118" t="s">
        <v>96</v>
      </c>
      <c r="C35" s="118" t="s">
        <v>6</v>
      </c>
      <c r="D35" s="113">
        <v>16000000</v>
      </c>
      <c r="E35" s="113">
        <v>46</v>
      </c>
    </row>
    <row r="36" spans="1:5" ht="14.45" customHeight="1" x14ac:dyDescent="0.25">
      <c r="A36" s="118" t="s">
        <v>23</v>
      </c>
      <c r="B36" s="118" t="s">
        <v>617</v>
      </c>
      <c r="C36" s="118" t="s">
        <v>22</v>
      </c>
      <c r="D36" s="113">
        <v>18000000</v>
      </c>
      <c r="E36" s="113">
        <v>46</v>
      </c>
    </row>
    <row r="37" spans="1:5" ht="14.45" customHeight="1" x14ac:dyDescent="0.25">
      <c r="A37" s="118" t="s">
        <v>222</v>
      </c>
      <c r="B37" s="118" t="s">
        <v>224</v>
      </c>
      <c r="C37" s="118" t="s">
        <v>35</v>
      </c>
      <c r="D37" s="113">
        <v>12000000</v>
      </c>
      <c r="E37" s="113">
        <v>45</v>
      </c>
    </row>
    <row r="38" spans="1:5" ht="14.45" customHeight="1" x14ac:dyDescent="0.25">
      <c r="A38" s="118" t="s">
        <v>530</v>
      </c>
      <c r="B38" s="118" t="s">
        <v>531</v>
      </c>
      <c r="C38" s="118" t="s">
        <v>35</v>
      </c>
      <c r="D38" s="113">
        <v>9000000</v>
      </c>
      <c r="E38" s="113">
        <v>45</v>
      </c>
    </row>
    <row r="39" spans="1:5" ht="14.45" customHeight="1" x14ac:dyDescent="0.25">
      <c r="A39" s="118" t="s">
        <v>339</v>
      </c>
      <c r="B39" s="118" t="s">
        <v>343</v>
      </c>
      <c r="C39" s="118" t="s">
        <v>22</v>
      </c>
      <c r="D39" s="113">
        <v>13000000</v>
      </c>
      <c r="E39" s="113">
        <v>45</v>
      </c>
    </row>
    <row r="40" spans="1:5" ht="14.45" customHeight="1" x14ac:dyDescent="0.25">
      <c r="A40" s="118" t="s">
        <v>225</v>
      </c>
      <c r="B40" s="118" t="s">
        <v>226</v>
      </c>
      <c r="C40" s="118" t="s">
        <v>35</v>
      </c>
      <c r="D40" s="113">
        <v>11000000</v>
      </c>
      <c r="E40" s="113">
        <v>44</v>
      </c>
    </row>
    <row r="41" spans="1:5" ht="14.45" customHeight="1" x14ac:dyDescent="0.25">
      <c r="A41" s="118" t="s">
        <v>215</v>
      </c>
      <c r="B41" s="118" t="s">
        <v>45</v>
      </c>
      <c r="C41" s="118" t="s">
        <v>22</v>
      </c>
      <c r="D41" s="113">
        <v>11000000</v>
      </c>
      <c r="E41" s="113">
        <v>44</v>
      </c>
    </row>
    <row r="42" spans="1:5" ht="14.45" customHeight="1" x14ac:dyDescent="0.25">
      <c r="A42" s="118" t="s">
        <v>481</v>
      </c>
      <c r="B42" s="118" t="s">
        <v>117</v>
      </c>
      <c r="C42" s="118" t="s">
        <v>22</v>
      </c>
      <c r="D42" s="113">
        <v>11000000</v>
      </c>
      <c r="E42" s="113">
        <v>44</v>
      </c>
    </row>
    <row r="43" spans="1:5" ht="14.45" customHeight="1" x14ac:dyDescent="0.25">
      <c r="A43" s="118" t="s">
        <v>453</v>
      </c>
      <c r="B43" s="118" t="s">
        <v>452</v>
      </c>
      <c r="C43" s="118" t="s">
        <v>35</v>
      </c>
      <c r="D43" s="113">
        <v>13000000</v>
      </c>
      <c r="E43" s="113">
        <v>43</v>
      </c>
    </row>
    <row r="44" spans="1:5" ht="14.45" customHeight="1" x14ac:dyDescent="0.25">
      <c r="A44" s="118" t="s">
        <v>840</v>
      </c>
      <c r="B44" s="118" t="s">
        <v>843</v>
      </c>
      <c r="C44" s="118" t="s">
        <v>7</v>
      </c>
      <c r="D44" s="113">
        <v>15000000</v>
      </c>
      <c r="E44" s="113">
        <v>43</v>
      </c>
    </row>
    <row r="45" spans="1:5" ht="14.45" customHeight="1" x14ac:dyDescent="0.25">
      <c r="A45" s="118" t="s">
        <v>105</v>
      </c>
      <c r="B45" s="118" t="s">
        <v>104</v>
      </c>
      <c r="C45" s="118" t="s">
        <v>7</v>
      </c>
      <c r="D45" s="113">
        <v>12000000</v>
      </c>
      <c r="E45" s="113">
        <v>42</v>
      </c>
    </row>
    <row r="46" spans="1:5" ht="14.45" customHeight="1" x14ac:dyDescent="0.25">
      <c r="A46" s="118" t="s">
        <v>387</v>
      </c>
      <c r="B46" s="118" t="s">
        <v>389</v>
      </c>
      <c r="C46" s="118" t="s">
        <v>35</v>
      </c>
      <c r="D46" s="113">
        <v>14000000</v>
      </c>
      <c r="E46" s="113">
        <v>41</v>
      </c>
    </row>
    <row r="47" spans="1:5" ht="14.45" customHeight="1" x14ac:dyDescent="0.25">
      <c r="A47" s="118" t="s">
        <v>111</v>
      </c>
      <c r="B47" s="118" t="s">
        <v>112</v>
      </c>
      <c r="C47" s="118" t="s">
        <v>22</v>
      </c>
      <c r="D47" s="113">
        <v>16000000</v>
      </c>
      <c r="E47" s="113">
        <v>41</v>
      </c>
    </row>
    <row r="48" spans="1:5" ht="14.45" customHeight="1" x14ac:dyDescent="0.25">
      <c r="A48" s="118" t="s">
        <v>116</v>
      </c>
      <c r="B48" s="118" t="s">
        <v>216</v>
      </c>
      <c r="C48" s="118" t="s">
        <v>22</v>
      </c>
      <c r="D48" s="113">
        <v>12000000</v>
      </c>
      <c r="E48" s="113">
        <v>41</v>
      </c>
    </row>
    <row r="49" spans="1:5" ht="14.45" customHeight="1" x14ac:dyDescent="0.25">
      <c r="A49" s="118" t="s">
        <v>217</v>
      </c>
      <c r="B49" s="118" t="s">
        <v>446</v>
      </c>
      <c r="C49" s="118" t="s">
        <v>22</v>
      </c>
      <c r="D49" s="113">
        <v>10000000</v>
      </c>
      <c r="E49" s="113">
        <v>41</v>
      </c>
    </row>
    <row r="50" spans="1:5" ht="14.45" customHeight="1" x14ac:dyDescent="0.25">
      <c r="A50" s="118" t="s">
        <v>442</v>
      </c>
      <c r="B50" s="118" t="s">
        <v>26</v>
      </c>
      <c r="C50" s="118" t="s">
        <v>22</v>
      </c>
      <c r="D50" s="113">
        <v>12000000</v>
      </c>
      <c r="E50" s="113">
        <v>41</v>
      </c>
    </row>
    <row r="51" spans="1:5" ht="14.45" customHeight="1" x14ac:dyDescent="0.25">
      <c r="A51" s="118" t="s">
        <v>97</v>
      </c>
      <c r="B51" s="118" t="s">
        <v>666</v>
      </c>
      <c r="C51" s="118" t="s">
        <v>7</v>
      </c>
      <c r="D51" s="113">
        <v>17000000</v>
      </c>
      <c r="E51" s="113">
        <v>41</v>
      </c>
    </row>
    <row r="52" spans="1:5" ht="14.45" customHeight="1" x14ac:dyDescent="0.25">
      <c r="A52" s="118" t="s">
        <v>432</v>
      </c>
      <c r="B52" s="118" t="s">
        <v>607</v>
      </c>
      <c r="C52" s="118" t="s">
        <v>7</v>
      </c>
      <c r="D52" s="113">
        <v>10000000</v>
      </c>
      <c r="E52" s="113">
        <v>41</v>
      </c>
    </row>
    <row r="53" spans="1:5" ht="14.45" customHeight="1" x14ac:dyDescent="0.25">
      <c r="A53" s="118" t="s">
        <v>597</v>
      </c>
      <c r="B53" s="118" t="s">
        <v>914</v>
      </c>
      <c r="C53" s="118" t="s">
        <v>22</v>
      </c>
      <c r="D53" s="113">
        <v>13000000</v>
      </c>
      <c r="E53" s="113">
        <v>40</v>
      </c>
    </row>
    <row r="54" spans="1:5" ht="14.45" customHeight="1" x14ac:dyDescent="0.25">
      <c r="A54" s="118" t="s">
        <v>49</v>
      </c>
      <c r="B54" s="118" t="s">
        <v>57</v>
      </c>
      <c r="C54" s="118" t="s">
        <v>7</v>
      </c>
      <c r="D54" s="113">
        <v>15000000</v>
      </c>
      <c r="E54" s="113">
        <v>40</v>
      </c>
    </row>
    <row r="55" spans="1:5" ht="14.45" customHeight="1" x14ac:dyDescent="0.25">
      <c r="A55" s="118" t="s">
        <v>188</v>
      </c>
      <c r="B55" s="118" t="s">
        <v>689</v>
      </c>
      <c r="C55" s="118" t="s">
        <v>35</v>
      </c>
      <c r="D55" s="113">
        <v>12000000</v>
      </c>
      <c r="E55" s="113">
        <v>39</v>
      </c>
    </row>
    <row r="56" spans="1:5" ht="14.45" customHeight="1" x14ac:dyDescent="0.25">
      <c r="A56" s="118" t="s">
        <v>199</v>
      </c>
      <c r="B56" s="118" t="s">
        <v>200</v>
      </c>
      <c r="C56" s="118" t="s">
        <v>6</v>
      </c>
      <c r="D56" s="113">
        <v>9000000</v>
      </c>
      <c r="E56" s="113">
        <v>39</v>
      </c>
    </row>
    <row r="57" spans="1:5" ht="14.45" customHeight="1" x14ac:dyDescent="0.25">
      <c r="A57" s="118" t="s">
        <v>341</v>
      </c>
      <c r="B57" s="118" t="s">
        <v>340</v>
      </c>
      <c r="C57" s="118" t="s">
        <v>22</v>
      </c>
      <c r="D57" s="113">
        <v>11000000</v>
      </c>
      <c r="E57" s="113">
        <v>39</v>
      </c>
    </row>
    <row r="58" spans="1:5" ht="14.45" customHeight="1" x14ac:dyDescent="0.25">
      <c r="A58" s="118" t="s">
        <v>19</v>
      </c>
      <c r="B58" s="118" t="s">
        <v>18</v>
      </c>
      <c r="C58" s="118" t="s">
        <v>7</v>
      </c>
      <c r="D58" s="113">
        <v>11000000</v>
      </c>
      <c r="E58" s="113">
        <v>39</v>
      </c>
    </row>
    <row r="59" spans="1:5" ht="14.45" customHeight="1" x14ac:dyDescent="0.25">
      <c r="A59" s="118" t="s">
        <v>152</v>
      </c>
      <c r="B59" s="118" t="s">
        <v>684</v>
      </c>
      <c r="C59" s="118" t="s">
        <v>35</v>
      </c>
      <c r="D59" s="113">
        <v>11000000</v>
      </c>
      <c r="E59" s="113">
        <v>38</v>
      </c>
    </row>
    <row r="60" spans="1:5" ht="14.45" customHeight="1" x14ac:dyDescent="0.25">
      <c r="A60" s="118" t="s">
        <v>597</v>
      </c>
      <c r="B60" s="118" t="s">
        <v>913</v>
      </c>
      <c r="C60" s="118" t="s">
        <v>22</v>
      </c>
      <c r="D60" s="113">
        <v>12000000</v>
      </c>
      <c r="E60" s="113">
        <v>38</v>
      </c>
    </row>
    <row r="61" spans="1:5" ht="14.45" customHeight="1" x14ac:dyDescent="0.25">
      <c r="A61" s="118" t="s">
        <v>880</v>
      </c>
      <c r="B61" s="118" t="s">
        <v>881</v>
      </c>
      <c r="C61" s="118" t="s">
        <v>22</v>
      </c>
      <c r="D61" s="113">
        <v>9000000</v>
      </c>
      <c r="E61" s="113">
        <v>38</v>
      </c>
    </row>
    <row r="62" spans="1:5" ht="14.45" customHeight="1" x14ac:dyDescent="0.25">
      <c r="A62" s="118" t="s">
        <v>600</v>
      </c>
      <c r="B62" s="118" t="s">
        <v>502</v>
      </c>
      <c r="C62" s="118" t="s">
        <v>22</v>
      </c>
      <c r="D62" s="113">
        <v>13000000</v>
      </c>
      <c r="E62" s="113">
        <v>38</v>
      </c>
    </row>
    <row r="63" spans="1:5" ht="14.45" customHeight="1" x14ac:dyDescent="0.25">
      <c r="A63" s="118" t="s">
        <v>425</v>
      </c>
      <c r="B63" s="118" t="s">
        <v>334</v>
      </c>
      <c r="C63" s="118" t="s">
        <v>7</v>
      </c>
      <c r="D63" s="113">
        <v>14000000</v>
      </c>
      <c r="E63" s="113">
        <v>38</v>
      </c>
    </row>
    <row r="64" spans="1:5" ht="14.45" customHeight="1" x14ac:dyDescent="0.25">
      <c r="A64" s="118" t="s">
        <v>246</v>
      </c>
      <c r="B64" s="118" t="s">
        <v>244</v>
      </c>
      <c r="C64" s="118" t="s">
        <v>22</v>
      </c>
      <c r="D64" s="113">
        <v>11000000</v>
      </c>
      <c r="E64" s="113">
        <v>37</v>
      </c>
    </row>
    <row r="65" spans="1:6" ht="14.45" customHeight="1" x14ac:dyDescent="0.25">
      <c r="A65" s="118" t="s">
        <v>201</v>
      </c>
      <c r="B65" s="118" t="s">
        <v>205</v>
      </c>
      <c r="C65" s="118" t="s">
        <v>7</v>
      </c>
      <c r="D65" s="113">
        <v>10000000</v>
      </c>
      <c r="E65" s="113">
        <v>37</v>
      </c>
    </row>
    <row r="66" spans="1:6" ht="14.45" customHeight="1" x14ac:dyDescent="0.25">
      <c r="A66" s="118" t="s">
        <v>866</v>
      </c>
      <c r="B66" s="118" t="s">
        <v>867</v>
      </c>
      <c r="C66" s="118" t="s">
        <v>35</v>
      </c>
      <c r="D66" s="113">
        <v>9000000</v>
      </c>
      <c r="E66" s="113">
        <v>36</v>
      </c>
      <c r="F66" s="114"/>
    </row>
    <row r="67" spans="1:6" ht="14.45" customHeight="1" x14ac:dyDescent="0.25">
      <c r="A67" s="118" t="s">
        <v>451</v>
      </c>
      <c r="B67" s="118" t="s">
        <v>450</v>
      </c>
      <c r="C67" s="118" t="s">
        <v>35</v>
      </c>
      <c r="D67" s="113">
        <v>14000000</v>
      </c>
      <c r="E67" s="113">
        <v>36</v>
      </c>
    </row>
    <row r="68" spans="1:6" ht="14.45" customHeight="1" x14ac:dyDescent="0.25">
      <c r="A68" s="118" t="s">
        <v>4</v>
      </c>
      <c r="B68" s="118" t="s">
        <v>5</v>
      </c>
      <c r="C68" s="118" t="s">
        <v>6</v>
      </c>
      <c r="D68" s="113">
        <v>20000000</v>
      </c>
      <c r="E68" s="113">
        <v>36</v>
      </c>
    </row>
    <row r="69" spans="1:6" ht="14.45" customHeight="1" x14ac:dyDescent="0.25">
      <c r="A69" s="118" t="s">
        <v>20</v>
      </c>
      <c r="B69" s="118" t="s">
        <v>21</v>
      </c>
      <c r="C69" s="118" t="s">
        <v>22</v>
      </c>
      <c r="D69" s="113">
        <v>19000000</v>
      </c>
      <c r="E69" s="113">
        <v>36</v>
      </c>
    </row>
    <row r="70" spans="1:6" ht="14.45" customHeight="1" x14ac:dyDescent="0.25">
      <c r="A70" s="118" t="s">
        <v>220</v>
      </c>
      <c r="B70" s="118" t="s">
        <v>824</v>
      </c>
      <c r="C70" s="118" t="s">
        <v>22</v>
      </c>
      <c r="D70" s="113">
        <v>8000000</v>
      </c>
      <c r="E70" s="113">
        <v>36</v>
      </c>
    </row>
    <row r="71" spans="1:6" ht="14.45" customHeight="1" x14ac:dyDescent="0.25">
      <c r="A71" s="118" t="s">
        <v>122</v>
      </c>
      <c r="B71" s="118" t="s">
        <v>126</v>
      </c>
      <c r="C71" s="118" t="s">
        <v>35</v>
      </c>
      <c r="D71" s="113">
        <v>13000000</v>
      </c>
      <c r="E71" s="113">
        <v>35</v>
      </c>
    </row>
    <row r="72" spans="1:6" ht="14.45" customHeight="1" x14ac:dyDescent="0.25">
      <c r="A72" s="118" t="s">
        <v>67</v>
      </c>
      <c r="B72" s="118" t="s">
        <v>74</v>
      </c>
      <c r="C72" s="118" t="s">
        <v>22</v>
      </c>
      <c r="D72" s="113">
        <v>13000000</v>
      </c>
      <c r="E72" s="113">
        <v>35</v>
      </c>
    </row>
    <row r="73" spans="1:6" ht="14.45" customHeight="1" x14ac:dyDescent="0.25">
      <c r="A73" s="118" t="s">
        <v>218</v>
      </c>
      <c r="B73" s="118" t="s">
        <v>221</v>
      </c>
      <c r="C73" s="118" t="s">
        <v>22</v>
      </c>
      <c r="D73" s="113">
        <v>9000000</v>
      </c>
      <c r="E73" s="113">
        <v>35</v>
      </c>
    </row>
    <row r="74" spans="1:6" ht="14.45" customHeight="1" x14ac:dyDescent="0.25">
      <c r="A74" s="118" t="s">
        <v>337</v>
      </c>
      <c r="B74" s="118" t="s">
        <v>718</v>
      </c>
      <c r="C74" s="118" t="s">
        <v>22</v>
      </c>
      <c r="D74" s="113">
        <v>14000000</v>
      </c>
      <c r="E74" s="113">
        <v>35</v>
      </c>
    </row>
    <row r="75" spans="1:6" ht="14.45" customHeight="1" x14ac:dyDescent="0.25">
      <c r="A75" s="118" t="s">
        <v>410</v>
      </c>
      <c r="B75" s="118" t="s">
        <v>407</v>
      </c>
      <c r="C75" s="118" t="s">
        <v>22</v>
      </c>
      <c r="D75" s="113">
        <v>10000000</v>
      </c>
      <c r="E75" s="113">
        <v>35</v>
      </c>
    </row>
    <row r="76" spans="1:6" ht="14.45" customHeight="1" x14ac:dyDescent="0.25">
      <c r="A76" s="118" t="s">
        <v>752</v>
      </c>
      <c r="B76" s="118" t="s">
        <v>753</v>
      </c>
      <c r="C76" s="118" t="s">
        <v>22</v>
      </c>
      <c r="D76" s="113">
        <v>6000000</v>
      </c>
      <c r="E76" s="113">
        <v>35</v>
      </c>
    </row>
    <row r="77" spans="1:6" ht="14.45" customHeight="1" x14ac:dyDescent="0.25">
      <c r="A77" s="118" t="s">
        <v>445</v>
      </c>
      <c r="B77" s="118" t="s">
        <v>769</v>
      </c>
      <c r="C77" s="118" t="s">
        <v>22</v>
      </c>
      <c r="D77" s="113">
        <v>11000000</v>
      </c>
      <c r="E77" s="113">
        <v>35</v>
      </c>
    </row>
    <row r="78" spans="1:6" ht="14.45" customHeight="1" x14ac:dyDescent="0.25">
      <c r="A78" s="118" t="s">
        <v>204</v>
      </c>
      <c r="B78" s="118" t="s">
        <v>203</v>
      </c>
      <c r="C78" s="118" t="s">
        <v>7</v>
      </c>
      <c r="D78" s="113">
        <v>8000000</v>
      </c>
      <c r="E78" s="113">
        <v>35</v>
      </c>
    </row>
    <row r="79" spans="1:6" ht="14.45" customHeight="1" x14ac:dyDescent="0.25">
      <c r="A79" s="118" t="s">
        <v>148</v>
      </c>
      <c r="B79" s="118" t="s">
        <v>149</v>
      </c>
      <c r="C79" s="118" t="s">
        <v>35</v>
      </c>
      <c r="D79" s="113">
        <v>13000000</v>
      </c>
      <c r="E79" s="113">
        <v>34</v>
      </c>
    </row>
    <row r="80" spans="1:6" ht="14.45" customHeight="1" x14ac:dyDescent="0.25">
      <c r="A80" s="118" t="s">
        <v>490</v>
      </c>
      <c r="B80" s="118" t="s">
        <v>498</v>
      </c>
      <c r="C80" s="118" t="s">
        <v>35</v>
      </c>
      <c r="D80" s="113">
        <v>14000000</v>
      </c>
      <c r="E80" s="113">
        <v>34</v>
      </c>
    </row>
    <row r="81" spans="1:5" ht="14.45" customHeight="1" x14ac:dyDescent="0.25">
      <c r="A81" s="118" t="s">
        <v>644</v>
      </c>
      <c r="B81" s="118" t="s">
        <v>647</v>
      </c>
      <c r="C81" s="118" t="s">
        <v>22</v>
      </c>
      <c r="D81" s="113">
        <v>6000000</v>
      </c>
      <c r="E81" s="113">
        <v>34</v>
      </c>
    </row>
    <row r="82" spans="1:5" ht="14.45" customHeight="1" x14ac:dyDescent="0.25">
      <c r="A82" s="118" t="s">
        <v>878</v>
      </c>
      <c r="B82" s="118" t="s">
        <v>879</v>
      </c>
      <c r="C82" s="118" t="s">
        <v>7</v>
      </c>
      <c r="D82" s="113">
        <v>13000000</v>
      </c>
      <c r="E82" s="113">
        <v>34</v>
      </c>
    </row>
    <row r="83" spans="1:5" ht="14.45" customHeight="1" x14ac:dyDescent="0.25">
      <c r="A83" s="118" t="s">
        <v>594</v>
      </c>
      <c r="B83" s="118" t="s">
        <v>897</v>
      </c>
      <c r="C83" s="118" t="s">
        <v>35</v>
      </c>
      <c r="D83" s="113">
        <v>12000000</v>
      </c>
      <c r="E83" s="113">
        <v>33</v>
      </c>
    </row>
    <row r="84" spans="1:5" ht="14.45" customHeight="1" x14ac:dyDescent="0.25">
      <c r="A84" s="118" t="s">
        <v>282</v>
      </c>
      <c r="B84" s="118" t="s">
        <v>291</v>
      </c>
      <c r="C84" s="118" t="s">
        <v>35</v>
      </c>
      <c r="D84" s="113">
        <v>12000000</v>
      </c>
      <c r="E84" s="113">
        <v>33</v>
      </c>
    </row>
    <row r="85" spans="1:5" ht="14.45" customHeight="1" x14ac:dyDescent="0.25">
      <c r="A85" s="118" t="s">
        <v>118</v>
      </c>
      <c r="B85" s="118" t="s">
        <v>671</v>
      </c>
      <c r="C85" s="118" t="s">
        <v>22</v>
      </c>
      <c r="D85" s="113">
        <v>10000000</v>
      </c>
      <c r="E85" s="113">
        <v>33</v>
      </c>
    </row>
    <row r="86" spans="1:5" ht="14.45" customHeight="1" x14ac:dyDescent="0.25">
      <c r="A86" s="118" t="s">
        <v>144</v>
      </c>
      <c r="B86" s="118" t="s">
        <v>679</v>
      </c>
      <c r="C86" s="118" t="s">
        <v>22</v>
      </c>
      <c r="D86" s="113">
        <v>8000000</v>
      </c>
      <c r="E86" s="113">
        <v>33</v>
      </c>
    </row>
    <row r="87" spans="1:5" ht="14.45" customHeight="1" x14ac:dyDescent="0.25">
      <c r="A87" s="118" t="s">
        <v>342</v>
      </c>
      <c r="B87" s="118" t="s">
        <v>338</v>
      </c>
      <c r="C87" s="118" t="s">
        <v>22</v>
      </c>
      <c r="D87" s="113">
        <v>9000000</v>
      </c>
      <c r="E87" s="113">
        <v>33</v>
      </c>
    </row>
    <row r="88" spans="1:5" ht="14.45" customHeight="1" x14ac:dyDescent="0.25">
      <c r="A88" s="118" t="s">
        <v>520</v>
      </c>
      <c r="B88" s="118" t="s">
        <v>214</v>
      </c>
      <c r="C88" s="118" t="s">
        <v>22</v>
      </c>
      <c r="D88" s="113">
        <v>9000000</v>
      </c>
      <c r="E88" s="113">
        <v>33</v>
      </c>
    </row>
    <row r="89" spans="1:5" ht="14.45" customHeight="1" x14ac:dyDescent="0.25">
      <c r="A89" s="118" t="s">
        <v>492</v>
      </c>
      <c r="B89" s="118" t="s">
        <v>489</v>
      </c>
      <c r="C89" s="118" t="s">
        <v>35</v>
      </c>
      <c r="D89" s="113">
        <v>12000000</v>
      </c>
      <c r="E89" s="113">
        <v>32</v>
      </c>
    </row>
    <row r="90" spans="1:5" ht="14.45" customHeight="1" x14ac:dyDescent="0.25">
      <c r="A90" s="118" t="s">
        <v>802</v>
      </c>
      <c r="B90" s="118" t="s">
        <v>803</v>
      </c>
      <c r="C90" s="118" t="s">
        <v>35</v>
      </c>
      <c r="D90" s="113">
        <v>7000000</v>
      </c>
      <c r="E90" s="113">
        <v>32</v>
      </c>
    </row>
    <row r="91" spans="1:5" ht="14.45" customHeight="1" x14ac:dyDescent="0.25">
      <c r="A91" s="118" t="s">
        <v>476</v>
      </c>
      <c r="B91" s="118" t="s">
        <v>776</v>
      </c>
      <c r="C91" s="118" t="s">
        <v>22</v>
      </c>
      <c r="D91" s="113">
        <v>14000000</v>
      </c>
      <c r="E91" s="113">
        <v>31</v>
      </c>
    </row>
    <row r="92" spans="1:5" ht="14.45" customHeight="1" x14ac:dyDescent="0.25">
      <c r="A92" s="118" t="s">
        <v>585</v>
      </c>
      <c r="B92" s="118" t="s">
        <v>433</v>
      </c>
      <c r="C92" s="118" t="s">
        <v>7</v>
      </c>
      <c r="D92" s="113">
        <v>15000000</v>
      </c>
      <c r="E92" s="113">
        <v>31</v>
      </c>
    </row>
    <row r="93" spans="1:5" ht="14.45" customHeight="1" x14ac:dyDescent="0.25">
      <c r="A93" s="118" t="s">
        <v>400</v>
      </c>
      <c r="B93" s="118" t="s">
        <v>736</v>
      </c>
      <c r="C93" s="118" t="s">
        <v>7</v>
      </c>
      <c r="D93" s="113">
        <v>8000000</v>
      </c>
      <c r="E93" s="113">
        <v>31</v>
      </c>
    </row>
    <row r="94" spans="1:5" ht="14.45" customHeight="1" x14ac:dyDescent="0.25">
      <c r="A94" s="118" t="s">
        <v>81</v>
      </c>
      <c r="B94" s="118" t="s">
        <v>90</v>
      </c>
      <c r="C94" s="118" t="s">
        <v>35</v>
      </c>
      <c r="D94" s="113">
        <v>13000000</v>
      </c>
      <c r="E94" s="113">
        <v>30</v>
      </c>
    </row>
    <row r="95" spans="1:5" ht="14.45" customHeight="1" x14ac:dyDescent="0.25">
      <c r="A95" s="118" t="s">
        <v>762</v>
      </c>
      <c r="B95" s="118" t="s">
        <v>763</v>
      </c>
      <c r="C95" s="118" t="s">
        <v>35</v>
      </c>
      <c r="D95" s="113">
        <v>5000000</v>
      </c>
      <c r="E95" s="113">
        <v>30</v>
      </c>
    </row>
    <row r="96" spans="1:5" ht="14.45" customHeight="1" x14ac:dyDescent="0.25">
      <c r="A96" s="118" t="s">
        <v>423</v>
      </c>
      <c r="B96" s="118" t="s">
        <v>424</v>
      </c>
      <c r="C96" s="118" t="s">
        <v>6</v>
      </c>
      <c r="D96" s="113">
        <v>14000000</v>
      </c>
      <c r="E96" s="113">
        <v>30</v>
      </c>
    </row>
    <row r="97" spans="1:5" ht="14.45" customHeight="1" x14ac:dyDescent="0.25">
      <c r="A97" s="118" t="s">
        <v>612</v>
      </c>
      <c r="B97" s="118" t="s">
        <v>957</v>
      </c>
      <c r="C97" s="118" t="s">
        <v>22</v>
      </c>
      <c r="D97" s="113">
        <v>8000000</v>
      </c>
      <c r="E97" s="113">
        <v>30</v>
      </c>
    </row>
    <row r="98" spans="1:5" ht="14.45" customHeight="1" x14ac:dyDescent="0.25">
      <c r="A98" s="118" t="s">
        <v>593</v>
      </c>
      <c r="B98" s="118" t="s">
        <v>886</v>
      </c>
      <c r="C98" s="118" t="s">
        <v>7</v>
      </c>
      <c r="D98" s="113">
        <v>14000000</v>
      </c>
      <c r="E98" s="113">
        <v>30</v>
      </c>
    </row>
    <row r="99" spans="1:5" ht="14.45" customHeight="1" x14ac:dyDescent="0.25">
      <c r="A99" s="118" t="s">
        <v>99</v>
      </c>
      <c r="B99" s="118" t="s">
        <v>100</v>
      </c>
      <c r="C99" s="118" t="s">
        <v>7</v>
      </c>
      <c r="D99" s="113">
        <v>14000000</v>
      </c>
      <c r="E99" s="113">
        <v>30</v>
      </c>
    </row>
    <row r="100" spans="1:5" ht="14.45" customHeight="1" x14ac:dyDescent="0.25">
      <c r="A100" s="118" t="s">
        <v>202</v>
      </c>
      <c r="B100" s="118" t="s">
        <v>207</v>
      </c>
      <c r="C100" s="118" t="s">
        <v>7</v>
      </c>
      <c r="D100" s="113">
        <v>9000000</v>
      </c>
      <c r="E100" s="113">
        <v>30</v>
      </c>
    </row>
    <row r="101" spans="1:5" ht="14.45" customHeight="1" x14ac:dyDescent="0.25">
      <c r="A101" s="118" t="s">
        <v>333</v>
      </c>
      <c r="B101" s="118" t="s">
        <v>330</v>
      </c>
      <c r="C101" s="118" t="s">
        <v>7</v>
      </c>
      <c r="D101" s="113">
        <v>10000000</v>
      </c>
      <c r="E101" s="113">
        <v>30</v>
      </c>
    </row>
    <row r="102" spans="1:5" ht="14.45" customHeight="1" x14ac:dyDescent="0.25">
      <c r="A102" s="118" t="s">
        <v>994</v>
      </c>
      <c r="B102" s="118" t="s">
        <v>995</v>
      </c>
      <c r="C102" s="118" t="s">
        <v>35</v>
      </c>
      <c r="D102" s="113">
        <v>8000000</v>
      </c>
      <c r="E102" s="113">
        <v>29</v>
      </c>
    </row>
    <row r="103" spans="1:5" ht="14.45" customHeight="1" x14ac:dyDescent="0.25">
      <c r="A103" s="118" t="s">
        <v>609</v>
      </c>
      <c r="B103" s="118" t="s">
        <v>900</v>
      </c>
      <c r="C103" s="118" t="s">
        <v>22</v>
      </c>
      <c r="D103" s="113">
        <v>6000000</v>
      </c>
      <c r="E103" s="113">
        <v>29</v>
      </c>
    </row>
    <row r="104" spans="1:5" ht="14.45" customHeight="1" x14ac:dyDescent="0.25">
      <c r="A104" s="118" t="s">
        <v>249</v>
      </c>
      <c r="B104" s="118" t="s">
        <v>699</v>
      </c>
      <c r="C104" s="118" t="s">
        <v>22</v>
      </c>
      <c r="D104" s="113">
        <v>9000000</v>
      </c>
      <c r="E104" s="113">
        <v>29</v>
      </c>
    </row>
    <row r="105" spans="1:5" ht="14.45" customHeight="1" x14ac:dyDescent="0.25">
      <c r="A105" s="118" t="s">
        <v>861</v>
      </c>
      <c r="B105" s="118" t="s">
        <v>115</v>
      </c>
      <c r="C105" s="118" t="s">
        <v>22</v>
      </c>
      <c r="D105" s="113">
        <v>12000000</v>
      </c>
      <c r="E105" s="113">
        <v>29</v>
      </c>
    </row>
    <row r="106" spans="1:5" ht="14.45" customHeight="1" x14ac:dyDescent="0.25">
      <c r="A106" s="118" t="s">
        <v>471</v>
      </c>
      <c r="B106" s="118" t="s">
        <v>772</v>
      </c>
      <c r="C106" s="118" t="s">
        <v>7</v>
      </c>
      <c r="D106" s="113">
        <v>13000000</v>
      </c>
      <c r="E106" s="113">
        <v>29</v>
      </c>
    </row>
    <row r="107" spans="1:5" ht="14.45" customHeight="1" x14ac:dyDescent="0.25">
      <c r="A107" s="118" t="s">
        <v>495</v>
      </c>
      <c r="B107" s="118" t="s">
        <v>501</v>
      </c>
      <c r="C107" s="118" t="s">
        <v>35</v>
      </c>
      <c r="D107" s="113">
        <v>10000000</v>
      </c>
      <c r="E107" s="113">
        <v>28</v>
      </c>
    </row>
    <row r="108" spans="1:5" ht="14.45" customHeight="1" x14ac:dyDescent="0.25">
      <c r="A108" s="118" t="s">
        <v>212</v>
      </c>
      <c r="B108" s="118" t="s">
        <v>219</v>
      </c>
      <c r="C108" s="118" t="s">
        <v>22</v>
      </c>
      <c r="D108" s="113">
        <v>13000000</v>
      </c>
      <c r="E108" s="113">
        <v>28</v>
      </c>
    </row>
    <row r="109" spans="1:5" ht="14.45" customHeight="1" x14ac:dyDescent="0.25">
      <c r="A109" s="118" t="s">
        <v>478</v>
      </c>
      <c r="B109" s="118" t="s">
        <v>477</v>
      </c>
      <c r="C109" s="118" t="s">
        <v>22</v>
      </c>
      <c r="D109" s="113">
        <v>13000000</v>
      </c>
      <c r="E109" s="113">
        <v>28</v>
      </c>
    </row>
    <row r="110" spans="1:5" ht="14.45" customHeight="1" x14ac:dyDescent="0.25">
      <c r="A110" s="118" t="s">
        <v>17</v>
      </c>
      <c r="B110" s="118" t="s">
        <v>616</v>
      </c>
      <c r="C110" s="118" t="s">
        <v>7</v>
      </c>
      <c r="D110" s="113">
        <v>12000000</v>
      </c>
      <c r="E110" s="113">
        <v>28</v>
      </c>
    </row>
    <row r="111" spans="1:5" ht="14.45" customHeight="1" x14ac:dyDescent="0.25">
      <c r="A111" s="118" t="s">
        <v>240</v>
      </c>
      <c r="B111" s="118" t="s">
        <v>44</v>
      </c>
      <c r="C111" s="118" t="s">
        <v>7</v>
      </c>
      <c r="D111" s="113">
        <v>9000000</v>
      </c>
      <c r="E111" s="113">
        <v>28</v>
      </c>
    </row>
    <row r="112" spans="1:5" ht="14.45" customHeight="1" x14ac:dyDescent="0.25">
      <c r="A112" s="118" t="s">
        <v>85</v>
      </c>
      <c r="B112" s="118" t="s">
        <v>815</v>
      </c>
      <c r="C112" s="118" t="s">
        <v>35</v>
      </c>
      <c r="D112" s="113">
        <v>11000000</v>
      </c>
      <c r="E112" s="113">
        <v>27</v>
      </c>
    </row>
    <row r="113" spans="1:5" ht="14.45" customHeight="1" x14ac:dyDescent="0.25">
      <c r="A113" s="118" t="s">
        <v>653</v>
      </c>
      <c r="B113" s="118" t="s">
        <v>654</v>
      </c>
      <c r="C113" s="118" t="s">
        <v>35</v>
      </c>
      <c r="D113" s="113">
        <v>7000000</v>
      </c>
      <c r="E113" s="113">
        <v>27</v>
      </c>
    </row>
    <row r="114" spans="1:5" ht="14.45" customHeight="1" x14ac:dyDescent="0.25">
      <c r="A114" s="118" t="s">
        <v>655</v>
      </c>
      <c r="B114" s="118" t="s">
        <v>656</v>
      </c>
      <c r="C114" s="118" t="s">
        <v>35</v>
      </c>
      <c r="D114" s="113">
        <v>6000000</v>
      </c>
      <c r="E114" s="113">
        <v>27</v>
      </c>
    </row>
    <row r="115" spans="1:5" ht="14.45" customHeight="1" x14ac:dyDescent="0.25">
      <c r="A115" s="118" t="s">
        <v>253</v>
      </c>
      <c r="B115" s="118" t="s">
        <v>704</v>
      </c>
      <c r="C115" s="118" t="s">
        <v>35</v>
      </c>
      <c r="D115" s="113">
        <v>9000000</v>
      </c>
      <c r="E115" s="113">
        <v>27</v>
      </c>
    </row>
    <row r="116" spans="1:5" ht="14.45" customHeight="1" x14ac:dyDescent="0.25">
      <c r="A116" s="118" t="s">
        <v>30</v>
      </c>
      <c r="B116" s="118" t="s">
        <v>618</v>
      </c>
      <c r="C116" s="118" t="s">
        <v>22</v>
      </c>
      <c r="D116" s="113">
        <v>11000000</v>
      </c>
      <c r="E116" s="113">
        <v>27</v>
      </c>
    </row>
    <row r="117" spans="1:5" ht="14.45" customHeight="1" x14ac:dyDescent="0.25">
      <c r="A117" s="118" t="s">
        <v>8</v>
      </c>
      <c r="B117" s="118" t="s">
        <v>16</v>
      </c>
      <c r="C117" s="118" t="s">
        <v>7</v>
      </c>
      <c r="D117" s="113">
        <v>16000000</v>
      </c>
      <c r="E117" s="113">
        <v>27</v>
      </c>
    </row>
    <row r="118" spans="1:5" ht="14.45" customHeight="1" x14ac:dyDescent="0.25">
      <c r="A118" s="118" t="s">
        <v>11</v>
      </c>
      <c r="B118" s="118" t="s">
        <v>10</v>
      </c>
      <c r="C118" s="118" t="s">
        <v>7</v>
      </c>
      <c r="D118" s="113">
        <v>15000000</v>
      </c>
      <c r="E118" s="113">
        <v>27</v>
      </c>
    </row>
    <row r="119" spans="1:5" ht="14.45" customHeight="1" x14ac:dyDescent="0.25">
      <c r="A119" s="118" t="s">
        <v>402</v>
      </c>
      <c r="B119" s="118" t="s">
        <v>403</v>
      </c>
      <c r="C119" s="118" t="s">
        <v>7</v>
      </c>
      <c r="D119" s="113">
        <v>7000000</v>
      </c>
      <c r="E119" s="113">
        <v>27</v>
      </c>
    </row>
    <row r="120" spans="1:5" ht="14.45" customHeight="1" x14ac:dyDescent="0.25">
      <c r="A120" s="118" t="s">
        <v>150</v>
      </c>
      <c r="B120" s="118" t="s">
        <v>151</v>
      </c>
      <c r="C120" s="118" t="s">
        <v>35</v>
      </c>
      <c r="D120" s="113">
        <v>12000000</v>
      </c>
      <c r="E120" s="113">
        <v>26</v>
      </c>
    </row>
    <row r="121" spans="1:5" ht="14.45" customHeight="1" x14ac:dyDescent="0.25">
      <c r="A121" s="118" t="s">
        <v>604</v>
      </c>
      <c r="B121" s="118" t="s">
        <v>964</v>
      </c>
      <c r="C121" s="118" t="s">
        <v>35</v>
      </c>
      <c r="D121" s="113">
        <v>11000000</v>
      </c>
      <c r="E121" s="113">
        <v>26</v>
      </c>
    </row>
    <row r="122" spans="1:5" ht="14.45" customHeight="1" x14ac:dyDescent="0.25">
      <c r="A122" s="118" t="s">
        <v>394</v>
      </c>
      <c r="B122" s="118" t="s">
        <v>395</v>
      </c>
      <c r="C122" s="118" t="s">
        <v>6</v>
      </c>
      <c r="D122" s="113">
        <v>11000000</v>
      </c>
      <c r="E122" s="113">
        <v>26</v>
      </c>
    </row>
    <row r="123" spans="1:5" ht="14.45" customHeight="1" x14ac:dyDescent="0.25">
      <c r="A123" s="118" t="s">
        <v>461</v>
      </c>
      <c r="B123" s="118" t="s">
        <v>462</v>
      </c>
      <c r="C123" s="118" t="s">
        <v>6</v>
      </c>
      <c r="D123" s="113">
        <v>14000000</v>
      </c>
      <c r="E123" s="113">
        <v>26</v>
      </c>
    </row>
    <row r="124" spans="1:5" ht="14.45" customHeight="1" x14ac:dyDescent="0.25">
      <c r="A124" s="118" t="s">
        <v>29</v>
      </c>
      <c r="B124" s="118" t="s">
        <v>441</v>
      </c>
      <c r="C124" s="118" t="s">
        <v>22</v>
      </c>
      <c r="D124" s="113">
        <v>12000000</v>
      </c>
      <c r="E124" s="113">
        <v>26</v>
      </c>
    </row>
    <row r="125" spans="1:5" ht="14.45" customHeight="1" x14ac:dyDescent="0.25">
      <c r="A125" s="118" t="s">
        <v>518</v>
      </c>
      <c r="B125" s="118" t="s">
        <v>814</v>
      </c>
      <c r="C125" s="118" t="s">
        <v>22</v>
      </c>
      <c r="D125" s="113">
        <v>10000000</v>
      </c>
      <c r="E125" s="113">
        <v>26</v>
      </c>
    </row>
    <row r="126" spans="1:5" ht="14.45" customHeight="1" x14ac:dyDescent="0.25">
      <c r="A126" s="118" t="s">
        <v>56</v>
      </c>
      <c r="B126" s="118" t="s">
        <v>55</v>
      </c>
      <c r="C126" s="118" t="s">
        <v>7</v>
      </c>
      <c r="D126" s="113">
        <v>12000000</v>
      </c>
      <c r="E126" s="113">
        <v>26</v>
      </c>
    </row>
    <row r="127" spans="1:5" ht="14.45" customHeight="1" x14ac:dyDescent="0.25">
      <c r="A127" s="118" t="s">
        <v>320</v>
      </c>
      <c r="B127" s="118" t="s">
        <v>711</v>
      </c>
      <c r="C127" s="118" t="s">
        <v>35</v>
      </c>
      <c r="D127" s="113">
        <v>9000000</v>
      </c>
      <c r="E127" s="113">
        <v>25</v>
      </c>
    </row>
    <row r="128" spans="1:5" ht="14.45" customHeight="1" x14ac:dyDescent="0.25">
      <c r="A128" s="118" t="s">
        <v>764</v>
      </c>
      <c r="B128" s="118" t="s">
        <v>765</v>
      </c>
      <c r="C128" s="118" t="s">
        <v>35</v>
      </c>
      <c r="D128" s="113">
        <v>5000000</v>
      </c>
      <c r="E128" s="113">
        <v>25</v>
      </c>
    </row>
    <row r="129" spans="1:5" ht="14.45" customHeight="1" x14ac:dyDescent="0.25">
      <c r="A129" s="118" t="s">
        <v>25</v>
      </c>
      <c r="B129" s="118" t="s">
        <v>24</v>
      </c>
      <c r="C129" s="118" t="s">
        <v>22</v>
      </c>
      <c r="D129" s="113">
        <v>15000000</v>
      </c>
      <c r="E129" s="113">
        <v>25</v>
      </c>
    </row>
    <row r="130" spans="1:5" ht="14.45" customHeight="1" x14ac:dyDescent="0.25">
      <c r="A130" s="118" t="s">
        <v>213</v>
      </c>
      <c r="B130" s="118" t="s">
        <v>693</v>
      </c>
      <c r="C130" s="118" t="s">
        <v>22</v>
      </c>
      <c r="D130" s="113">
        <v>11000000</v>
      </c>
      <c r="E130" s="113">
        <v>25</v>
      </c>
    </row>
    <row r="131" spans="1:5" ht="14.45" customHeight="1" x14ac:dyDescent="0.25">
      <c r="A131" s="118" t="s">
        <v>439</v>
      </c>
      <c r="B131" s="118" t="s">
        <v>405</v>
      </c>
      <c r="C131" s="118" t="s">
        <v>22</v>
      </c>
      <c r="D131" s="113">
        <v>14000000</v>
      </c>
      <c r="E131" s="113">
        <v>25</v>
      </c>
    </row>
    <row r="132" spans="1:5" ht="14.45" customHeight="1" x14ac:dyDescent="0.25">
      <c r="A132" s="118" t="s">
        <v>875</v>
      </c>
      <c r="B132" s="118" t="s">
        <v>876</v>
      </c>
      <c r="C132" s="118" t="s">
        <v>7</v>
      </c>
      <c r="D132" s="113">
        <v>10000000</v>
      </c>
      <c r="E132" s="113">
        <v>25</v>
      </c>
    </row>
    <row r="133" spans="1:5" ht="14.45" customHeight="1" x14ac:dyDescent="0.25">
      <c r="A133" s="118" t="s">
        <v>103</v>
      </c>
      <c r="B133" s="118" t="s">
        <v>667</v>
      </c>
      <c r="C133" s="118" t="s">
        <v>7</v>
      </c>
      <c r="D133" s="113">
        <v>12000000</v>
      </c>
      <c r="E133" s="113">
        <v>25</v>
      </c>
    </row>
    <row r="134" spans="1:5" ht="14.45" customHeight="1" x14ac:dyDescent="0.25">
      <c r="A134" s="118" t="s">
        <v>206</v>
      </c>
      <c r="B134" s="118" t="s">
        <v>209</v>
      </c>
      <c r="C134" s="118" t="s">
        <v>7</v>
      </c>
      <c r="D134" s="113">
        <v>8000000</v>
      </c>
      <c r="E134" s="113">
        <v>25</v>
      </c>
    </row>
    <row r="135" spans="1:5" ht="14.45" customHeight="1" x14ac:dyDescent="0.25">
      <c r="A135" s="118" t="s">
        <v>79</v>
      </c>
      <c r="B135" s="118" t="s">
        <v>92</v>
      </c>
      <c r="C135" s="118" t="s">
        <v>35</v>
      </c>
      <c r="D135" s="113">
        <v>15000000</v>
      </c>
      <c r="E135" s="113">
        <v>24</v>
      </c>
    </row>
    <row r="136" spans="1:5" ht="14.45" customHeight="1" x14ac:dyDescent="0.25">
      <c r="A136" s="118" t="s">
        <v>153</v>
      </c>
      <c r="B136" s="118" t="s">
        <v>157</v>
      </c>
      <c r="C136" s="118" t="s">
        <v>35</v>
      </c>
      <c r="D136" s="113">
        <v>8000000</v>
      </c>
      <c r="E136" s="113">
        <v>24</v>
      </c>
    </row>
    <row r="137" spans="1:5" ht="14.45" customHeight="1" x14ac:dyDescent="0.25">
      <c r="A137" s="118" t="s">
        <v>154</v>
      </c>
      <c r="B137" s="118" t="s">
        <v>819</v>
      </c>
      <c r="C137" s="118" t="s">
        <v>35</v>
      </c>
      <c r="D137" s="113">
        <v>8000000</v>
      </c>
      <c r="E137" s="113">
        <v>24</v>
      </c>
    </row>
    <row r="138" spans="1:5" ht="14.45" customHeight="1" x14ac:dyDescent="0.25">
      <c r="A138" s="118" t="s">
        <v>724</v>
      </c>
      <c r="B138" s="118" t="s">
        <v>725</v>
      </c>
      <c r="C138" s="118" t="s">
        <v>35</v>
      </c>
      <c r="D138" s="113">
        <v>9000000</v>
      </c>
      <c r="E138" s="113">
        <v>24</v>
      </c>
    </row>
    <row r="139" spans="1:5" ht="14.45" customHeight="1" x14ac:dyDescent="0.25">
      <c r="A139" s="118" t="s">
        <v>386</v>
      </c>
      <c r="B139" s="118" t="s">
        <v>80</v>
      </c>
      <c r="C139" s="118" t="s">
        <v>35</v>
      </c>
      <c r="D139" s="113">
        <v>16000000</v>
      </c>
      <c r="E139" s="113">
        <v>24</v>
      </c>
    </row>
    <row r="140" spans="1:5" ht="14.45" customHeight="1" x14ac:dyDescent="0.25">
      <c r="A140" s="118" t="s">
        <v>604</v>
      </c>
      <c r="B140" s="118" t="s">
        <v>965</v>
      </c>
      <c r="C140" s="118" t="s">
        <v>35</v>
      </c>
      <c r="D140" s="113">
        <v>11000000</v>
      </c>
      <c r="E140" s="113">
        <v>24</v>
      </c>
    </row>
    <row r="141" spans="1:5" ht="14.45" customHeight="1" x14ac:dyDescent="0.25">
      <c r="A141" s="118" t="s">
        <v>605</v>
      </c>
      <c r="B141" s="118" t="s">
        <v>967</v>
      </c>
      <c r="C141" s="118" t="s">
        <v>35</v>
      </c>
      <c r="D141" s="113">
        <v>13000000</v>
      </c>
      <c r="E141" s="113">
        <v>24</v>
      </c>
    </row>
    <row r="142" spans="1:5" ht="14.45" customHeight="1" x14ac:dyDescent="0.25">
      <c r="A142" s="118" t="s">
        <v>325</v>
      </c>
      <c r="B142" s="118" t="s">
        <v>326</v>
      </c>
      <c r="C142" s="118" t="s">
        <v>6</v>
      </c>
      <c r="D142" s="113">
        <v>12000000</v>
      </c>
      <c r="E142" s="113">
        <v>24</v>
      </c>
    </row>
    <row r="143" spans="1:5" ht="14.45" customHeight="1" x14ac:dyDescent="0.25">
      <c r="A143" s="118" t="s">
        <v>146</v>
      </c>
      <c r="B143" s="118" t="s">
        <v>147</v>
      </c>
      <c r="C143" s="118" t="s">
        <v>22</v>
      </c>
      <c r="D143" s="113">
        <v>7000000</v>
      </c>
      <c r="E143" s="113">
        <v>24</v>
      </c>
    </row>
    <row r="144" spans="1:5" ht="14.45" customHeight="1" x14ac:dyDescent="0.25">
      <c r="A144" s="118" t="s">
        <v>583</v>
      </c>
      <c r="B144" s="118" t="s">
        <v>937</v>
      </c>
      <c r="C144" s="118" t="s">
        <v>22</v>
      </c>
      <c r="D144" s="113">
        <v>10000000</v>
      </c>
      <c r="E144" s="113">
        <v>24</v>
      </c>
    </row>
    <row r="145" spans="1:5" ht="14.45" customHeight="1" x14ac:dyDescent="0.25">
      <c r="A145" s="118" t="s">
        <v>610</v>
      </c>
      <c r="B145" s="118" t="s">
        <v>969</v>
      </c>
      <c r="C145" s="118" t="s">
        <v>22</v>
      </c>
      <c r="D145" s="113">
        <v>8000000</v>
      </c>
      <c r="E145" s="113">
        <v>24</v>
      </c>
    </row>
    <row r="146" spans="1:5" ht="14.45" customHeight="1" x14ac:dyDescent="0.25">
      <c r="A146" s="118" t="s">
        <v>54</v>
      </c>
      <c r="B146" s="118" t="s">
        <v>51</v>
      </c>
      <c r="C146" s="118" t="s">
        <v>7</v>
      </c>
      <c r="D146" s="113">
        <v>13000000</v>
      </c>
      <c r="E146" s="113">
        <v>24</v>
      </c>
    </row>
    <row r="147" spans="1:5" ht="14.45" customHeight="1" x14ac:dyDescent="0.25">
      <c r="A147" s="118" t="s">
        <v>367</v>
      </c>
      <c r="B147" s="118" t="s">
        <v>368</v>
      </c>
      <c r="C147" s="118" t="s">
        <v>7</v>
      </c>
      <c r="D147" s="113">
        <v>13000000</v>
      </c>
      <c r="E147" s="113">
        <v>24</v>
      </c>
    </row>
    <row r="148" spans="1:5" ht="14.45" customHeight="1" x14ac:dyDescent="0.25">
      <c r="A148" s="118" t="s">
        <v>469</v>
      </c>
      <c r="B148" s="118" t="s">
        <v>472</v>
      </c>
      <c r="C148" s="118" t="s">
        <v>7</v>
      </c>
      <c r="D148" s="113">
        <v>14000000</v>
      </c>
      <c r="E148" s="113">
        <v>24</v>
      </c>
    </row>
    <row r="149" spans="1:5" ht="14.45" customHeight="1" x14ac:dyDescent="0.25">
      <c r="A149" s="118" t="s">
        <v>609</v>
      </c>
      <c r="B149" s="118" t="s">
        <v>903</v>
      </c>
      <c r="C149" s="118" t="s">
        <v>35</v>
      </c>
      <c r="D149" s="113">
        <v>7000000</v>
      </c>
      <c r="E149" s="113">
        <v>23</v>
      </c>
    </row>
    <row r="150" spans="1:5" ht="14.45" customHeight="1" x14ac:dyDescent="0.25">
      <c r="A150" s="118" t="s">
        <v>846</v>
      </c>
      <c r="B150" s="118" t="s">
        <v>848</v>
      </c>
      <c r="C150" s="118" t="s">
        <v>35</v>
      </c>
      <c r="D150" s="113">
        <v>12000000</v>
      </c>
      <c r="E150" s="113">
        <v>23</v>
      </c>
    </row>
    <row r="151" spans="1:5" ht="14.45" customHeight="1" x14ac:dyDescent="0.25">
      <c r="A151" s="118" t="s">
        <v>287</v>
      </c>
      <c r="B151" s="118" t="s">
        <v>285</v>
      </c>
      <c r="C151" s="118" t="s">
        <v>35</v>
      </c>
      <c r="D151" s="113">
        <v>7000000</v>
      </c>
      <c r="E151" s="113">
        <v>23</v>
      </c>
    </row>
    <row r="152" spans="1:5" ht="14.45" customHeight="1" x14ac:dyDescent="0.25">
      <c r="A152" s="118" t="s">
        <v>319</v>
      </c>
      <c r="B152" s="118" t="s">
        <v>292</v>
      </c>
      <c r="C152" s="118" t="s">
        <v>35</v>
      </c>
      <c r="D152" s="113">
        <v>11000000</v>
      </c>
      <c r="E152" s="113">
        <v>23</v>
      </c>
    </row>
    <row r="153" spans="1:5" ht="14.45" customHeight="1" x14ac:dyDescent="0.25">
      <c r="A153" s="118" t="s">
        <v>455</v>
      </c>
      <c r="B153" s="118" t="s">
        <v>454</v>
      </c>
      <c r="C153" s="118" t="s">
        <v>35</v>
      </c>
      <c r="D153" s="113">
        <v>13000000</v>
      </c>
      <c r="E153" s="113">
        <v>23</v>
      </c>
    </row>
    <row r="154" spans="1:5" ht="14.45" customHeight="1" x14ac:dyDescent="0.25">
      <c r="A154" s="118" t="s">
        <v>808</v>
      </c>
      <c r="B154" s="118" t="s">
        <v>809</v>
      </c>
      <c r="C154" s="118" t="s">
        <v>35</v>
      </c>
      <c r="D154" s="113">
        <v>6000000</v>
      </c>
      <c r="E154" s="113">
        <v>23</v>
      </c>
    </row>
    <row r="155" spans="1:5" ht="14.45" customHeight="1" x14ac:dyDescent="0.25">
      <c r="A155" s="118" t="s">
        <v>65</v>
      </c>
      <c r="B155" s="118" t="s">
        <v>70</v>
      </c>
      <c r="C155" s="118" t="s">
        <v>22</v>
      </c>
      <c r="D155" s="113">
        <v>14000000</v>
      </c>
      <c r="E155" s="113">
        <v>23</v>
      </c>
    </row>
    <row r="156" spans="1:5" ht="14.45" customHeight="1" x14ac:dyDescent="0.25">
      <c r="A156" s="118" t="s">
        <v>594</v>
      </c>
      <c r="B156" s="118" t="s">
        <v>895</v>
      </c>
      <c r="C156" s="118" t="s">
        <v>22</v>
      </c>
      <c r="D156" s="113">
        <v>9000000</v>
      </c>
      <c r="E156" s="113">
        <v>23</v>
      </c>
    </row>
    <row r="157" spans="1:5" ht="14.45" customHeight="1" x14ac:dyDescent="0.25">
      <c r="A157" s="118" t="s">
        <v>601</v>
      </c>
      <c r="B157" s="118" t="s">
        <v>925</v>
      </c>
      <c r="C157" s="118" t="s">
        <v>22</v>
      </c>
      <c r="D157" s="113">
        <v>10000000</v>
      </c>
      <c r="E157" s="113">
        <v>23</v>
      </c>
    </row>
    <row r="158" spans="1:5" ht="14.45" customHeight="1" x14ac:dyDescent="0.25">
      <c r="A158" s="118" t="s">
        <v>696</v>
      </c>
      <c r="B158" s="118" t="s">
        <v>697</v>
      </c>
      <c r="C158" s="118" t="s">
        <v>7</v>
      </c>
      <c r="D158" s="113">
        <v>6000000</v>
      </c>
      <c r="E158" s="113">
        <v>23</v>
      </c>
    </row>
    <row r="159" spans="1:5" ht="14.45" customHeight="1" x14ac:dyDescent="0.25">
      <c r="A159" s="118" t="s">
        <v>760</v>
      </c>
      <c r="B159" s="118" t="s">
        <v>761</v>
      </c>
      <c r="C159" s="118" t="s">
        <v>35</v>
      </c>
      <c r="D159" s="113">
        <v>6000000</v>
      </c>
      <c r="E159" s="113">
        <v>22</v>
      </c>
    </row>
    <row r="160" spans="1:5" ht="14.45" customHeight="1" x14ac:dyDescent="0.25">
      <c r="A160" s="118" t="s">
        <v>47</v>
      </c>
      <c r="B160" s="118" t="s">
        <v>48</v>
      </c>
      <c r="C160" s="118" t="s">
        <v>6</v>
      </c>
      <c r="D160" s="113">
        <v>16000000</v>
      </c>
      <c r="E160" s="113">
        <v>22</v>
      </c>
    </row>
    <row r="161" spans="1:5" ht="14.45" customHeight="1" x14ac:dyDescent="0.25">
      <c r="A161" s="118" t="s">
        <v>868</v>
      </c>
      <c r="B161" s="118" t="s">
        <v>869</v>
      </c>
      <c r="C161" s="118" t="s">
        <v>22</v>
      </c>
      <c r="D161" s="113">
        <v>9000000</v>
      </c>
      <c r="E161" s="113">
        <v>22</v>
      </c>
    </row>
    <row r="162" spans="1:5" ht="14.45" customHeight="1" x14ac:dyDescent="0.25">
      <c r="A162" s="118" t="s">
        <v>754</v>
      </c>
      <c r="B162" s="118" t="s">
        <v>755</v>
      </c>
      <c r="C162" s="118" t="s">
        <v>22</v>
      </c>
      <c r="D162" s="113">
        <v>6000000</v>
      </c>
      <c r="E162" s="113">
        <v>22</v>
      </c>
    </row>
    <row r="163" spans="1:5" ht="14.45" customHeight="1" x14ac:dyDescent="0.25">
      <c r="A163" s="118" t="s">
        <v>465</v>
      </c>
      <c r="B163" s="118" t="s">
        <v>468</v>
      </c>
      <c r="C163" s="118" t="s">
        <v>7</v>
      </c>
      <c r="D163" s="113">
        <v>15000000</v>
      </c>
      <c r="E163" s="113">
        <v>22</v>
      </c>
    </row>
    <row r="164" spans="1:5" ht="14.45" customHeight="1" x14ac:dyDescent="0.25">
      <c r="A164" s="118" t="s">
        <v>41</v>
      </c>
      <c r="B164" s="118" t="s">
        <v>620</v>
      </c>
      <c r="C164" s="118" t="s">
        <v>35</v>
      </c>
      <c r="D164" s="113">
        <v>13000000</v>
      </c>
      <c r="E164" s="113">
        <v>21</v>
      </c>
    </row>
    <row r="165" spans="1:5" ht="14.45" customHeight="1" x14ac:dyDescent="0.25">
      <c r="A165" s="118" t="s">
        <v>127</v>
      </c>
      <c r="B165" s="118" t="s">
        <v>673</v>
      </c>
      <c r="C165" s="118" t="s">
        <v>35</v>
      </c>
      <c r="D165" s="113">
        <v>11000000</v>
      </c>
      <c r="E165" s="113">
        <v>21</v>
      </c>
    </row>
    <row r="166" spans="1:5" ht="14.45" customHeight="1" x14ac:dyDescent="0.25">
      <c r="A166" s="118" t="s">
        <v>726</v>
      </c>
      <c r="B166" s="118" t="s">
        <v>727</v>
      </c>
      <c r="C166" s="118" t="s">
        <v>35</v>
      </c>
      <c r="D166" s="113">
        <v>8000000</v>
      </c>
      <c r="E166" s="113">
        <v>21</v>
      </c>
    </row>
    <row r="167" spans="1:5" ht="14.45" customHeight="1" x14ac:dyDescent="0.25">
      <c r="A167" s="118" t="s">
        <v>612</v>
      </c>
      <c r="B167" s="118" t="s">
        <v>959</v>
      </c>
      <c r="C167" s="118" t="s">
        <v>35</v>
      </c>
      <c r="D167" s="113">
        <v>7000000</v>
      </c>
      <c r="E167" s="113">
        <v>21</v>
      </c>
    </row>
    <row r="168" spans="1:5" ht="14.45" customHeight="1" x14ac:dyDescent="0.25">
      <c r="A168" s="118" t="s">
        <v>810</v>
      </c>
      <c r="B168" s="118" t="s">
        <v>811</v>
      </c>
      <c r="C168" s="118" t="s">
        <v>35</v>
      </c>
      <c r="D168" s="113">
        <v>5000000</v>
      </c>
      <c r="E168" s="113">
        <v>21</v>
      </c>
    </row>
    <row r="169" spans="1:5" ht="14.45" customHeight="1" x14ac:dyDescent="0.25">
      <c r="A169" s="118" t="s">
        <v>408</v>
      </c>
      <c r="B169" s="118" t="s">
        <v>409</v>
      </c>
      <c r="C169" s="118" t="s">
        <v>22</v>
      </c>
      <c r="D169" s="113">
        <v>11000000</v>
      </c>
      <c r="E169" s="113">
        <v>21</v>
      </c>
    </row>
    <row r="170" spans="1:5" ht="14.45" customHeight="1" x14ac:dyDescent="0.25">
      <c r="A170" s="118" t="s">
        <v>756</v>
      </c>
      <c r="B170" s="118" t="s">
        <v>757</v>
      </c>
      <c r="C170" s="118" t="s">
        <v>22</v>
      </c>
      <c r="D170" s="113">
        <v>6000000</v>
      </c>
      <c r="E170" s="113">
        <v>21</v>
      </c>
    </row>
    <row r="171" spans="1:5" ht="14.45" customHeight="1" x14ac:dyDescent="0.25">
      <c r="A171" s="118" t="s">
        <v>483</v>
      </c>
      <c r="B171" s="118" t="s">
        <v>487</v>
      </c>
      <c r="C171" s="118" t="s">
        <v>22</v>
      </c>
      <c r="D171" s="113">
        <v>10000000</v>
      </c>
      <c r="E171" s="113">
        <v>21</v>
      </c>
    </row>
    <row r="172" spans="1:5" ht="14.45" customHeight="1" x14ac:dyDescent="0.25">
      <c r="A172" s="118" t="s">
        <v>13</v>
      </c>
      <c r="B172" s="118" t="s">
        <v>615</v>
      </c>
      <c r="C172" s="118" t="s">
        <v>7</v>
      </c>
      <c r="D172" s="113">
        <v>13000000</v>
      </c>
      <c r="E172" s="113">
        <v>21</v>
      </c>
    </row>
    <row r="173" spans="1:5" ht="14.45" customHeight="1" x14ac:dyDescent="0.25">
      <c r="A173" s="118" t="s">
        <v>237</v>
      </c>
      <c r="B173" s="118" t="s">
        <v>239</v>
      </c>
      <c r="C173" s="118" t="s">
        <v>7</v>
      </c>
      <c r="D173" s="113">
        <v>9000000</v>
      </c>
      <c r="E173" s="113">
        <v>21</v>
      </c>
    </row>
    <row r="174" spans="1:5" ht="14.45" customHeight="1" x14ac:dyDescent="0.25">
      <c r="A174" s="118" t="s">
        <v>857</v>
      </c>
      <c r="B174" s="118" t="s">
        <v>858</v>
      </c>
      <c r="C174" s="118" t="s">
        <v>7</v>
      </c>
      <c r="D174" s="113">
        <v>12000000</v>
      </c>
      <c r="E174" s="113">
        <v>21</v>
      </c>
    </row>
    <row r="175" spans="1:5" ht="14.45" customHeight="1" x14ac:dyDescent="0.25">
      <c r="A175" s="118" t="s">
        <v>870</v>
      </c>
      <c r="B175" s="118" t="s">
        <v>413</v>
      </c>
      <c r="C175" s="118" t="s">
        <v>35</v>
      </c>
      <c r="D175" s="113">
        <v>10000000</v>
      </c>
      <c r="E175" s="113">
        <v>20</v>
      </c>
    </row>
    <row r="176" spans="1:5" ht="14.45" customHeight="1" x14ac:dyDescent="0.25">
      <c r="A176" s="118" t="s">
        <v>232</v>
      </c>
      <c r="B176" s="118" t="s">
        <v>233</v>
      </c>
      <c r="C176" s="118" t="s">
        <v>6</v>
      </c>
      <c r="D176" s="113">
        <v>10000000</v>
      </c>
      <c r="E176" s="113">
        <v>20</v>
      </c>
    </row>
    <row r="177" spans="1:5" ht="14.45" customHeight="1" x14ac:dyDescent="0.25">
      <c r="A177" s="118" t="s">
        <v>178</v>
      </c>
      <c r="B177" s="118" t="s">
        <v>179</v>
      </c>
      <c r="C177" s="118" t="s">
        <v>22</v>
      </c>
      <c r="D177" s="113">
        <v>13000000</v>
      </c>
      <c r="E177" s="113">
        <v>20</v>
      </c>
    </row>
    <row r="178" spans="1:5" ht="14.45" customHeight="1" x14ac:dyDescent="0.25">
      <c r="A178" s="118" t="s">
        <v>602</v>
      </c>
      <c r="B178" s="118" t="s">
        <v>930</v>
      </c>
      <c r="C178" s="118" t="s">
        <v>22</v>
      </c>
      <c r="D178" s="113">
        <v>10000000</v>
      </c>
      <c r="E178" s="113">
        <v>20</v>
      </c>
    </row>
    <row r="179" spans="1:5" ht="14.45" customHeight="1" x14ac:dyDescent="0.25">
      <c r="A179" s="118" t="s">
        <v>486</v>
      </c>
      <c r="B179" s="118" t="s">
        <v>482</v>
      </c>
      <c r="C179" s="118" t="s">
        <v>22</v>
      </c>
      <c r="D179" s="113">
        <v>8000000</v>
      </c>
      <c r="E179" s="113">
        <v>20</v>
      </c>
    </row>
    <row r="180" spans="1:5" ht="14.45" customHeight="1" x14ac:dyDescent="0.25">
      <c r="A180" s="118" t="s">
        <v>800</v>
      </c>
      <c r="B180" s="118" t="s">
        <v>801</v>
      </c>
      <c r="C180" s="118" t="s">
        <v>22</v>
      </c>
      <c r="D180" s="113">
        <v>5000000</v>
      </c>
      <c r="E180" s="113">
        <v>20</v>
      </c>
    </row>
    <row r="181" spans="1:5" ht="14.45" customHeight="1" x14ac:dyDescent="0.25">
      <c r="A181" s="118" t="s">
        <v>523</v>
      </c>
      <c r="B181" s="118" t="s">
        <v>526</v>
      </c>
      <c r="C181" s="118" t="s">
        <v>22</v>
      </c>
      <c r="D181" s="113">
        <v>7000000</v>
      </c>
      <c r="E181" s="113">
        <v>20</v>
      </c>
    </row>
    <row r="182" spans="1:5" ht="14.45" customHeight="1" x14ac:dyDescent="0.25">
      <c r="A182" s="118" t="s">
        <v>208</v>
      </c>
      <c r="B182" s="118" t="s">
        <v>834</v>
      </c>
      <c r="C182" s="118" t="s">
        <v>7</v>
      </c>
      <c r="D182" s="113">
        <v>7000000</v>
      </c>
      <c r="E182" s="113">
        <v>20</v>
      </c>
    </row>
    <row r="183" spans="1:5" ht="14.45" customHeight="1" x14ac:dyDescent="0.25">
      <c r="A183" s="118" t="s">
        <v>434</v>
      </c>
      <c r="B183" s="118" t="s">
        <v>767</v>
      </c>
      <c r="C183" s="118" t="s">
        <v>7</v>
      </c>
      <c r="D183" s="113">
        <v>9000000</v>
      </c>
      <c r="E183" s="113">
        <v>20</v>
      </c>
    </row>
    <row r="184" spans="1:5" ht="14.45" customHeight="1" x14ac:dyDescent="0.25">
      <c r="A184" s="118" t="s">
        <v>593</v>
      </c>
      <c r="B184" s="118" t="s">
        <v>890</v>
      </c>
      <c r="C184" s="118" t="s">
        <v>35</v>
      </c>
      <c r="D184" s="113">
        <v>16000000</v>
      </c>
      <c r="E184" s="113">
        <v>19</v>
      </c>
    </row>
    <row r="185" spans="1:5" ht="14.45" customHeight="1" x14ac:dyDescent="0.25">
      <c r="A185" s="118" t="s">
        <v>488</v>
      </c>
      <c r="B185" s="118" t="s">
        <v>493</v>
      </c>
      <c r="C185" s="118" t="s">
        <v>35</v>
      </c>
      <c r="D185" s="113">
        <v>15000000</v>
      </c>
      <c r="E185" s="113">
        <v>19</v>
      </c>
    </row>
    <row r="186" spans="1:5" ht="14.45" customHeight="1" x14ac:dyDescent="0.25">
      <c r="A186" s="118" t="s">
        <v>804</v>
      </c>
      <c r="B186" s="118" t="s">
        <v>805</v>
      </c>
      <c r="C186" s="118" t="s">
        <v>35</v>
      </c>
      <c r="D186" s="113">
        <v>6000000</v>
      </c>
      <c r="E186" s="113">
        <v>19</v>
      </c>
    </row>
    <row r="187" spans="1:5" ht="14.45" customHeight="1" x14ac:dyDescent="0.25">
      <c r="A187" s="118" t="s">
        <v>806</v>
      </c>
      <c r="B187" s="118" t="s">
        <v>807</v>
      </c>
      <c r="C187" s="118" t="s">
        <v>35</v>
      </c>
      <c r="D187" s="113">
        <v>6000000</v>
      </c>
      <c r="E187" s="113">
        <v>19</v>
      </c>
    </row>
    <row r="188" spans="1:5" ht="14.45" customHeight="1" x14ac:dyDescent="0.25">
      <c r="A188" s="118" t="s">
        <v>140</v>
      </c>
      <c r="B188" s="118" t="s">
        <v>145</v>
      </c>
      <c r="C188" s="118" t="s">
        <v>22</v>
      </c>
      <c r="D188" s="113">
        <v>10000000</v>
      </c>
      <c r="E188" s="113">
        <v>19</v>
      </c>
    </row>
    <row r="189" spans="1:5" ht="14.45" customHeight="1" x14ac:dyDescent="0.25">
      <c r="A189" s="118" t="s">
        <v>177</v>
      </c>
      <c r="B189" s="118" t="s">
        <v>189</v>
      </c>
      <c r="C189" s="118" t="s">
        <v>22</v>
      </c>
      <c r="D189" s="113">
        <v>15000000</v>
      </c>
      <c r="E189" s="113">
        <v>19</v>
      </c>
    </row>
    <row r="190" spans="1:5" ht="14.45" customHeight="1" x14ac:dyDescent="0.25">
      <c r="A190" s="118" t="s">
        <v>245</v>
      </c>
      <c r="B190" s="118" t="s">
        <v>698</v>
      </c>
      <c r="C190" s="118" t="s">
        <v>22</v>
      </c>
      <c r="D190" s="113">
        <v>12000000</v>
      </c>
      <c r="E190" s="113">
        <v>19</v>
      </c>
    </row>
    <row r="191" spans="1:5" ht="14.45" customHeight="1" x14ac:dyDescent="0.25">
      <c r="A191" s="118" t="s">
        <v>270</v>
      </c>
      <c r="B191" s="118" t="s">
        <v>274</v>
      </c>
      <c r="C191" s="118" t="s">
        <v>22</v>
      </c>
      <c r="D191" s="113">
        <v>10000000</v>
      </c>
      <c r="E191" s="113">
        <v>19</v>
      </c>
    </row>
    <row r="192" spans="1:5" ht="14.45" customHeight="1" x14ac:dyDescent="0.25">
      <c r="A192" s="118" t="s">
        <v>168</v>
      </c>
      <c r="B192" s="118" t="s">
        <v>165</v>
      </c>
      <c r="C192" s="118" t="s">
        <v>7</v>
      </c>
      <c r="D192" s="113">
        <v>11000000</v>
      </c>
      <c r="E192" s="113">
        <v>19</v>
      </c>
    </row>
    <row r="193" spans="1:5" ht="14.45" customHeight="1" x14ac:dyDescent="0.25">
      <c r="A193" s="118" t="s">
        <v>365</v>
      </c>
      <c r="B193" s="118" t="s">
        <v>731</v>
      </c>
      <c r="C193" s="118" t="s">
        <v>7</v>
      </c>
      <c r="D193" s="113">
        <v>14000000</v>
      </c>
      <c r="E193" s="113">
        <v>19</v>
      </c>
    </row>
    <row r="194" spans="1:5" ht="14.45" customHeight="1" x14ac:dyDescent="0.25">
      <c r="A194" s="118" t="s">
        <v>398</v>
      </c>
      <c r="B194" s="118" t="s">
        <v>735</v>
      </c>
      <c r="C194" s="118" t="s">
        <v>7</v>
      </c>
      <c r="D194" s="113">
        <v>9000000</v>
      </c>
      <c r="E194" s="113">
        <v>19</v>
      </c>
    </row>
    <row r="195" spans="1:5" ht="14.45" customHeight="1" x14ac:dyDescent="0.25">
      <c r="A195" s="118" t="s">
        <v>603</v>
      </c>
      <c r="B195" s="118" t="s">
        <v>948</v>
      </c>
      <c r="C195" s="118" t="s">
        <v>7</v>
      </c>
      <c r="D195" s="113">
        <v>9000000</v>
      </c>
      <c r="E195" s="113">
        <v>19</v>
      </c>
    </row>
    <row r="196" spans="1:5" ht="14.45" customHeight="1" x14ac:dyDescent="0.25">
      <c r="A196" s="118" t="s">
        <v>475</v>
      </c>
      <c r="B196" s="118" t="s">
        <v>474</v>
      </c>
      <c r="C196" s="118" t="s">
        <v>7</v>
      </c>
      <c r="D196" s="113">
        <v>10000000</v>
      </c>
      <c r="E196" s="113">
        <v>19</v>
      </c>
    </row>
    <row r="197" spans="1:5" ht="14.45" customHeight="1" x14ac:dyDescent="0.25">
      <c r="A197" s="118" t="s">
        <v>884</v>
      </c>
      <c r="B197" s="118" t="s">
        <v>885</v>
      </c>
      <c r="C197" s="118" t="s">
        <v>35</v>
      </c>
      <c r="D197" s="113">
        <v>7000000</v>
      </c>
      <c r="E197" s="113">
        <v>18</v>
      </c>
    </row>
    <row r="198" spans="1:5" ht="14.45" customHeight="1" x14ac:dyDescent="0.25">
      <c r="A198" s="118" t="s">
        <v>186</v>
      </c>
      <c r="B198" s="118" t="s">
        <v>187</v>
      </c>
      <c r="C198" s="118" t="s">
        <v>35</v>
      </c>
      <c r="D198" s="113">
        <v>16000000</v>
      </c>
      <c r="E198" s="113">
        <v>18</v>
      </c>
    </row>
    <row r="199" spans="1:5" ht="14.45" customHeight="1" x14ac:dyDescent="0.25">
      <c r="A199" s="118" t="s">
        <v>190</v>
      </c>
      <c r="B199" s="118" t="s">
        <v>391</v>
      </c>
      <c r="C199" s="118" t="s">
        <v>35</v>
      </c>
      <c r="D199" s="113">
        <v>12000000</v>
      </c>
      <c r="E199" s="113">
        <v>18</v>
      </c>
    </row>
    <row r="200" spans="1:5" ht="14.45" customHeight="1" x14ac:dyDescent="0.25">
      <c r="A200" s="118" t="s">
        <v>449</v>
      </c>
      <c r="B200" s="118" t="s">
        <v>459</v>
      </c>
      <c r="C200" s="118" t="s">
        <v>35</v>
      </c>
      <c r="D200" s="113">
        <v>14000000</v>
      </c>
      <c r="E200" s="113">
        <v>18</v>
      </c>
    </row>
    <row r="201" spans="1:5" ht="14.45" customHeight="1" x14ac:dyDescent="0.25">
      <c r="A201" s="118" t="s">
        <v>606</v>
      </c>
      <c r="B201" s="118" t="s">
        <v>981</v>
      </c>
      <c r="C201" s="118" t="s">
        <v>35</v>
      </c>
      <c r="D201" s="113">
        <v>8000000</v>
      </c>
      <c r="E201" s="113">
        <v>18</v>
      </c>
    </row>
    <row r="202" spans="1:5" ht="14.45" customHeight="1" x14ac:dyDescent="0.25">
      <c r="A202" s="118" t="s">
        <v>758</v>
      </c>
      <c r="B202" s="118" t="s">
        <v>759</v>
      </c>
      <c r="C202" s="118" t="s">
        <v>22</v>
      </c>
      <c r="D202" s="113">
        <v>6000000</v>
      </c>
      <c r="E202" s="113">
        <v>18</v>
      </c>
    </row>
    <row r="203" spans="1:5" ht="14.45" customHeight="1" x14ac:dyDescent="0.25">
      <c r="A203" s="118" t="s">
        <v>798</v>
      </c>
      <c r="B203" s="118" t="s">
        <v>799</v>
      </c>
      <c r="C203" s="118" t="s">
        <v>22</v>
      </c>
      <c r="D203" s="113">
        <v>5000000</v>
      </c>
      <c r="E203" s="113">
        <v>18</v>
      </c>
    </row>
    <row r="204" spans="1:5" ht="14.45" customHeight="1" x14ac:dyDescent="0.25">
      <c r="A204" s="118" t="s">
        <v>634</v>
      </c>
      <c r="B204" s="118" t="s">
        <v>635</v>
      </c>
      <c r="C204" s="118" t="s">
        <v>7</v>
      </c>
      <c r="D204" s="113">
        <v>5000000</v>
      </c>
      <c r="E204" s="113">
        <v>18</v>
      </c>
    </row>
    <row r="205" spans="1:5" ht="14.45" customHeight="1" x14ac:dyDescent="0.25">
      <c r="A205" s="118" t="s">
        <v>166</v>
      </c>
      <c r="B205" s="118" t="s">
        <v>167</v>
      </c>
      <c r="C205" s="118" t="s">
        <v>7</v>
      </c>
      <c r="D205" s="113">
        <v>12000000</v>
      </c>
      <c r="E205" s="113">
        <v>18</v>
      </c>
    </row>
    <row r="206" spans="1:5" ht="14.45" customHeight="1" x14ac:dyDescent="0.25">
      <c r="A206" s="118" t="s">
        <v>234</v>
      </c>
      <c r="B206" s="118" t="s">
        <v>694</v>
      </c>
      <c r="C206" s="118" t="s">
        <v>7</v>
      </c>
      <c r="D206" s="113">
        <v>11000000</v>
      </c>
      <c r="E206" s="113">
        <v>18</v>
      </c>
    </row>
    <row r="207" spans="1:5" ht="14.45" customHeight="1" x14ac:dyDescent="0.25">
      <c r="A207" s="118" t="s">
        <v>236</v>
      </c>
      <c r="B207" s="118" t="s">
        <v>241</v>
      </c>
      <c r="C207" s="118" t="s">
        <v>7</v>
      </c>
      <c r="D207" s="113">
        <v>10000000</v>
      </c>
      <c r="E207" s="113">
        <v>18</v>
      </c>
    </row>
    <row r="208" spans="1:5" ht="14.45" customHeight="1" x14ac:dyDescent="0.25">
      <c r="A208" s="118" t="s">
        <v>329</v>
      </c>
      <c r="B208" s="118" t="s">
        <v>716</v>
      </c>
      <c r="C208" s="118" t="s">
        <v>7</v>
      </c>
      <c r="D208" s="113">
        <v>13000000</v>
      </c>
      <c r="E208" s="113">
        <v>18</v>
      </c>
    </row>
    <row r="209" spans="1:5" ht="14.45" customHeight="1" x14ac:dyDescent="0.25">
      <c r="A209" s="118" t="s">
        <v>467</v>
      </c>
      <c r="B209" s="118" t="s">
        <v>464</v>
      </c>
      <c r="C209" s="118" t="s">
        <v>7</v>
      </c>
      <c r="D209" s="113">
        <v>15000000</v>
      </c>
      <c r="E209" s="113">
        <v>18</v>
      </c>
    </row>
    <row r="210" spans="1:5" ht="14.45" customHeight="1" x14ac:dyDescent="0.25">
      <c r="A210" s="118" t="s">
        <v>223</v>
      </c>
      <c r="B210" s="118" t="s">
        <v>392</v>
      </c>
      <c r="C210" s="118" t="s">
        <v>35</v>
      </c>
      <c r="D210" s="113">
        <v>12000000</v>
      </c>
      <c r="E210" s="113">
        <v>17</v>
      </c>
    </row>
    <row r="211" spans="1:5" ht="14.45" customHeight="1" x14ac:dyDescent="0.25">
      <c r="A211" s="118" t="s">
        <v>346</v>
      </c>
      <c r="B211" s="118" t="s">
        <v>719</v>
      </c>
      <c r="C211" s="118" t="s">
        <v>35</v>
      </c>
      <c r="D211" s="113">
        <v>14000000</v>
      </c>
      <c r="E211" s="113">
        <v>17</v>
      </c>
    </row>
    <row r="212" spans="1:5" ht="14.45" customHeight="1" x14ac:dyDescent="0.25">
      <c r="A212" s="118" t="s">
        <v>527</v>
      </c>
      <c r="B212" s="118" t="s">
        <v>534</v>
      </c>
      <c r="C212" s="118" t="s">
        <v>35</v>
      </c>
      <c r="D212" s="113">
        <v>13000000</v>
      </c>
      <c r="E212" s="113">
        <v>17</v>
      </c>
    </row>
    <row r="213" spans="1:5" ht="14.45" customHeight="1" x14ac:dyDescent="0.25">
      <c r="A213" s="118" t="s">
        <v>624</v>
      </c>
      <c r="B213" s="118" t="s">
        <v>625</v>
      </c>
      <c r="C213" s="118" t="s">
        <v>6</v>
      </c>
      <c r="D213" s="113">
        <v>5000000</v>
      </c>
      <c r="E213" s="113">
        <v>17</v>
      </c>
    </row>
    <row r="214" spans="1:5" ht="14.45" customHeight="1" x14ac:dyDescent="0.25">
      <c r="A214" s="118" t="s">
        <v>379</v>
      </c>
      <c r="B214" s="118" t="s">
        <v>381</v>
      </c>
      <c r="C214" s="118" t="s">
        <v>22</v>
      </c>
      <c r="D214" s="113">
        <v>12000000</v>
      </c>
      <c r="E214" s="113">
        <v>17</v>
      </c>
    </row>
    <row r="215" spans="1:5" ht="14.45" customHeight="1" x14ac:dyDescent="0.25">
      <c r="A215" s="118" t="s">
        <v>585</v>
      </c>
      <c r="B215" s="118" t="s">
        <v>938</v>
      </c>
      <c r="C215" s="118" t="s">
        <v>22</v>
      </c>
      <c r="D215" s="113">
        <v>12000000</v>
      </c>
      <c r="E215" s="113">
        <v>17</v>
      </c>
    </row>
    <row r="216" spans="1:5" ht="14.45" customHeight="1" x14ac:dyDescent="0.25">
      <c r="A216" s="118" t="s">
        <v>134</v>
      </c>
      <c r="B216" s="118" t="s">
        <v>135</v>
      </c>
      <c r="C216" s="118" t="s">
        <v>7</v>
      </c>
      <c r="D216" s="113">
        <v>10000000</v>
      </c>
      <c r="E216" s="113">
        <v>17</v>
      </c>
    </row>
    <row r="217" spans="1:5" ht="14.45" customHeight="1" x14ac:dyDescent="0.25">
      <c r="A217" s="118" t="s">
        <v>170</v>
      </c>
      <c r="B217" s="118" t="s">
        <v>172</v>
      </c>
      <c r="C217" s="118" t="s">
        <v>7</v>
      </c>
      <c r="D217" s="113">
        <v>11000000</v>
      </c>
      <c r="E217" s="113">
        <v>17</v>
      </c>
    </row>
    <row r="218" spans="1:5" ht="14.45" customHeight="1" x14ac:dyDescent="0.25">
      <c r="A218" s="118" t="s">
        <v>327</v>
      </c>
      <c r="B218" s="118" t="s">
        <v>715</v>
      </c>
      <c r="C218" s="118" t="s">
        <v>7</v>
      </c>
      <c r="D218" s="113">
        <v>13000000</v>
      </c>
      <c r="E218" s="113">
        <v>17</v>
      </c>
    </row>
    <row r="219" spans="1:5" ht="14.45" customHeight="1" x14ac:dyDescent="0.25">
      <c r="A219" s="118" t="s">
        <v>418</v>
      </c>
      <c r="B219" s="118" t="s">
        <v>419</v>
      </c>
      <c r="C219" s="118" t="s">
        <v>35</v>
      </c>
      <c r="D219" s="113">
        <v>11000000</v>
      </c>
      <c r="E219" s="113">
        <v>16</v>
      </c>
    </row>
    <row r="220" spans="1:5" ht="14.45" customHeight="1" x14ac:dyDescent="0.25">
      <c r="A220" s="118" t="s">
        <v>457</v>
      </c>
      <c r="B220" s="118" t="s">
        <v>456</v>
      </c>
      <c r="C220" s="118" t="s">
        <v>35</v>
      </c>
      <c r="D220" s="113">
        <v>11000000</v>
      </c>
      <c r="E220" s="113">
        <v>16</v>
      </c>
    </row>
    <row r="221" spans="1:5" ht="14.45" customHeight="1" x14ac:dyDescent="0.25">
      <c r="A221" s="118" t="s">
        <v>770</v>
      </c>
      <c r="B221" s="118" t="s">
        <v>771</v>
      </c>
      <c r="C221" s="118" t="s">
        <v>35</v>
      </c>
      <c r="D221" s="113">
        <v>9000000</v>
      </c>
      <c r="E221" s="113">
        <v>16</v>
      </c>
    </row>
    <row r="222" spans="1:5" ht="14.45" customHeight="1" x14ac:dyDescent="0.25">
      <c r="A222" s="118" t="s">
        <v>162</v>
      </c>
      <c r="B222" s="118" t="s">
        <v>163</v>
      </c>
      <c r="C222" s="118" t="s">
        <v>6</v>
      </c>
      <c r="D222" s="113">
        <v>12000000</v>
      </c>
      <c r="E222" s="113">
        <v>16</v>
      </c>
    </row>
    <row r="223" spans="1:5" ht="14.45" customHeight="1" x14ac:dyDescent="0.25">
      <c r="A223" s="118" t="s">
        <v>650</v>
      </c>
      <c r="B223" s="118" t="s">
        <v>652</v>
      </c>
      <c r="C223" s="118" t="s">
        <v>22</v>
      </c>
      <c r="D223" s="113">
        <v>5000000</v>
      </c>
      <c r="E223" s="113">
        <v>16</v>
      </c>
    </row>
    <row r="224" spans="1:5" ht="14.45" customHeight="1" x14ac:dyDescent="0.25">
      <c r="A224" s="118" t="s">
        <v>598</v>
      </c>
      <c r="B224" s="118" t="s">
        <v>918</v>
      </c>
      <c r="C224" s="118" t="s">
        <v>22</v>
      </c>
      <c r="D224" s="113">
        <v>8000000</v>
      </c>
      <c r="E224" s="113">
        <v>16</v>
      </c>
    </row>
    <row r="225" spans="1:5" ht="14.45" customHeight="1" x14ac:dyDescent="0.25">
      <c r="A225" s="118" t="s">
        <v>312</v>
      </c>
      <c r="B225" s="118" t="s">
        <v>318</v>
      </c>
      <c r="C225" s="118" t="s">
        <v>22</v>
      </c>
      <c r="D225" s="113">
        <v>8000000</v>
      </c>
      <c r="E225" s="113">
        <v>16</v>
      </c>
    </row>
    <row r="226" spans="1:5" ht="14.45" customHeight="1" x14ac:dyDescent="0.25">
      <c r="A226" s="118" t="s">
        <v>164</v>
      </c>
      <c r="B226" s="118" t="s">
        <v>169</v>
      </c>
      <c r="C226" s="118" t="s">
        <v>7</v>
      </c>
      <c r="D226" s="113">
        <v>13000000</v>
      </c>
      <c r="E226" s="113">
        <v>16</v>
      </c>
    </row>
    <row r="227" spans="1:5" ht="14.45" customHeight="1" x14ac:dyDescent="0.25">
      <c r="A227" s="118" t="s">
        <v>583</v>
      </c>
      <c r="B227" s="118" t="s">
        <v>933</v>
      </c>
      <c r="C227" s="118" t="s">
        <v>7</v>
      </c>
      <c r="D227" s="113">
        <v>9000000</v>
      </c>
      <c r="E227" s="113">
        <v>16</v>
      </c>
    </row>
    <row r="228" spans="1:5" ht="14.45" customHeight="1" x14ac:dyDescent="0.25">
      <c r="A228" s="118" t="s">
        <v>430</v>
      </c>
      <c r="B228" s="118" t="s">
        <v>435</v>
      </c>
      <c r="C228" s="118" t="s">
        <v>7</v>
      </c>
      <c r="D228" s="113">
        <v>10000000</v>
      </c>
      <c r="E228" s="113">
        <v>16</v>
      </c>
    </row>
    <row r="229" spans="1:5" ht="14.45" customHeight="1" x14ac:dyDescent="0.25">
      <c r="A229" s="118" t="s">
        <v>657</v>
      </c>
      <c r="B229" s="118" t="s">
        <v>658</v>
      </c>
      <c r="C229" s="118" t="s">
        <v>35</v>
      </c>
      <c r="D229" s="113">
        <v>6000000</v>
      </c>
      <c r="E229" s="113">
        <v>15</v>
      </c>
    </row>
    <row r="230" spans="1:5" ht="14.45" customHeight="1" x14ac:dyDescent="0.25">
      <c r="A230" s="118" t="s">
        <v>610</v>
      </c>
      <c r="B230" s="118" t="s">
        <v>971</v>
      </c>
      <c r="C230" s="118" t="s">
        <v>35</v>
      </c>
      <c r="D230" s="113">
        <v>6000000</v>
      </c>
      <c r="E230" s="113">
        <v>15</v>
      </c>
    </row>
    <row r="231" spans="1:5" ht="14.45" customHeight="1" x14ac:dyDescent="0.25">
      <c r="A231" s="118" t="s">
        <v>131</v>
      </c>
      <c r="B231" s="118" t="s">
        <v>132</v>
      </c>
      <c r="C231" s="118" t="s">
        <v>6</v>
      </c>
      <c r="D231" s="113">
        <v>11000000</v>
      </c>
      <c r="E231" s="113">
        <v>15</v>
      </c>
    </row>
    <row r="232" spans="1:5" ht="14.45" customHeight="1" x14ac:dyDescent="0.25">
      <c r="A232" s="118" t="s">
        <v>669</v>
      </c>
      <c r="B232" s="118" t="s">
        <v>670</v>
      </c>
      <c r="C232" s="118" t="s">
        <v>22</v>
      </c>
      <c r="D232" s="113">
        <v>13000000</v>
      </c>
      <c r="E232" s="113">
        <v>15</v>
      </c>
    </row>
    <row r="233" spans="1:5" ht="14.45" customHeight="1" x14ac:dyDescent="0.25">
      <c r="A233" s="118" t="s">
        <v>406</v>
      </c>
      <c r="B233" s="118" t="s">
        <v>645</v>
      </c>
      <c r="C233" s="118" t="s">
        <v>22</v>
      </c>
      <c r="D233" s="113">
        <v>12000000</v>
      </c>
      <c r="E233" s="113">
        <v>15</v>
      </c>
    </row>
    <row r="234" spans="1:5" ht="14.45" customHeight="1" x14ac:dyDescent="0.25">
      <c r="A234" s="118" t="s">
        <v>411</v>
      </c>
      <c r="B234" s="118" t="s">
        <v>412</v>
      </c>
      <c r="C234" s="118" t="s">
        <v>22</v>
      </c>
      <c r="D234" s="113">
        <v>9000000</v>
      </c>
      <c r="E234" s="113">
        <v>15</v>
      </c>
    </row>
    <row r="235" spans="1:5" ht="14.45" customHeight="1" x14ac:dyDescent="0.25">
      <c r="A235" s="118" t="s">
        <v>877</v>
      </c>
      <c r="B235" s="118" t="s">
        <v>401</v>
      </c>
      <c r="C235" s="118" t="s">
        <v>7</v>
      </c>
      <c r="D235" s="113">
        <v>9000000</v>
      </c>
      <c r="E235" s="113">
        <v>15</v>
      </c>
    </row>
    <row r="236" spans="1:5" ht="14.45" customHeight="1" x14ac:dyDescent="0.25">
      <c r="A236" s="118" t="s">
        <v>331</v>
      </c>
      <c r="B236" s="118" t="s">
        <v>328</v>
      </c>
      <c r="C236" s="118" t="s">
        <v>7</v>
      </c>
      <c r="D236" s="113">
        <v>11000000</v>
      </c>
      <c r="E236" s="113">
        <v>15</v>
      </c>
    </row>
    <row r="237" spans="1:5" ht="14.45" customHeight="1" x14ac:dyDescent="0.25">
      <c r="A237" s="118" t="s">
        <v>742</v>
      </c>
      <c r="B237" s="118" t="s">
        <v>743</v>
      </c>
      <c r="C237" s="118" t="s">
        <v>7</v>
      </c>
      <c r="D237" s="113">
        <v>6000000</v>
      </c>
      <c r="E237" s="113">
        <v>15</v>
      </c>
    </row>
    <row r="238" spans="1:5" ht="14.45" customHeight="1" x14ac:dyDescent="0.25">
      <c r="A238" s="118" t="s">
        <v>93</v>
      </c>
      <c r="B238" s="118" t="s">
        <v>622</v>
      </c>
      <c r="C238" s="118" t="s">
        <v>35</v>
      </c>
      <c r="D238" s="113">
        <v>9000000</v>
      </c>
      <c r="E238" s="113">
        <v>14</v>
      </c>
    </row>
    <row r="239" spans="1:5" ht="14.45" customHeight="1" x14ac:dyDescent="0.25">
      <c r="A239" s="118" t="s">
        <v>191</v>
      </c>
      <c r="B239" s="118" t="s">
        <v>194</v>
      </c>
      <c r="C239" s="118" t="s">
        <v>35</v>
      </c>
      <c r="D239" s="113">
        <v>10000000</v>
      </c>
      <c r="E239" s="113">
        <v>14</v>
      </c>
    </row>
    <row r="240" spans="1:5" ht="14.45" customHeight="1" x14ac:dyDescent="0.25">
      <c r="A240" s="118" t="s">
        <v>740</v>
      </c>
      <c r="B240" s="118" t="s">
        <v>741</v>
      </c>
      <c r="C240" s="118" t="s">
        <v>6</v>
      </c>
      <c r="D240" s="113">
        <v>5000000</v>
      </c>
      <c r="E240" s="113">
        <v>14</v>
      </c>
    </row>
    <row r="241" spans="1:5" ht="14.45" customHeight="1" x14ac:dyDescent="0.25">
      <c r="A241" s="118" t="s">
        <v>27</v>
      </c>
      <c r="B241" s="118" t="s">
        <v>33</v>
      </c>
      <c r="C241" s="118" t="s">
        <v>22</v>
      </c>
      <c r="D241" s="113">
        <v>13000000</v>
      </c>
      <c r="E241" s="113">
        <v>14</v>
      </c>
    </row>
    <row r="242" spans="1:5" ht="14.45" customHeight="1" x14ac:dyDescent="0.25">
      <c r="A242" s="118" t="s">
        <v>480</v>
      </c>
      <c r="B242" s="118" t="s">
        <v>519</v>
      </c>
      <c r="C242" s="118" t="s">
        <v>22</v>
      </c>
      <c r="D242" s="113">
        <v>12000000</v>
      </c>
      <c r="E242" s="113">
        <v>14</v>
      </c>
    </row>
    <row r="243" spans="1:5" ht="14.45" customHeight="1" x14ac:dyDescent="0.25">
      <c r="A243" s="118" t="s">
        <v>52</v>
      </c>
      <c r="B243" s="118" t="s">
        <v>59</v>
      </c>
      <c r="C243" s="118" t="s">
        <v>7</v>
      </c>
      <c r="D243" s="113">
        <v>14000000</v>
      </c>
      <c r="E243" s="113">
        <v>14</v>
      </c>
    </row>
    <row r="244" spans="1:5" ht="14.45" customHeight="1" x14ac:dyDescent="0.25">
      <c r="A244" s="118" t="s">
        <v>744</v>
      </c>
      <c r="B244" s="118" t="s">
        <v>745</v>
      </c>
      <c r="C244" s="118" t="s">
        <v>7</v>
      </c>
      <c r="D244" s="113">
        <v>6000000</v>
      </c>
      <c r="E244" s="113">
        <v>14</v>
      </c>
    </row>
    <row r="245" spans="1:5" ht="14.45" customHeight="1" x14ac:dyDescent="0.25">
      <c r="A245" s="118" t="s">
        <v>36</v>
      </c>
      <c r="B245" s="118" t="s">
        <v>185</v>
      </c>
      <c r="C245" s="118" t="s">
        <v>35</v>
      </c>
      <c r="D245" s="113">
        <v>17000000</v>
      </c>
      <c r="E245" s="113">
        <v>13</v>
      </c>
    </row>
    <row r="246" spans="1:5" ht="14.45" customHeight="1" x14ac:dyDescent="0.25">
      <c r="A246" s="118" t="s">
        <v>91</v>
      </c>
      <c r="B246" s="118" t="s">
        <v>86</v>
      </c>
      <c r="C246" s="118" t="s">
        <v>35</v>
      </c>
      <c r="D246" s="113">
        <v>10000000</v>
      </c>
      <c r="E246" s="113">
        <v>13</v>
      </c>
    </row>
    <row r="247" spans="1:5" ht="14.45" customHeight="1" x14ac:dyDescent="0.25">
      <c r="A247" s="118" t="s">
        <v>609</v>
      </c>
      <c r="B247" s="118" t="s">
        <v>904</v>
      </c>
      <c r="C247" s="118" t="s">
        <v>35</v>
      </c>
      <c r="D247" s="113">
        <v>6000000</v>
      </c>
      <c r="E247" s="113">
        <v>13</v>
      </c>
    </row>
    <row r="248" spans="1:5" ht="14.45" customHeight="1" x14ac:dyDescent="0.25">
      <c r="A248" s="118" t="s">
        <v>845</v>
      </c>
      <c r="B248" s="118" t="s">
        <v>847</v>
      </c>
      <c r="C248" s="118" t="s">
        <v>35</v>
      </c>
      <c r="D248" s="113">
        <v>14000000</v>
      </c>
      <c r="E248" s="113">
        <v>13</v>
      </c>
    </row>
    <row r="249" spans="1:5" ht="14.45" customHeight="1" x14ac:dyDescent="0.25">
      <c r="A249" s="118" t="s">
        <v>596</v>
      </c>
      <c r="B249" s="118" t="s">
        <v>909</v>
      </c>
      <c r="C249" s="118" t="s">
        <v>35</v>
      </c>
      <c r="D249" s="113">
        <v>9000000</v>
      </c>
      <c r="E249" s="113">
        <v>13</v>
      </c>
    </row>
    <row r="250" spans="1:5" ht="14.45" customHeight="1" x14ac:dyDescent="0.25">
      <c r="A250" s="118" t="s">
        <v>322</v>
      </c>
      <c r="B250" s="118" t="s">
        <v>712</v>
      </c>
      <c r="C250" s="118" t="s">
        <v>35</v>
      </c>
      <c r="D250" s="113">
        <v>6000000</v>
      </c>
      <c r="E250" s="113">
        <v>13</v>
      </c>
    </row>
    <row r="251" spans="1:5" ht="14.45" customHeight="1" x14ac:dyDescent="0.25">
      <c r="A251" s="118" t="s">
        <v>309</v>
      </c>
      <c r="B251" s="118" t="s">
        <v>313</v>
      </c>
      <c r="C251" s="118" t="s">
        <v>22</v>
      </c>
      <c r="D251" s="113">
        <v>9000000</v>
      </c>
      <c r="E251" s="113">
        <v>13</v>
      </c>
    </row>
    <row r="252" spans="1:5" ht="14.45" customHeight="1" x14ac:dyDescent="0.25">
      <c r="A252" s="118" t="s">
        <v>133</v>
      </c>
      <c r="B252" s="118" t="s">
        <v>143</v>
      </c>
      <c r="C252" s="118" t="s">
        <v>7</v>
      </c>
      <c r="D252" s="113">
        <v>11000000</v>
      </c>
      <c r="E252" s="113">
        <v>13</v>
      </c>
    </row>
    <row r="253" spans="1:5" ht="14.45" customHeight="1" x14ac:dyDescent="0.25">
      <c r="A253" s="118" t="s">
        <v>871</v>
      </c>
      <c r="B253" s="118" t="s">
        <v>872</v>
      </c>
      <c r="C253" s="118" t="s">
        <v>7</v>
      </c>
      <c r="D253" s="113">
        <v>11000000</v>
      </c>
      <c r="E253" s="113">
        <v>13</v>
      </c>
    </row>
    <row r="254" spans="1:5" ht="14.45" customHeight="1" x14ac:dyDescent="0.25">
      <c r="A254" s="118" t="s">
        <v>296</v>
      </c>
      <c r="B254" s="118" t="s">
        <v>298</v>
      </c>
      <c r="C254" s="118" t="s">
        <v>7</v>
      </c>
      <c r="D254" s="113">
        <v>9000000</v>
      </c>
      <c r="E254" s="113">
        <v>13</v>
      </c>
    </row>
    <row r="255" spans="1:5" ht="14.45" customHeight="1" x14ac:dyDescent="0.25">
      <c r="A255" s="118" t="s">
        <v>583</v>
      </c>
      <c r="B255" s="118" t="s">
        <v>934</v>
      </c>
      <c r="C255" s="118" t="s">
        <v>7</v>
      </c>
      <c r="D255" s="113">
        <v>9000000</v>
      </c>
      <c r="E255" s="113">
        <v>13</v>
      </c>
    </row>
    <row r="256" spans="1:5" ht="14.45" customHeight="1" x14ac:dyDescent="0.25">
      <c r="A256" s="118" t="s">
        <v>818</v>
      </c>
      <c r="B256" s="118" t="s">
        <v>826</v>
      </c>
      <c r="C256" s="118" t="s">
        <v>7</v>
      </c>
      <c r="D256" s="113">
        <v>7000000</v>
      </c>
      <c r="E256" s="113">
        <v>13</v>
      </c>
    </row>
    <row r="257" spans="1:5" ht="14.45" customHeight="1" x14ac:dyDescent="0.25">
      <c r="A257" s="118" t="s">
        <v>512</v>
      </c>
      <c r="B257" s="118" t="s">
        <v>43</v>
      </c>
      <c r="C257" s="118" t="s">
        <v>7</v>
      </c>
      <c r="D257" s="113">
        <v>9000000</v>
      </c>
      <c r="E257" s="113">
        <v>13</v>
      </c>
    </row>
    <row r="258" spans="1:5" ht="14.45" customHeight="1" x14ac:dyDescent="0.25">
      <c r="A258" s="118" t="s">
        <v>284</v>
      </c>
      <c r="B258" s="118" t="s">
        <v>283</v>
      </c>
      <c r="C258" s="118" t="s">
        <v>35</v>
      </c>
      <c r="D258" s="113">
        <v>11000000</v>
      </c>
      <c r="E258" s="113">
        <v>12</v>
      </c>
    </row>
    <row r="259" spans="1:5" ht="14.45" customHeight="1" x14ac:dyDescent="0.25">
      <c r="A259" s="118" t="s">
        <v>458</v>
      </c>
      <c r="B259" s="118" t="s">
        <v>496</v>
      </c>
      <c r="C259" s="118" t="s">
        <v>35</v>
      </c>
      <c r="D259" s="113">
        <v>10000000</v>
      </c>
      <c r="E259" s="113">
        <v>12</v>
      </c>
    </row>
    <row r="260" spans="1:5" ht="14.45" customHeight="1" x14ac:dyDescent="0.25">
      <c r="A260" s="118" t="s">
        <v>583</v>
      </c>
      <c r="B260" s="118" t="s">
        <v>936</v>
      </c>
      <c r="C260" s="118" t="s">
        <v>22</v>
      </c>
      <c r="D260" s="113">
        <v>8000000</v>
      </c>
      <c r="E260" s="113">
        <v>12</v>
      </c>
    </row>
    <row r="261" spans="1:5" ht="14.45" customHeight="1" x14ac:dyDescent="0.25">
      <c r="A261" s="118" t="s">
        <v>603</v>
      </c>
      <c r="B261" s="118" t="s">
        <v>950</v>
      </c>
      <c r="C261" s="118" t="s">
        <v>22</v>
      </c>
      <c r="D261" s="113">
        <v>8000000</v>
      </c>
      <c r="E261" s="113">
        <v>12</v>
      </c>
    </row>
    <row r="262" spans="1:5" ht="14.45" customHeight="1" x14ac:dyDescent="0.25">
      <c r="A262" s="118" t="s">
        <v>628</v>
      </c>
      <c r="B262" s="118" t="s">
        <v>629</v>
      </c>
      <c r="C262" s="118" t="s">
        <v>7</v>
      </c>
      <c r="D262" s="113">
        <v>6000000</v>
      </c>
      <c r="E262" s="113">
        <v>12</v>
      </c>
    </row>
    <row r="263" spans="1:5" ht="14.45" customHeight="1" x14ac:dyDescent="0.25">
      <c r="A263" s="118" t="s">
        <v>596</v>
      </c>
      <c r="B263" s="118" t="s">
        <v>906</v>
      </c>
      <c r="C263" s="118" t="s">
        <v>7</v>
      </c>
      <c r="D263" s="113">
        <v>9000000</v>
      </c>
      <c r="E263" s="113">
        <v>12</v>
      </c>
    </row>
    <row r="264" spans="1:5" ht="14.45" customHeight="1" x14ac:dyDescent="0.25">
      <c r="A264" s="118" t="s">
        <v>238</v>
      </c>
      <c r="B264" s="118" t="s">
        <v>695</v>
      </c>
      <c r="C264" s="118" t="s">
        <v>7</v>
      </c>
      <c r="D264" s="113">
        <v>9000000</v>
      </c>
      <c r="E264" s="113">
        <v>12</v>
      </c>
    </row>
    <row r="265" spans="1:5" ht="14.45" customHeight="1" x14ac:dyDescent="0.25">
      <c r="A265" s="118" t="s">
        <v>510</v>
      </c>
      <c r="B265" s="118" t="s">
        <v>521</v>
      </c>
      <c r="C265" s="118" t="s">
        <v>7</v>
      </c>
      <c r="D265" s="113">
        <v>9000000</v>
      </c>
      <c r="E265" s="113">
        <v>12</v>
      </c>
    </row>
    <row r="266" spans="1:5" ht="14.45" customHeight="1" x14ac:dyDescent="0.25">
      <c r="A266" s="118" t="s">
        <v>596</v>
      </c>
      <c r="B266" s="118" t="s">
        <v>910</v>
      </c>
      <c r="C266" s="118" t="s">
        <v>35</v>
      </c>
      <c r="D266" s="113">
        <v>9000000</v>
      </c>
      <c r="E266" s="113">
        <v>11</v>
      </c>
    </row>
    <row r="267" spans="1:5" ht="14.45" customHeight="1" x14ac:dyDescent="0.25">
      <c r="A267" s="118" t="s">
        <v>252</v>
      </c>
      <c r="B267" s="118" t="s">
        <v>703</v>
      </c>
      <c r="C267" s="118" t="s">
        <v>35</v>
      </c>
      <c r="D267" s="113">
        <v>10000000</v>
      </c>
      <c r="E267" s="113">
        <v>11</v>
      </c>
    </row>
    <row r="268" spans="1:5" ht="14.45" customHeight="1" x14ac:dyDescent="0.25">
      <c r="A268" s="118" t="s">
        <v>421</v>
      </c>
      <c r="B268" s="118" t="s">
        <v>739</v>
      </c>
      <c r="C268" s="118" t="s">
        <v>35</v>
      </c>
      <c r="D268" s="113">
        <v>7000000</v>
      </c>
      <c r="E268" s="113">
        <v>11</v>
      </c>
    </row>
    <row r="269" spans="1:5" ht="14.45" customHeight="1" x14ac:dyDescent="0.25">
      <c r="A269" s="118" t="s">
        <v>273</v>
      </c>
      <c r="B269" s="118" t="s">
        <v>276</v>
      </c>
      <c r="C269" s="118" t="s">
        <v>22</v>
      </c>
      <c r="D269" s="113">
        <v>8000000</v>
      </c>
      <c r="E269" s="113">
        <v>11</v>
      </c>
    </row>
    <row r="270" spans="1:5" ht="14.45" customHeight="1" x14ac:dyDescent="0.25">
      <c r="A270" s="118" t="s">
        <v>612</v>
      </c>
      <c r="B270" s="118" t="s">
        <v>956</v>
      </c>
      <c r="C270" s="118" t="s">
        <v>22</v>
      </c>
      <c r="D270" s="113">
        <v>6000000</v>
      </c>
      <c r="E270" s="113">
        <v>11</v>
      </c>
    </row>
    <row r="271" spans="1:5" ht="14.45" customHeight="1" x14ac:dyDescent="0.25">
      <c r="A271" s="118" t="s">
        <v>640</v>
      </c>
      <c r="B271" s="118" t="s">
        <v>641</v>
      </c>
      <c r="C271" s="118" t="s">
        <v>7</v>
      </c>
      <c r="D271" s="113">
        <v>5000000</v>
      </c>
      <c r="E271" s="113">
        <v>11</v>
      </c>
    </row>
    <row r="272" spans="1:5" ht="14.45" customHeight="1" x14ac:dyDescent="0.25">
      <c r="A272" s="118" t="s">
        <v>766</v>
      </c>
      <c r="B272" s="118" t="s">
        <v>426</v>
      </c>
      <c r="C272" s="118" t="s">
        <v>7</v>
      </c>
      <c r="D272" s="113">
        <v>13000000</v>
      </c>
      <c r="E272" s="113">
        <v>11</v>
      </c>
    </row>
    <row r="273" spans="1:5" ht="14.45" customHeight="1" x14ac:dyDescent="0.25">
      <c r="A273" s="118" t="s">
        <v>506</v>
      </c>
      <c r="B273" s="118" t="s">
        <v>513</v>
      </c>
      <c r="C273" s="118" t="s">
        <v>7</v>
      </c>
      <c r="D273" s="113">
        <v>10000000</v>
      </c>
      <c r="E273" s="113">
        <v>11</v>
      </c>
    </row>
    <row r="274" spans="1:5" ht="14.45" customHeight="1" x14ac:dyDescent="0.25">
      <c r="A274" s="118" t="s">
        <v>195</v>
      </c>
      <c r="B274" s="118" t="s">
        <v>690</v>
      </c>
      <c r="C274" s="118" t="s">
        <v>35</v>
      </c>
      <c r="D274" s="113">
        <v>8000000</v>
      </c>
      <c r="E274" s="113">
        <v>10</v>
      </c>
    </row>
    <row r="275" spans="1:5" ht="14.45" customHeight="1" x14ac:dyDescent="0.25">
      <c r="A275" s="118" t="s">
        <v>601</v>
      </c>
      <c r="B275" s="118" t="s">
        <v>926</v>
      </c>
      <c r="C275" s="118" t="s">
        <v>35</v>
      </c>
      <c r="D275" s="113">
        <v>8000000</v>
      </c>
      <c r="E275" s="113">
        <v>10</v>
      </c>
    </row>
    <row r="276" spans="1:5" ht="14.45" customHeight="1" x14ac:dyDescent="0.25">
      <c r="A276" s="118" t="s">
        <v>504</v>
      </c>
      <c r="B276" s="118" t="s">
        <v>505</v>
      </c>
      <c r="C276" s="118" t="s">
        <v>6</v>
      </c>
      <c r="D276" s="113">
        <v>10000000</v>
      </c>
      <c r="E276" s="113">
        <v>10</v>
      </c>
    </row>
    <row r="277" spans="1:5" ht="14.45" customHeight="1" x14ac:dyDescent="0.25">
      <c r="A277" s="118" t="s">
        <v>687</v>
      </c>
      <c r="B277" s="118" t="s">
        <v>183</v>
      </c>
      <c r="C277" s="118" t="s">
        <v>22</v>
      </c>
      <c r="D277" s="113">
        <v>8000000</v>
      </c>
      <c r="E277" s="113">
        <v>10</v>
      </c>
    </row>
    <row r="278" spans="1:5" ht="14.45" customHeight="1" x14ac:dyDescent="0.25">
      <c r="A278" s="118" t="s">
        <v>598</v>
      </c>
      <c r="B278" s="118" t="s">
        <v>917</v>
      </c>
      <c r="C278" s="118" t="s">
        <v>22</v>
      </c>
      <c r="D278" s="113">
        <v>7000000</v>
      </c>
      <c r="E278" s="113">
        <v>10</v>
      </c>
    </row>
    <row r="279" spans="1:5" ht="14.45" customHeight="1" x14ac:dyDescent="0.25">
      <c r="A279" s="118" t="s">
        <v>604</v>
      </c>
      <c r="B279" s="118" t="s">
        <v>962</v>
      </c>
      <c r="C279" s="118" t="s">
        <v>22</v>
      </c>
      <c r="D279" s="113">
        <v>8000000</v>
      </c>
      <c r="E279" s="113">
        <v>10</v>
      </c>
    </row>
    <row r="280" spans="1:5" ht="14.45" customHeight="1" x14ac:dyDescent="0.25">
      <c r="A280" s="118" t="s">
        <v>606</v>
      </c>
      <c r="B280" s="118" t="s">
        <v>977</v>
      </c>
      <c r="C280" s="118" t="s">
        <v>22</v>
      </c>
      <c r="D280" s="113">
        <v>7000000</v>
      </c>
      <c r="E280" s="113">
        <v>10</v>
      </c>
    </row>
    <row r="281" spans="1:5" ht="14.45" customHeight="1" x14ac:dyDescent="0.25">
      <c r="A281" s="118" t="s">
        <v>9</v>
      </c>
      <c r="B281" s="118" t="s">
        <v>12</v>
      </c>
      <c r="C281" s="118" t="s">
        <v>7</v>
      </c>
      <c r="D281" s="113">
        <v>16000000</v>
      </c>
      <c r="E281" s="113">
        <v>10</v>
      </c>
    </row>
    <row r="282" spans="1:5" ht="14.45" customHeight="1" x14ac:dyDescent="0.25">
      <c r="A282" s="118" t="s">
        <v>626</v>
      </c>
      <c r="B282" s="118" t="s">
        <v>627</v>
      </c>
      <c r="C282" s="118" t="s">
        <v>7</v>
      </c>
      <c r="D282" s="113">
        <v>6000000</v>
      </c>
      <c r="E282" s="113">
        <v>10</v>
      </c>
    </row>
    <row r="283" spans="1:5" ht="14.45" customHeight="1" x14ac:dyDescent="0.25">
      <c r="A283" s="118" t="s">
        <v>15</v>
      </c>
      <c r="B283" s="118" t="s">
        <v>14</v>
      </c>
      <c r="C283" s="118" t="s">
        <v>7</v>
      </c>
      <c r="D283" s="113">
        <v>12000000</v>
      </c>
      <c r="E283" s="113">
        <v>10</v>
      </c>
    </row>
    <row r="284" spans="1:5" ht="14.45" customHeight="1" x14ac:dyDescent="0.25">
      <c r="A284" s="118" t="s">
        <v>593</v>
      </c>
      <c r="B284" s="118" t="s">
        <v>893</v>
      </c>
      <c r="C284" s="118" t="s">
        <v>35</v>
      </c>
      <c r="D284" s="113">
        <v>12000000</v>
      </c>
      <c r="E284" s="113">
        <v>9</v>
      </c>
    </row>
    <row r="285" spans="1:5" ht="14.45" customHeight="1" x14ac:dyDescent="0.25">
      <c r="A285" s="118" t="s">
        <v>125</v>
      </c>
      <c r="B285" s="118" t="s">
        <v>672</v>
      </c>
      <c r="C285" s="118" t="s">
        <v>35</v>
      </c>
      <c r="D285" s="113">
        <v>12000000</v>
      </c>
      <c r="E285" s="113">
        <v>9</v>
      </c>
    </row>
    <row r="286" spans="1:5" ht="14.45" customHeight="1" x14ac:dyDescent="0.25">
      <c r="A286" s="118" t="s">
        <v>197</v>
      </c>
      <c r="B286" s="118" t="s">
        <v>692</v>
      </c>
      <c r="C286" s="118" t="s">
        <v>35</v>
      </c>
      <c r="D286" s="113">
        <v>7000000</v>
      </c>
      <c r="E286" s="113">
        <v>9</v>
      </c>
    </row>
    <row r="287" spans="1:5" ht="14.45" customHeight="1" x14ac:dyDescent="0.25">
      <c r="A287" s="118" t="s">
        <v>497</v>
      </c>
      <c r="B287" s="118" t="s">
        <v>777</v>
      </c>
      <c r="C287" s="118" t="s">
        <v>35</v>
      </c>
      <c r="D287" s="113">
        <v>9000000</v>
      </c>
      <c r="E287" s="113">
        <v>9</v>
      </c>
    </row>
    <row r="288" spans="1:5" ht="14.45" customHeight="1" x14ac:dyDescent="0.25">
      <c r="A288" s="118" t="s">
        <v>646</v>
      </c>
      <c r="B288" s="118" t="s">
        <v>649</v>
      </c>
      <c r="C288" s="118" t="s">
        <v>22</v>
      </c>
      <c r="D288" s="113">
        <v>6000000</v>
      </c>
      <c r="E288" s="113">
        <v>9</v>
      </c>
    </row>
    <row r="289" spans="1:5" ht="14.45" customHeight="1" x14ac:dyDescent="0.25">
      <c r="A289" s="118" t="s">
        <v>837</v>
      </c>
      <c r="B289" s="118" t="s">
        <v>827</v>
      </c>
      <c r="C289" s="118" t="s">
        <v>22</v>
      </c>
      <c r="D289" s="113">
        <v>7000000</v>
      </c>
      <c r="E289" s="113">
        <v>9</v>
      </c>
    </row>
    <row r="290" spans="1:5" ht="14.45" customHeight="1" x14ac:dyDescent="0.25">
      <c r="A290" s="118" t="s">
        <v>58</v>
      </c>
      <c r="B290" s="118" t="s">
        <v>621</v>
      </c>
      <c r="C290" s="118" t="s">
        <v>7</v>
      </c>
      <c r="D290" s="113">
        <v>11000000</v>
      </c>
      <c r="E290" s="113">
        <v>9</v>
      </c>
    </row>
    <row r="291" spans="1:5" ht="14.45" customHeight="1" x14ac:dyDescent="0.25">
      <c r="A291" s="118" t="s">
        <v>597</v>
      </c>
      <c r="B291" s="118" t="s">
        <v>912</v>
      </c>
      <c r="C291" s="118" t="s">
        <v>7</v>
      </c>
      <c r="D291" s="113">
        <v>7000000</v>
      </c>
      <c r="E291" s="113">
        <v>9</v>
      </c>
    </row>
    <row r="292" spans="1:5" ht="14.45" customHeight="1" x14ac:dyDescent="0.25">
      <c r="A292" s="118" t="s">
        <v>835</v>
      </c>
      <c r="B292" s="118" t="s">
        <v>825</v>
      </c>
      <c r="C292" s="118" t="s">
        <v>7</v>
      </c>
      <c r="D292" s="113">
        <v>7000000</v>
      </c>
      <c r="E292" s="113">
        <v>9</v>
      </c>
    </row>
    <row r="293" spans="1:5" ht="14.45" customHeight="1" x14ac:dyDescent="0.25">
      <c r="A293" s="118" t="s">
        <v>828</v>
      </c>
      <c r="B293" s="118" t="s">
        <v>829</v>
      </c>
      <c r="C293" s="118" t="s">
        <v>7</v>
      </c>
      <c r="D293" s="113">
        <v>5000000</v>
      </c>
      <c r="E293" s="113">
        <v>9</v>
      </c>
    </row>
    <row r="294" spans="1:5" ht="14.45" customHeight="1" x14ac:dyDescent="0.25">
      <c r="A294" s="118" t="s">
        <v>788</v>
      </c>
      <c r="B294" s="118" t="s">
        <v>789</v>
      </c>
      <c r="C294" s="118" t="s">
        <v>7</v>
      </c>
      <c r="D294" s="113">
        <v>5000000</v>
      </c>
      <c r="E294" s="113">
        <v>9</v>
      </c>
    </row>
    <row r="295" spans="1:5" ht="14.45" customHeight="1" x14ac:dyDescent="0.25">
      <c r="A295" s="118" t="s">
        <v>593</v>
      </c>
      <c r="B295" s="118" t="s">
        <v>891</v>
      </c>
      <c r="C295" s="118" t="s">
        <v>35</v>
      </c>
      <c r="D295" s="113">
        <v>9000000</v>
      </c>
      <c r="E295" s="113">
        <v>8</v>
      </c>
    </row>
    <row r="296" spans="1:5" ht="14.45" customHeight="1" x14ac:dyDescent="0.25">
      <c r="A296" s="118" t="s">
        <v>384</v>
      </c>
      <c r="B296" s="118" t="s">
        <v>733</v>
      </c>
      <c r="C296" s="118" t="s">
        <v>35</v>
      </c>
      <c r="D296" s="113">
        <v>17000000</v>
      </c>
      <c r="E296" s="113">
        <v>8</v>
      </c>
    </row>
    <row r="297" spans="1:5" ht="14.45" customHeight="1" x14ac:dyDescent="0.25">
      <c r="A297" s="118" t="s">
        <v>585</v>
      </c>
      <c r="B297" s="118" t="s">
        <v>942</v>
      </c>
      <c r="C297" s="118" t="s">
        <v>35</v>
      </c>
      <c r="D297" s="113">
        <v>13000000</v>
      </c>
      <c r="E297" s="113">
        <v>8</v>
      </c>
    </row>
    <row r="298" spans="1:5" ht="14.45" customHeight="1" x14ac:dyDescent="0.25">
      <c r="A298" s="118" t="s">
        <v>71</v>
      </c>
      <c r="B298" s="118" t="s">
        <v>66</v>
      </c>
      <c r="C298" s="118" t="s">
        <v>22</v>
      </c>
      <c r="D298" s="113">
        <v>11000000</v>
      </c>
      <c r="E298" s="113">
        <v>8</v>
      </c>
    </row>
    <row r="299" spans="1:5" ht="14.45" customHeight="1" x14ac:dyDescent="0.25">
      <c r="A299" s="118" t="s">
        <v>308</v>
      </c>
      <c r="B299" s="118" t="s">
        <v>311</v>
      </c>
      <c r="C299" s="118" t="s">
        <v>22</v>
      </c>
      <c r="D299" s="113">
        <v>10000000</v>
      </c>
      <c r="E299" s="113">
        <v>8</v>
      </c>
    </row>
    <row r="300" spans="1:5" ht="14.45" customHeight="1" x14ac:dyDescent="0.25">
      <c r="A300" s="118" t="s">
        <v>404</v>
      </c>
      <c r="B300" s="118" t="s">
        <v>479</v>
      </c>
      <c r="C300" s="118" t="s">
        <v>22</v>
      </c>
      <c r="D300" s="113">
        <v>13000000</v>
      </c>
      <c r="E300" s="113">
        <v>8</v>
      </c>
    </row>
    <row r="301" spans="1:5" ht="14.45" customHeight="1" x14ac:dyDescent="0.25">
      <c r="A301" s="118" t="s">
        <v>443</v>
      </c>
      <c r="B301" s="118" t="s">
        <v>444</v>
      </c>
      <c r="C301" s="118" t="s">
        <v>22</v>
      </c>
      <c r="D301" s="113">
        <v>12000000</v>
      </c>
      <c r="E301" s="113">
        <v>8</v>
      </c>
    </row>
    <row r="302" spans="1:5" ht="14.45" customHeight="1" x14ac:dyDescent="0.25">
      <c r="A302" s="118" t="s">
        <v>522</v>
      </c>
      <c r="B302" s="118" t="s">
        <v>524</v>
      </c>
      <c r="C302" s="118" t="s">
        <v>22</v>
      </c>
      <c r="D302" s="113">
        <v>8000000</v>
      </c>
      <c r="E302" s="113">
        <v>8</v>
      </c>
    </row>
    <row r="303" spans="1:5" ht="14.45" customHeight="1" x14ac:dyDescent="0.25">
      <c r="A303" s="118" t="s">
        <v>69</v>
      </c>
      <c r="B303" s="118" t="s">
        <v>72</v>
      </c>
      <c r="C303" s="118" t="s">
        <v>22</v>
      </c>
      <c r="D303" s="113">
        <v>12000000</v>
      </c>
      <c r="E303" s="113">
        <v>8</v>
      </c>
    </row>
    <row r="304" spans="1:5" ht="14.45" customHeight="1" x14ac:dyDescent="0.25">
      <c r="A304" s="118" t="s">
        <v>136</v>
      </c>
      <c r="B304" s="118" t="s">
        <v>676</v>
      </c>
      <c r="C304" s="118" t="s">
        <v>7</v>
      </c>
      <c r="D304" s="113">
        <v>8000000</v>
      </c>
      <c r="E304" s="113">
        <v>8</v>
      </c>
    </row>
    <row r="305" spans="1:5" ht="14.45" customHeight="1" x14ac:dyDescent="0.25">
      <c r="A305" s="118" t="s">
        <v>737</v>
      </c>
      <c r="B305" s="118" t="s">
        <v>816</v>
      </c>
      <c r="C305" s="118" t="s">
        <v>7</v>
      </c>
      <c r="D305" s="113">
        <v>8000000</v>
      </c>
      <c r="E305" s="113">
        <v>8</v>
      </c>
    </row>
    <row r="306" spans="1:5" ht="14.45" customHeight="1" x14ac:dyDescent="0.25">
      <c r="A306" s="118" t="s">
        <v>604</v>
      </c>
      <c r="B306" s="118" t="s">
        <v>961</v>
      </c>
      <c r="C306" s="118" t="s">
        <v>7</v>
      </c>
      <c r="D306" s="113">
        <v>8000000</v>
      </c>
      <c r="E306" s="113">
        <v>8</v>
      </c>
    </row>
    <row r="307" spans="1:5" ht="14.45" customHeight="1" x14ac:dyDescent="0.25">
      <c r="A307" s="118" t="s">
        <v>855</v>
      </c>
      <c r="B307" s="118" t="s">
        <v>856</v>
      </c>
      <c r="C307" s="118" t="s">
        <v>35</v>
      </c>
      <c r="D307" s="113">
        <v>10000000</v>
      </c>
      <c r="E307" s="113">
        <v>7</v>
      </c>
    </row>
    <row r="308" spans="1:5" ht="14.45" customHeight="1" x14ac:dyDescent="0.25">
      <c r="A308" s="118" t="s">
        <v>420</v>
      </c>
      <c r="B308" s="118" t="s">
        <v>738</v>
      </c>
      <c r="C308" s="118" t="s">
        <v>35</v>
      </c>
      <c r="D308" s="113">
        <v>10000000</v>
      </c>
      <c r="E308" s="113">
        <v>7</v>
      </c>
    </row>
    <row r="309" spans="1:5" ht="14.45" customHeight="1" x14ac:dyDescent="0.25">
      <c r="A309" s="118" t="s">
        <v>606</v>
      </c>
      <c r="B309" s="118" t="s">
        <v>980</v>
      </c>
      <c r="C309" s="118" t="s">
        <v>35</v>
      </c>
      <c r="D309" s="113">
        <v>7000000</v>
      </c>
      <c r="E309" s="113">
        <v>7</v>
      </c>
    </row>
    <row r="310" spans="1:5" ht="14.45" customHeight="1" x14ac:dyDescent="0.25">
      <c r="A310" s="118" t="s">
        <v>593</v>
      </c>
      <c r="B310" s="118" t="s">
        <v>889</v>
      </c>
      <c r="C310" s="118" t="s">
        <v>22</v>
      </c>
      <c r="D310" s="113">
        <v>10000000</v>
      </c>
      <c r="E310" s="113">
        <v>7</v>
      </c>
    </row>
    <row r="311" spans="1:5" ht="14.45" customHeight="1" x14ac:dyDescent="0.25">
      <c r="A311" s="118" t="s">
        <v>73</v>
      </c>
      <c r="B311" s="118" t="s">
        <v>76</v>
      </c>
      <c r="C311" s="118" t="s">
        <v>22</v>
      </c>
      <c r="D311" s="113">
        <v>10000000</v>
      </c>
      <c r="E311" s="113">
        <v>7</v>
      </c>
    </row>
    <row r="312" spans="1:5" ht="14.45" customHeight="1" x14ac:dyDescent="0.25">
      <c r="A312" s="118" t="s">
        <v>596</v>
      </c>
      <c r="B312" s="118" t="s">
        <v>907</v>
      </c>
      <c r="C312" s="118" t="s">
        <v>22</v>
      </c>
      <c r="D312" s="113">
        <v>8000000</v>
      </c>
      <c r="E312" s="113">
        <v>7</v>
      </c>
    </row>
    <row r="313" spans="1:5" ht="14.45" customHeight="1" x14ac:dyDescent="0.25">
      <c r="A313" s="118" t="s">
        <v>304</v>
      </c>
      <c r="B313" s="118" t="s">
        <v>306</v>
      </c>
      <c r="C313" s="118" t="s">
        <v>7</v>
      </c>
      <c r="D313" s="113">
        <v>5000000</v>
      </c>
      <c r="E313" s="113">
        <v>7</v>
      </c>
    </row>
    <row r="314" spans="1:5" ht="14.45" customHeight="1" x14ac:dyDescent="0.25">
      <c r="A314" s="118" t="s">
        <v>612</v>
      </c>
      <c r="B314" s="118" t="s">
        <v>955</v>
      </c>
      <c r="C314" s="118" t="s">
        <v>7</v>
      </c>
      <c r="D314" s="113">
        <v>5000000</v>
      </c>
      <c r="E314" s="113">
        <v>7</v>
      </c>
    </row>
    <row r="315" spans="1:5" ht="14.45" customHeight="1" x14ac:dyDescent="0.25">
      <c r="A315" s="118" t="s">
        <v>784</v>
      </c>
      <c r="B315" s="118" t="s">
        <v>785</v>
      </c>
      <c r="C315" s="118" t="s">
        <v>7</v>
      </c>
      <c r="D315" s="113">
        <v>6000000</v>
      </c>
      <c r="E315" s="113">
        <v>7</v>
      </c>
    </row>
    <row r="316" spans="1:5" ht="14.45" customHeight="1" x14ac:dyDescent="0.25">
      <c r="A316" s="118" t="s">
        <v>691</v>
      </c>
      <c r="B316" s="118" t="s">
        <v>196</v>
      </c>
      <c r="C316" s="118" t="s">
        <v>35</v>
      </c>
      <c r="D316" s="113">
        <v>6000000</v>
      </c>
      <c r="E316" s="113">
        <v>6</v>
      </c>
    </row>
    <row r="317" spans="1:5" ht="14.45" customHeight="1" x14ac:dyDescent="0.25">
      <c r="A317" s="118" t="s">
        <v>254</v>
      </c>
      <c r="B317" s="118" t="s">
        <v>42</v>
      </c>
      <c r="C317" s="118" t="s">
        <v>35</v>
      </c>
      <c r="D317" s="113">
        <v>8000000</v>
      </c>
      <c r="E317" s="113">
        <v>6</v>
      </c>
    </row>
    <row r="318" spans="1:5" ht="14.45" customHeight="1" x14ac:dyDescent="0.25">
      <c r="A318" s="118" t="s">
        <v>286</v>
      </c>
      <c r="B318" s="118" t="s">
        <v>706</v>
      </c>
      <c r="C318" s="118" t="s">
        <v>35</v>
      </c>
      <c r="D318" s="113">
        <v>8000000</v>
      </c>
      <c r="E318" s="113">
        <v>6</v>
      </c>
    </row>
    <row r="319" spans="1:5" ht="14.45" customHeight="1" x14ac:dyDescent="0.25">
      <c r="A319" s="118" t="s">
        <v>723</v>
      </c>
      <c r="B319" s="118" t="s">
        <v>351</v>
      </c>
      <c r="C319" s="118" t="s">
        <v>35</v>
      </c>
      <c r="D319" s="113">
        <v>9000000</v>
      </c>
      <c r="E319" s="113">
        <v>6</v>
      </c>
    </row>
    <row r="320" spans="1:5" ht="14.45" customHeight="1" x14ac:dyDescent="0.25">
      <c r="A320" s="118" t="s">
        <v>499</v>
      </c>
      <c r="B320" s="118" t="s">
        <v>778</v>
      </c>
      <c r="C320" s="118" t="s">
        <v>35</v>
      </c>
      <c r="D320" s="113">
        <v>7000000</v>
      </c>
      <c r="E320" s="113">
        <v>6</v>
      </c>
    </row>
    <row r="321" spans="1:5" ht="14.45" customHeight="1" x14ac:dyDescent="0.25">
      <c r="A321" s="118" t="s">
        <v>294</v>
      </c>
      <c r="B321" s="118" t="s">
        <v>295</v>
      </c>
      <c r="C321" s="118" t="s">
        <v>6</v>
      </c>
      <c r="D321" s="113">
        <v>8000000</v>
      </c>
      <c r="E321" s="113">
        <v>6</v>
      </c>
    </row>
    <row r="322" spans="1:5" ht="14.45" customHeight="1" x14ac:dyDescent="0.25">
      <c r="A322" s="118" t="s">
        <v>142</v>
      </c>
      <c r="B322" s="118" t="s">
        <v>678</v>
      </c>
      <c r="C322" s="118" t="s">
        <v>22</v>
      </c>
      <c r="D322" s="113">
        <v>8000000</v>
      </c>
      <c r="E322" s="113">
        <v>6</v>
      </c>
    </row>
    <row r="323" spans="1:5" ht="14.45" customHeight="1" x14ac:dyDescent="0.25">
      <c r="A323" s="118" t="s">
        <v>585</v>
      </c>
      <c r="B323" s="118" t="s">
        <v>940</v>
      </c>
      <c r="C323" s="118" t="s">
        <v>22</v>
      </c>
      <c r="D323" s="113">
        <v>9000000</v>
      </c>
      <c r="E323" s="113">
        <v>6</v>
      </c>
    </row>
    <row r="324" spans="1:5" ht="14.45" customHeight="1" x14ac:dyDescent="0.25">
      <c r="A324" s="118" t="s">
        <v>792</v>
      </c>
      <c r="B324" s="118" t="s">
        <v>793</v>
      </c>
      <c r="C324" s="118" t="s">
        <v>22</v>
      </c>
      <c r="D324" s="113">
        <v>6000000</v>
      </c>
      <c r="E324" s="113">
        <v>6</v>
      </c>
    </row>
    <row r="325" spans="1:5" ht="14.45" customHeight="1" x14ac:dyDescent="0.25">
      <c r="A325" s="118" t="s">
        <v>630</v>
      </c>
      <c r="B325" s="118" t="s">
        <v>631</v>
      </c>
      <c r="C325" s="118" t="s">
        <v>7</v>
      </c>
      <c r="D325" s="113">
        <v>6000000</v>
      </c>
      <c r="E325" s="113">
        <v>6</v>
      </c>
    </row>
    <row r="326" spans="1:5" ht="14.45" customHeight="1" x14ac:dyDescent="0.25">
      <c r="A326" s="118" t="s">
        <v>596</v>
      </c>
      <c r="B326" s="118" t="s">
        <v>905</v>
      </c>
      <c r="C326" s="118" t="s">
        <v>7</v>
      </c>
      <c r="D326" s="113">
        <v>8000000</v>
      </c>
      <c r="E326" s="113">
        <v>6</v>
      </c>
    </row>
    <row r="327" spans="1:5" ht="14.45" customHeight="1" x14ac:dyDescent="0.25">
      <c r="A327" s="118" t="s">
        <v>863</v>
      </c>
      <c r="B327" s="118" t="s">
        <v>865</v>
      </c>
      <c r="C327" s="118" t="s">
        <v>7</v>
      </c>
      <c r="D327" s="113">
        <v>7000000</v>
      </c>
      <c r="E327" s="113">
        <v>6</v>
      </c>
    </row>
    <row r="328" spans="1:5" ht="14.45" customHeight="1" x14ac:dyDescent="0.25">
      <c r="A328" s="118" t="s">
        <v>427</v>
      </c>
      <c r="B328" s="118" t="s">
        <v>431</v>
      </c>
      <c r="C328" s="118" t="s">
        <v>7</v>
      </c>
      <c r="D328" s="113">
        <v>11000000</v>
      </c>
      <c r="E328" s="113">
        <v>6</v>
      </c>
    </row>
    <row r="329" spans="1:5" ht="14.45" customHeight="1" x14ac:dyDescent="0.25">
      <c r="A329" s="118" t="s">
        <v>603</v>
      </c>
      <c r="B329" s="118" t="s">
        <v>949</v>
      </c>
      <c r="C329" s="118" t="s">
        <v>7</v>
      </c>
      <c r="D329" s="113">
        <v>6000000</v>
      </c>
      <c r="E329" s="113">
        <v>6</v>
      </c>
    </row>
    <row r="330" spans="1:5" ht="14.45" customHeight="1" x14ac:dyDescent="0.25">
      <c r="A330" s="118" t="s">
        <v>873</v>
      </c>
      <c r="B330" s="118" t="s">
        <v>874</v>
      </c>
      <c r="C330" s="118" t="s">
        <v>7</v>
      </c>
      <c r="D330" s="113">
        <v>5000000</v>
      </c>
      <c r="E330" s="113">
        <v>6</v>
      </c>
    </row>
    <row r="331" spans="1:5" ht="14.45" customHeight="1" x14ac:dyDescent="0.25">
      <c r="A331" s="118" t="s">
        <v>83</v>
      </c>
      <c r="B331" s="118" t="s">
        <v>88</v>
      </c>
      <c r="C331" s="118" t="s">
        <v>35</v>
      </c>
      <c r="D331" s="113">
        <v>11000000</v>
      </c>
      <c r="E331" s="113">
        <v>5</v>
      </c>
    </row>
    <row r="332" spans="1:5" ht="14.45" customHeight="1" x14ac:dyDescent="0.25">
      <c r="A332" s="118" t="s">
        <v>602</v>
      </c>
      <c r="B332" s="118" t="s">
        <v>932</v>
      </c>
      <c r="C332" s="118" t="s">
        <v>35</v>
      </c>
      <c r="D332" s="113">
        <v>6000000</v>
      </c>
      <c r="E332" s="113">
        <v>5</v>
      </c>
    </row>
    <row r="333" spans="1:5" ht="14.45" customHeight="1" x14ac:dyDescent="0.25">
      <c r="A333" s="118" t="s">
        <v>532</v>
      </c>
      <c r="B333" s="118" t="s">
        <v>528</v>
      </c>
      <c r="C333" s="118" t="s">
        <v>35</v>
      </c>
      <c r="D333" s="113">
        <v>7000000</v>
      </c>
      <c r="E333" s="113">
        <v>5</v>
      </c>
    </row>
    <row r="334" spans="1:5" ht="14.45" customHeight="1" x14ac:dyDescent="0.25">
      <c r="A334" s="118" t="s">
        <v>609</v>
      </c>
      <c r="B334" s="118" t="s">
        <v>901</v>
      </c>
      <c r="C334" s="118" t="s">
        <v>22</v>
      </c>
      <c r="D334" s="113">
        <v>5000000</v>
      </c>
      <c r="E334" s="113">
        <v>5</v>
      </c>
    </row>
    <row r="335" spans="1:5" ht="14.45" customHeight="1" x14ac:dyDescent="0.25">
      <c r="A335" s="118" t="s">
        <v>609</v>
      </c>
      <c r="B335" s="118" t="s">
        <v>899</v>
      </c>
      <c r="C335" s="118" t="s">
        <v>7</v>
      </c>
      <c r="D335" s="113">
        <v>5000000</v>
      </c>
      <c r="E335" s="113">
        <v>5</v>
      </c>
    </row>
    <row r="336" spans="1:5" ht="14.45" customHeight="1" x14ac:dyDescent="0.25">
      <c r="A336" s="118" t="s">
        <v>299</v>
      </c>
      <c r="B336" s="118" t="s">
        <v>307</v>
      </c>
      <c r="C336" s="118" t="s">
        <v>7</v>
      </c>
      <c r="D336" s="113">
        <v>8000000</v>
      </c>
      <c r="E336" s="113">
        <v>5</v>
      </c>
    </row>
    <row r="337" spans="1:5" ht="14.45" customHeight="1" x14ac:dyDescent="0.25">
      <c r="A337" s="118" t="s">
        <v>336</v>
      </c>
      <c r="B337" s="118" t="s">
        <v>717</v>
      </c>
      <c r="C337" s="118" t="s">
        <v>7</v>
      </c>
      <c r="D337" s="113">
        <v>8000000</v>
      </c>
      <c r="E337" s="113">
        <v>5</v>
      </c>
    </row>
    <row r="338" spans="1:5" ht="14.45" customHeight="1" x14ac:dyDescent="0.25">
      <c r="A338" s="118" t="s">
        <v>396</v>
      </c>
      <c r="B338" s="118" t="s">
        <v>397</v>
      </c>
      <c r="C338" s="118" t="s">
        <v>7</v>
      </c>
      <c r="D338" s="113">
        <v>10000000</v>
      </c>
      <c r="E338" s="113">
        <v>5</v>
      </c>
    </row>
    <row r="339" spans="1:5" ht="14.45" customHeight="1" x14ac:dyDescent="0.25">
      <c r="A339" s="118" t="s">
        <v>436</v>
      </c>
      <c r="B339" s="118" t="s">
        <v>768</v>
      </c>
      <c r="C339" s="118" t="s">
        <v>7</v>
      </c>
      <c r="D339" s="113">
        <v>8000000</v>
      </c>
      <c r="E339" s="113">
        <v>5</v>
      </c>
    </row>
    <row r="340" spans="1:5" ht="14.45" customHeight="1" x14ac:dyDescent="0.25">
      <c r="A340" s="118" t="s">
        <v>473</v>
      </c>
      <c r="B340" s="118" t="s">
        <v>399</v>
      </c>
      <c r="C340" s="118" t="s">
        <v>7</v>
      </c>
      <c r="D340" s="113">
        <v>12000000</v>
      </c>
      <c r="E340" s="113">
        <v>5</v>
      </c>
    </row>
    <row r="341" spans="1:5" ht="14.45" customHeight="1" x14ac:dyDescent="0.25">
      <c r="A341" s="118" t="s">
        <v>494</v>
      </c>
      <c r="B341" s="118" t="s">
        <v>491</v>
      </c>
      <c r="C341" s="118" t="s">
        <v>35</v>
      </c>
      <c r="D341" s="113">
        <v>12000000</v>
      </c>
      <c r="E341" s="113">
        <v>4</v>
      </c>
    </row>
    <row r="342" spans="1:5" ht="14.45" customHeight="1" x14ac:dyDescent="0.25">
      <c r="A342" s="118" t="s">
        <v>275</v>
      </c>
      <c r="B342" s="118" t="s">
        <v>278</v>
      </c>
      <c r="C342" s="118" t="s">
        <v>22</v>
      </c>
      <c r="D342" s="113">
        <v>8000000</v>
      </c>
      <c r="E342" s="113">
        <v>4</v>
      </c>
    </row>
    <row r="343" spans="1:5" ht="14.45" customHeight="1" x14ac:dyDescent="0.25">
      <c r="A343" s="118" t="s">
        <v>258</v>
      </c>
      <c r="B343" s="118" t="s">
        <v>260</v>
      </c>
      <c r="C343" s="118" t="s">
        <v>7</v>
      </c>
      <c r="D343" s="113">
        <v>8000000</v>
      </c>
      <c r="E343" s="113">
        <v>4</v>
      </c>
    </row>
    <row r="344" spans="1:5" ht="14.45" customHeight="1" x14ac:dyDescent="0.25">
      <c r="A344" s="118" t="s">
        <v>602</v>
      </c>
      <c r="B344" s="118" t="s">
        <v>928</v>
      </c>
      <c r="C344" s="118" t="s">
        <v>7</v>
      </c>
      <c r="D344" s="113">
        <v>5000000</v>
      </c>
      <c r="E344" s="113">
        <v>4</v>
      </c>
    </row>
    <row r="345" spans="1:5" ht="14.45" customHeight="1" x14ac:dyDescent="0.25">
      <c r="A345" s="118" t="s">
        <v>990</v>
      </c>
      <c r="B345" s="118" t="s">
        <v>38</v>
      </c>
      <c r="C345" s="118" t="s">
        <v>35</v>
      </c>
      <c r="D345" s="113">
        <v>17000000</v>
      </c>
      <c r="E345" s="113">
        <v>3</v>
      </c>
    </row>
    <row r="346" spans="1:5" ht="14.45" customHeight="1" x14ac:dyDescent="0.25">
      <c r="A346" s="118" t="s">
        <v>593</v>
      </c>
      <c r="B346" s="118" t="s">
        <v>892</v>
      </c>
      <c r="C346" s="118" t="s">
        <v>35</v>
      </c>
      <c r="D346" s="113">
        <v>8000000</v>
      </c>
      <c r="E346" s="113">
        <v>3</v>
      </c>
    </row>
    <row r="347" spans="1:5" ht="14.45" customHeight="1" x14ac:dyDescent="0.25">
      <c r="A347" s="118" t="s">
        <v>817</v>
      </c>
      <c r="B347" s="118" t="s">
        <v>623</v>
      </c>
      <c r="C347" s="118" t="s">
        <v>35</v>
      </c>
      <c r="D347" s="113">
        <v>8000000</v>
      </c>
      <c r="E347" s="113">
        <v>3</v>
      </c>
    </row>
    <row r="348" spans="1:5" ht="14.45" customHeight="1" x14ac:dyDescent="0.25">
      <c r="A348" s="118" t="s">
        <v>661</v>
      </c>
      <c r="B348" s="118" t="s">
        <v>662</v>
      </c>
      <c r="C348" s="118" t="s">
        <v>35</v>
      </c>
      <c r="D348" s="113">
        <v>5000000</v>
      </c>
      <c r="E348" s="113">
        <v>3</v>
      </c>
    </row>
    <row r="349" spans="1:5" ht="14.45" customHeight="1" x14ac:dyDescent="0.25">
      <c r="A349" s="118" t="s">
        <v>229</v>
      </c>
      <c r="B349" s="118" t="s">
        <v>230</v>
      </c>
      <c r="C349" s="118" t="s">
        <v>35</v>
      </c>
      <c r="D349" s="113">
        <v>6000000</v>
      </c>
      <c r="E349" s="113">
        <v>3</v>
      </c>
    </row>
    <row r="350" spans="1:5" ht="14.45" customHeight="1" x14ac:dyDescent="0.25">
      <c r="A350" s="118" t="s">
        <v>599</v>
      </c>
      <c r="B350" s="118" t="s">
        <v>919</v>
      </c>
      <c r="C350" s="118" t="s">
        <v>35</v>
      </c>
      <c r="D350" s="113">
        <v>7000000</v>
      </c>
      <c r="E350" s="113">
        <v>3</v>
      </c>
    </row>
    <row r="351" spans="1:5" ht="14.45" customHeight="1" x14ac:dyDescent="0.25">
      <c r="A351" s="118" t="s">
        <v>599</v>
      </c>
      <c r="B351" s="118" t="s">
        <v>920</v>
      </c>
      <c r="C351" s="118" t="s">
        <v>35</v>
      </c>
      <c r="D351" s="113">
        <v>7000000</v>
      </c>
      <c r="E351" s="113">
        <v>3</v>
      </c>
    </row>
    <row r="352" spans="1:5" ht="14.45" customHeight="1" x14ac:dyDescent="0.25">
      <c r="A352" s="118" t="s">
        <v>601</v>
      </c>
      <c r="B352" s="118" t="s">
        <v>927</v>
      </c>
      <c r="C352" s="118" t="s">
        <v>35</v>
      </c>
      <c r="D352" s="113">
        <v>7000000</v>
      </c>
      <c r="E352" s="113">
        <v>3</v>
      </c>
    </row>
    <row r="353" spans="1:5" ht="14.45" customHeight="1" x14ac:dyDescent="0.25">
      <c r="A353" s="118" t="s">
        <v>596</v>
      </c>
      <c r="B353" s="118" t="s">
        <v>908</v>
      </c>
      <c r="C353" s="118" t="s">
        <v>22</v>
      </c>
      <c r="D353" s="113">
        <v>8000000</v>
      </c>
      <c r="E353" s="113">
        <v>3</v>
      </c>
    </row>
    <row r="354" spans="1:5" ht="14.45" customHeight="1" x14ac:dyDescent="0.25">
      <c r="A354" s="118" t="s">
        <v>141</v>
      </c>
      <c r="B354" s="118" t="s">
        <v>677</v>
      </c>
      <c r="C354" s="118" t="s">
        <v>22</v>
      </c>
      <c r="D354" s="113">
        <v>9000000</v>
      </c>
      <c r="E354" s="113">
        <v>3</v>
      </c>
    </row>
    <row r="355" spans="1:5" ht="14.45" customHeight="1" x14ac:dyDescent="0.25">
      <c r="A355" s="118" t="s">
        <v>597</v>
      </c>
      <c r="B355" s="118" t="s">
        <v>915</v>
      </c>
      <c r="C355" s="118" t="s">
        <v>22</v>
      </c>
      <c r="D355" s="113">
        <v>6000000</v>
      </c>
      <c r="E355" s="113">
        <v>3</v>
      </c>
    </row>
    <row r="356" spans="1:5" ht="14.45" customHeight="1" x14ac:dyDescent="0.25">
      <c r="A356" s="118" t="s">
        <v>182</v>
      </c>
      <c r="B356" s="118" t="s">
        <v>686</v>
      </c>
      <c r="C356" s="118" t="s">
        <v>22</v>
      </c>
      <c r="D356" s="113">
        <v>9000000</v>
      </c>
      <c r="E356" s="113">
        <v>3</v>
      </c>
    </row>
    <row r="357" spans="1:5" ht="14.45" customHeight="1" x14ac:dyDescent="0.25">
      <c r="A357" s="118" t="s">
        <v>243</v>
      </c>
      <c r="B357" s="118" t="s">
        <v>248</v>
      </c>
      <c r="C357" s="118" t="s">
        <v>22</v>
      </c>
      <c r="D357" s="113">
        <v>12000000</v>
      </c>
      <c r="E357" s="113">
        <v>3</v>
      </c>
    </row>
    <row r="358" spans="1:5" ht="14.45" customHeight="1" x14ac:dyDescent="0.25">
      <c r="A358" s="118" t="s">
        <v>600</v>
      </c>
      <c r="B358" s="118" t="s">
        <v>922</v>
      </c>
      <c r="C358" s="118" t="s">
        <v>22</v>
      </c>
      <c r="D358" s="113">
        <v>6000000</v>
      </c>
      <c r="E358" s="113">
        <v>3</v>
      </c>
    </row>
    <row r="359" spans="1:5" ht="14.45" customHeight="1" x14ac:dyDescent="0.25">
      <c r="A359" s="118" t="s">
        <v>314</v>
      </c>
      <c r="B359" s="118" t="s">
        <v>317</v>
      </c>
      <c r="C359" s="118" t="s">
        <v>22</v>
      </c>
      <c r="D359" s="113">
        <v>7000000</v>
      </c>
      <c r="E359" s="113">
        <v>3</v>
      </c>
    </row>
    <row r="360" spans="1:5" ht="14.45" customHeight="1" x14ac:dyDescent="0.25">
      <c r="A360" s="118" t="s">
        <v>583</v>
      </c>
      <c r="B360" s="118" t="s">
        <v>935</v>
      </c>
      <c r="C360" s="118" t="s">
        <v>22</v>
      </c>
      <c r="D360" s="113">
        <v>6000000</v>
      </c>
      <c r="E360" s="113">
        <v>3</v>
      </c>
    </row>
    <row r="361" spans="1:5" ht="14.45" customHeight="1" x14ac:dyDescent="0.25">
      <c r="A361" s="118" t="s">
        <v>585</v>
      </c>
      <c r="B361" s="118" t="s">
        <v>939</v>
      </c>
      <c r="C361" s="118" t="s">
        <v>22</v>
      </c>
      <c r="D361" s="113">
        <v>8000000</v>
      </c>
      <c r="E361" s="113">
        <v>3</v>
      </c>
    </row>
    <row r="362" spans="1:5" ht="14.45" customHeight="1" x14ac:dyDescent="0.25">
      <c r="A362" s="118" t="s">
        <v>603</v>
      </c>
      <c r="B362" s="118" t="s">
        <v>951</v>
      </c>
      <c r="C362" s="118" t="s">
        <v>22</v>
      </c>
      <c r="D362" s="113">
        <v>6000000</v>
      </c>
      <c r="E362" s="113">
        <v>3</v>
      </c>
    </row>
    <row r="363" spans="1:5" ht="14.45" customHeight="1" x14ac:dyDescent="0.25">
      <c r="A363" s="118" t="s">
        <v>485</v>
      </c>
      <c r="B363" s="118" t="s">
        <v>484</v>
      </c>
      <c r="C363" s="118" t="s">
        <v>22</v>
      </c>
      <c r="D363" s="113">
        <v>9000000</v>
      </c>
      <c r="E363" s="113">
        <v>3</v>
      </c>
    </row>
    <row r="364" spans="1:5" ht="14.45" customHeight="1" x14ac:dyDescent="0.25">
      <c r="A364" s="118" t="s">
        <v>605</v>
      </c>
      <c r="B364" s="118" t="s">
        <v>966</v>
      </c>
      <c r="C364" s="118" t="s">
        <v>22</v>
      </c>
      <c r="D364" s="113">
        <v>7000000</v>
      </c>
      <c r="E364" s="113">
        <v>3</v>
      </c>
    </row>
    <row r="365" spans="1:5" ht="14.45" customHeight="1" x14ac:dyDescent="0.25">
      <c r="A365" s="118" t="s">
        <v>610</v>
      </c>
      <c r="B365" s="118" t="s">
        <v>970</v>
      </c>
      <c r="C365" s="118" t="s">
        <v>22</v>
      </c>
      <c r="D365" s="113">
        <v>5000000</v>
      </c>
      <c r="E365" s="113">
        <v>3</v>
      </c>
    </row>
    <row r="366" spans="1:5" ht="14.45" customHeight="1" x14ac:dyDescent="0.25">
      <c r="A366" s="118" t="s">
        <v>606</v>
      </c>
      <c r="B366" s="118" t="s">
        <v>978</v>
      </c>
      <c r="C366" s="118" t="s">
        <v>22</v>
      </c>
      <c r="D366" s="113">
        <v>6000000</v>
      </c>
      <c r="E366" s="113">
        <v>3</v>
      </c>
    </row>
    <row r="367" spans="1:5" ht="14.45" customHeight="1" x14ac:dyDescent="0.25">
      <c r="A367" s="118" t="s">
        <v>171</v>
      </c>
      <c r="B367" s="118" t="s">
        <v>685</v>
      </c>
      <c r="C367" s="118" t="s">
        <v>7</v>
      </c>
      <c r="D367" s="113">
        <v>9000000</v>
      </c>
      <c r="E367" s="113">
        <v>3</v>
      </c>
    </row>
    <row r="368" spans="1:5" ht="14.45" customHeight="1" x14ac:dyDescent="0.25">
      <c r="A368" s="118" t="s">
        <v>600</v>
      </c>
      <c r="B368" s="118" t="s">
        <v>921</v>
      </c>
      <c r="C368" s="118" t="s">
        <v>7</v>
      </c>
      <c r="D368" s="113">
        <v>6000000</v>
      </c>
      <c r="E368" s="113">
        <v>3</v>
      </c>
    </row>
    <row r="369" spans="1:5" ht="14.45" customHeight="1" x14ac:dyDescent="0.25">
      <c r="A369" s="118" t="s">
        <v>601</v>
      </c>
      <c r="B369" s="118" t="s">
        <v>924</v>
      </c>
      <c r="C369" s="118" t="s">
        <v>7</v>
      </c>
      <c r="D369" s="113">
        <v>6000000</v>
      </c>
      <c r="E369" s="113">
        <v>3</v>
      </c>
    </row>
    <row r="370" spans="1:5" ht="14.45" customHeight="1" x14ac:dyDescent="0.25">
      <c r="A370" s="118" t="s">
        <v>746</v>
      </c>
      <c r="B370" s="118" t="s">
        <v>747</v>
      </c>
      <c r="C370" s="118" t="s">
        <v>7</v>
      </c>
      <c r="D370" s="113">
        <v>5000000</v>
      </c>
      <c r="E370" s="113">
        <v>3</v>
      </c>
    </row>
    <row r="371" spans="1:5" ht="14.45" customHeight="1" x14ac:dyDescent="0.25">
      <c r="A371" s="118" t="s">
        <v>514</v>
      </c>
      <c r="B371" s="118" t="s">
        <v>813</v>
      </c>
      <c r="C371" s="118" t="s">
        <v>7</v>
      </c>
      <c r="D371" s="113">
        <v>8000000</v>
      </c>
      <c r="E371" s="113">
        <v>3</v>
      </c>
    </row>
    <row r="372" spans="1:5" ht="14.45" customHeight="1" x14ac:dyDescent="0.25">
      <c r="A372" s="118" t="s">
        <v>594</v>
      </c>
      <c r="B372" s="118" t="s">
        <v>898</v>
      </c>
      <c r="C372" s="118" t="s">
        <v>35</v>
      </c>
      <c r="D372" s="113">
        <v>8000000</v>
      </c>
      <c r="E372" s="113">
        <v>2</v>
      </c>
    </row>
    <row r="373" spans="1:5" ht="14.45" customHeight="1" x14ac:dyDescent="0.25">
      <c r="A373" s="118" t="s">
        <v>596</v>
      </c>
      <c r="B373" s="118" t="s">
        <v>911</v>
      </c>
      <c r="C373" s="118" t="s">
        <v>35</v>
      </c>
      <c r="D373" s="113">
        <v>8000000</v>
      </c>
      <c r="E373" s="113">
        <v>2</v>
      </c>
    </row>
    <row r="374" spans="1:5" ht="14.45" customHeight="1" x14ac:dyDescent="0.25">
      <c r="A374" s="118" t="s">
        <v>780</v>
      </c>
      <c r="B374" s="118" t="s">
        <v>781</v>
      </c>
      <c r="C374" s="118" t="s">
        <v>6</v>
      </c>
      <c r="D374" s="113">
        <v>5000000</v>
      </c>
      <c r="E374" s="113">
        <v>2</v>
      </c>
    </row>
    <row r="375" spans="1:5" ht="14.45" customHeight="1" x14ac:dyDescent="0.25">
      <c r="A375" s="118" t="s">
        <v>882</v>
      </c>
      <c r="B375" s="118" t="s">
        <v>883</v>
      </c>
      <c r="C375" s="118" t="s">
        <v>22</v>
      </c>
      <c r="D375" s="113">
        <v>5000000</v>
      </c>
      <c r="E375" s="113">
        <v>2</v>
      </c>
    </row>
    <row r="376" spans="1:5" ht="14.45" customHeight="1" x14ac:dyDescent="0.25">
      <c r="A376" s="118" t="s">
        <v>310</v>
      </c>
      <c r="B376" s="118" t="s">
        <v>316</v>
      </c>
      <c r="C376" s="118" t="s">
        <v>22</v>
      </c>
      <c r="D376" s="113">
        <v>8000000</v>
      </c>
      <c r="E376" s="113">
        <v>2</v>
      </c>
    </row>
    <row r="377" spans="1:5" ht="14.45" customHeight="1" x14ac:dyDescent="0.25">
      <c r="A377" s="118" t="s">
        <v>612</v>
      </c>
      <c r="B377" s="118" t="s">
        <v>958</v>
      </c>
      <c r="C377" s="118" t="s">
        <v>22</v>
      </c>
      <c r="D377" s="113">
        <v>5000000</v>
      </c>
      <c r="E377" s="113">
        <v>2</v>
      </c>
    </row>
    <row r="378" spans="1:5" ht="14.45" customHeight="1" x14ac:dyDescent="0.25">
      <c r="A378" s="118" t="s">
        <v>794</v>
      </c>
      <c r="B378" s="118" t="s">
        <v>795</v>
      </c>
      <c r="C378" s="118" t="s">
        <v>22</v>
      </c>
      <c r="D378" s="113">
        <v>6000000</v>
      </c>
      <c r="E378" s="113">
        <v>2</v>
      </c>
    </row>
    <row r="379" spans="1:5" ht="14.45" customHeight="1" x14ac:dyDescent="0.25">
      <c r="A379" s="118" t="s">
        <v>297</v>
      </c>
      <c r="B379" s="118" t="s">
        <v>302</v>
      </c>
      <c r="C379" s="118" t="s">
        <v>7</v>
      </c>
      <c r="D379" s="113">
        <v>8000000</v>
      </c>
      <c r="E379" s="113">
        <v>2</v>
      </c>
    </row>
    <row r="380" spans="1:5" ht="14.45" customHeight="1" x14ac:dyDescent="0.25">
      <c r="A380" s="118" t="s">
        <v>301</v>
      </c>
      <c r="B380" s="118" t="s">
        <v>305</v>
      </c>
      <c r="C380" s="118" t="s">
        <v>7</v>
      </c>
      <c r="D380" s="113">
        <v>6000000</v>
      </c>
      <c r="E380" s="113">
        <v>2</v>
      </c>
    </row>
    <row r="381" spans="1:5" ht="14.45" customHeight="1" x14ac:dyDescent="0.25">
      <c r="A381" s="118" t="s">
        <v>303</v>
      </c>
      <c r="B381" s="118" t="s">
        <v>709</v>
      </c>
      <c r="C381" s="118" t="s">
        <v>7</v>
      </c>
      <c r="D381" s="113">
        <v>6000000</v>
      </c>
      <c r="E381" s="113">
        <v>2</v>
      </c>
    </row>
    <row r="382" spans="1:5" ht="14.45" customHeight="1" x14ac:dyDescent="0.25">
      <c r="A382" s="118" t="s">
        <v>836</v>
      </c>
      <c r="B382" s="118" t="s">
        <v>415</v>
      </c>
      <c r="C382" s="118" t="s">
        <v>7</v>
      </c>
      <c r="D382" s="113">
        <v>6000000</v>
      </c>
      <c r="E382" s="113">
        <v>2</v>
      </c>
    </row>
    <row r="383" spans="1:5" ht="14.45" customHeight="1" x14ac:dyDescent="0.25">
      <c r="A383" s="118" t="s">
        <v>782</v>
      </c>
      <c r="B383" s="118" t="s">
        <v>783</v>
      </c>
      <c r="C383" s="118" t="s">
        <v>7</v>
      </c>
      <c r="D383" s="113">
        <v>6000000</v>
      </c>
      <c r="E383" s="113">
        <v>2</v>
      </c>
    </row>
    <row r="384" spans="1:5" ht="14.45" customHeight="1" x14ac:dyDescent="0.25">
      <c r="A384" s="118" t="s">
        <v>790</v>
      </c>
      <c r="B384" s="118" t="s">
        <v>791</v>
      </c>
      <c r="C384" s="118" t="s">
        <v>7</v>
      </c>
      <c r="D384" s="113">
        <v>5000000</v>
      </c>
      <c r="E384" s="113">
        <v>2</v>
      </c>
    </row>
    <row r="385" spans="1:5" ht="14.45" customHeight="1" x14ac:dyDescent="0.25">
      <c r="A385" s="118" t="s">
        <v>610</v>
      </c>
      <c r="B385" s="118" t="s">
        <v>968</v>
      </c>
      <c r="C385" s="118" t="s">
        <v>7</v>
      </c>
      <c r="D385" s="113">
        <v>6000000</v>
      </c>
      <c r="E385" s="113">
        <v>2</v>
      </c>
    </row>
    <row r="386" spans="1:5" ht="14.45" customHeight="1" x14ac:dyDescent="0.25">
      <c r="A386" s="118" t="s">
        <v>509</v>
      </c>
      <c r="B386" s="118" t="s">
        <v>812</v>
      </c>
      <c r="C386" s="118" t="s">
        <v>7</v>
      </c>
      <c r="D386" s="113">
        <v>10000000</v>
      </c>
      <c r="E386" s="113">
        <v>2</v>
      </c>
    </row>
    <row r="387" spans="1:5" ht="14.45" customHeight="1" x14ac:dyDescent="0.25">
      <c r="A387" s="118" t="s">
        <v>321</v>
      </c>
      <c r="B387" s="118" t="s">
        <v>713</v>
      </c>
      <c r="C387" s="118" t="s">
        <v>35</v>
      </c>
      <c r="D387" s="113">
        <v>7000000</v>
      </c>
      <c r="E387" s="113">
        <v>1</v>
      </c>
    </row>
    <row r="388" spans="1:5" ht="14.45" customHeight="1" x14ac:dyDescent="0.25">
      <c r="A388" s="118" t="s">
        <v>602</v>
      </c>
      <c r="B388" s="118" t="s">
        <v>931</v>
      </c>
      <c r="C388" s="118" t="s">
        <v>35</v>
      </c>
      <c r="D388" s="113">
        <v>6000000</v>
      </c>
      <c r="E388" s="113">
        <v>1</v>
      </c>
    </row>
    <row r="389" spans="1:5" ht="14.45" customHeight="1" x14ac:dyDescent="0.25">
      <c r="A389" s="118" t="s">
        <v>830</v>
      </c>
      <c r="B389" s="118" t="s">
        <v>831</v>
      </c>
      <c r="C389" s="118" t="s">
        <v>35</v>
      </c>
      <c r="D389" s="113">
        <v>5000000</v>
      </c>
      <c r="E389" s="113">
        <v>1</v>
      </c>
    </row>
    <row r="390" spans="1:5" ht="14.45" customHeight="1" x14ac:dyDescent="0.25">
      <c r="A390" s="118" t="s">
        <v>612</v>
      </c>
      <c r="B390" s="118" t="s">
        <v>960</v>
      </c>
      <c r="C390" s="118" t="s">
        <v>35</v>
      </c>
      <c r="D390" s="113">
        <v>5000000</v>
      </c>
      <c r="E390" s="113">
        <v>1</v>
      </c>
    </row>
    <row r="391" spans="1:5" ht="14.45" customHeight="1" x14ac:dyDescent="0.25">
      <c r="A391" s="118" t="s">
        <v>594</v>
      </c>
      <c r="B391" s="118" t="s">
        <v>896</v>
      </c>
      <c r="C391" s="118" t="s">
        <v>22</v>
      </c>
      <c r="D391" s="113">
        <v>8000000</v>
      </c>
      <c r="E391" s="113">
        <v>1</v>
      </c>
    </row>
    <row r="392" spans="1:5" ht="14.45" customHeight="1" x14ac:dyDescent="0.25">
      <c r="A392" s="118" t="s">
        <v>648</v>
      </c>
      <c r="B392" s="118" t="s">
        <v>651</v>
      </c>
      <c r="C392" s="118" t="s">
        <v>22</v>
      </c>
      <c r="D392" s="113">
        <v>5000000</v>
      </c>
      <c r="E392" s="113">
        <v>1</v>
      </c>
    </row>
    <row r="393" spans="1:5" ht="14.45" customHeight="1" x14ac:dyDescent="0.25">
      <c r="A393" s="118" t="s">
        <v>682</v>
      </c>
      <c r="B393" s="118" t="s">
        <v>683</v>
      </c>
      <c r="C393" s="118" t="s">
        <v>22</v>
      </c>
      <c r="D393" s="113">
        <v>6000000</v>
      </c>
      <c r="E393" s="113">
        <v>1</v>
      </c>
    </row>
    <row r="394" spans="1:5" ht="14.45" customHeight="1" x14ac:dyDescent="0.25">
      <c r="A394" s="118" t="s">
        <v>748</v>
      </c>
      <c r="B394" s="118" t="s">
        <v>749</v>
      </c>
      <c r="C394" s="118" t="s">
        <v>7</v>
      </c>
      <c r="D394" s="113">
        <v>5000000</v>
      </c>
      <c r="E394" s="113">
        <v>1</v>
      </c>
    </row>
    <row r="395" spans="1:5" ht="14.45" customHeight="1" x14ac:dyDescent="0.25">
      <c r="A395" s="118" t="s">
        <v>750</v>
      </c>
      <c r="B395" s="118" t="s">
        <v>751</v>
      </c>
      <c r="C395" s="118" t="s">
        <v>7</v>
      </c>
      <c r="D395" s="113">
        <v>5000000</v>
      </c>
      <c r="E395" s="113">
        <v>1</v>
      </c>
    </row>
    <row r="396" spans="1:5" ht="14.45" customHeight="1" x14ac:dyDescent="0.25">
      <c r="A396" s="118" t="s">
        <v>991</v>
      </c>
      <c r="B396" s="118" t="s">
        <v>34</v>
      </c>
      <c r="C396" s="118" t="s">
        <v>35</v>
      </c>
      <c r="D396" s="113">
        <v>15000000</v>
      </c>
      <c r="E396" s="113">
        <v>0</v>
      </c>
    </row>
    <row r="397" spans="1:5" ht="14.45" customHeight="1" x14ac:dyDescent="0.25">
      <c r="A397" s="118" t="s">
        <v>87</v>
      </c>
      <c r="B397" s="118" t="s">
        <v>84</v>
      </c>
      <c r="C397" s="118" t="s">
        <v>35</v>
      </c>
      <c r="D397" s="113">
        <v>10000000</v>
      </c>
      <c r="E397" s="113">
        <v>0</v>
      </c>
    </row>
    <row r="398" spans="1:5" ht="14.45" customHeight="1" x14ac:dyDescent="0.25">
      <c r="A398" s="118" t="s">
        <v>89</v>
      </c>
      <c r="B398" s="118" t="s">
        <v>82</v>
      </c>
      <c r="C398" s="118" t="s">
        <v>35</v>
      </c>
      <c r="D398" s="113">
        <v>10000000</v>
      </c>
      <c r="E398" s="113">
        <v>0</v>
      </c>
    </row>
    <row r="399" spans="1:5" ht="14.45" customHeight="1" x14ac:dyDescent="0.25">
      <c r="A399" s="118" t="s">
        <v>659</v>
      </c>
      <c r="B399" s="118" t="s">
        <v>660</v>
      </c>
      <c r="C399" s="118" t="s">
        <v>35</v>
      </c>
      <c r="D399" s="113">
        <v>5000000</v>
      </c>
      <c r="E399" s="113">
        <v>0</v>
      </c>
    </row>
    <row r="400" spans="1:5" ht="14.45" customHeight="1" x14ac:dyDescent="0.25">
      <c r="A400" s="118" t="s">
        <v>663</v>
      </c>
      <c r="B400" s="118" t="s">
        <v>414</v>
      </c>
      <c r="C400" s="118" t="s">
        <v>35</v>
      </c>
      <c r="D400" s="113">
        <v>5000000</v>
      </c>
      <c r="E400" s="113">
        <v>0</v>
      </c>
    </row>
    <row r="401" spans="1:5" ht="14.45" customHeight="1" x14ac:dyDescent="0.25">
      <c r="A401" s="118" t="s">
        <v>664</v>
      </c>
      <c r="B401" s="118" t="s">
        <v>665</v>
      </c>
      <c r="C401" s="118" t="s">
        <v>35</v>
      </c>
      <c r="D401" s="113">
        <v>5000000</v>
      </c>
      <c r="E401" s="113">
        <v>0</v>
      </c>
    </row>
    <row r="402" spans="1:5" ht="14.45" customHeight="1" x14ac:dyDescent="0.25">
      <c r="A402" s="118" t="s">
        <v>123</v>
      </c>
      <c r="B402" s="118" t="s">
        <v>128</v>
      </c>
      <c r="C402" s="118" t="s">
        <v>35</v>
      </c>
      <c r="D402" s="113">
        <v>12000000</v>
      </c>
      <c r="E402" s="113">
        <v>0</v>
      </c>
    </row>
    <row r="403" spans="1:5" ht="14.45" customHeight="1" x14ac:dyDescent="0.25">
      <c r="A403" s="118" t="s">
        <v>129</v>
      </c>
      <c r="B403" s="118" t="s">
        <v>674</v>
      </c>
      <c r="C403" s="118" t="s">
        <v>35</v>
      </c>
      <c r="D403" s="113">
        <v>10000000</v>
      </c>
      <c r="E403" s="113">
        <v>0</v>
      </c>
    </row>
    <row r="404" spans="1:5" ht="14.45" customHeight="1" x14ac:dyDescent="0.25">
      <c r="A404" s="118" t="s">
        <v>156</v>
      </c>
      <c r="B404" s="118" t="s">
        <v>155</v>
      </c>
      <c r="C404" s="118" t="s">
        <v>35</v>
      </c>
      <c r="D404" s="113">
        <v>7000000</v>
      </c>
      <c r="E404" s="113">
        <v>0</v>
      </c>
    </row>
    <row r="405" spans="1:5" ht="14.45" customHeight="1" x14ac:dyDescent="0.25">
      <c r="A405" s="118" t="s">
        <v>158</v>
      </c>
      <c r="B405" s="118" t="s">
        <v>821</v>
      </c>
      <c r="C405" s="118" t="s">
        <v>35</v>
      </c>
      <c r="D405" s="113">
        <v>6000000</v>
      </c>
      <c r="E405" s="113">
        <v>0</v>
      </c>
    </row>
    <row r="406" spans="1:5" ht="14.45" customHeight="1" x14ac:dyDescent="0.25">
      <c r="A406" s="118" t="s">
        <v>159</v>
      </c>
      <c r="B406" s="118" t="s">
        <v>160</v>
      </c>
      <c r="C406" s="118" t="s">
        <v>35</v>
      </c>
      <c r="D406" s="113">
        <v>5000000</v>
      </c>
      <c r="E406" s="113">
        <v>0</v>
      </c>
    </row>
    <row r="407" spans="1:5" ht="14.45" customHeight="1" x14ac:dyDescent="0.25">
      <c r="A407" s="118" t="s">
        <v>193</v>
      </c>
      <c r="B407" s="118" t="s">
        <v>192</v>
      </c>
      <c r="C407" s="118" t="s">
        <v>35</v>
      </c>
      <c r="D407" s="113">
        <v>9000000</v>
      </c>
      <c r="E407" s="113">
        <v>0</v>
      </c>
    </row>
    <row r="408" spans="1:5" ht="14.45" customHeight="1" x14ac:dyDescent="0.25">
      <c r="A408" s="118" t="s">
        <v>227</v>
      </c>
      <c r="B408" s="118" t="s">
        <v>228</v>
      </c>
      <c r="C408" s="118" t="s">
        <v>35</v>
      </c>
      <c r="D408" s="113">
        <v>7000000</v>
      </c>
      <c r="E408" s="113">
        <v>0</v>
      </c>
    </row>
    <row r="409" spans="1:5" ht="14.45" customHeight="1" x14ac:dyDescent="0.25">
      <c r="A409" s="118" t="s">
        <v>600</v>
      </c>
      <c r="B409" s="118" t="s">
        <v>923</v>
      </c>
      <c r="C409" s="118" t="s">
        <v>35</v>
      </c>
      <c r="D409" s="113">
        <v>6000000</v>
      </c>
      <c r="E409" s="113">
        <v>0</v>
      </c>
    </row>
    <row r="410" spans="1:5" ht="14.45" customHeight="1" x14ac:dyDescent="0.25">
      <c r="A410" s="118" t="s">
        <v>289</v>
      </c>
      <c r="B410" s="118" t="s">
        <v>707</v>
      </c>
      <c r="C410" s="118" t="s">
        <v>35</v>
      </c>
      <c r="D410" s="113">
        <v>6000000</v>
      </c>
      <c r="E410" s="113">
        <v>0</v>
      </c>
    </row>
    <row r="411" spans="1:5" ht="14.45" customHeight="1" x14ac:dyDescent="0.25">
      <c r="A411" s="118" t="s">
        <v>290</v>
      </c>
      <c r="B411" s="118" t="s">
        <v>288</v>
      </c>
      <c r="C411" s="118" t="s">
        <v>35</v>
      </c>
      <c r="D411" s="113">
        <v>5000000</v>
      </c>
      <c r="E411" s="113">
        <v>0</v>
      </c>
    </row>
    <row r="412" spans="1:5" ht="14.45" customHeight="1" x14ac:dyDescent="0.25">
      <c r="A412" s="118" t="s">
        <v>323</v>
      </c>
      <c r="B412" s="118" t="s">
        <v>714</v>
      </c>
      <c r="C412" s="118" t="s">
        <v>35</v>
      </c>
      <c r="D412" s="113">
        <v>6000000</v>
      </c>
      <c r="E412" s="113">
        <v>0</v>
      </c>
    </row>
    <row r="413" spans="1:5" ht="14.45" customHeight="1" x14ac:dyDescent="0.25">
      <c r="A413" s="118" t="s">
        <v>350</v>
      </c>
      <c r="B413" s="118" t="s">
        <v>349</v>
      </c>
      <c r="C413" s="118" t="s">
        <v>35</v>
      </c>
      <c r="D413" s="113">
        <v>13000000</v>
      </c>
      <c r="E413" s="113">
        <v>0</v>
      </c>
    </row>
    <row r="414" spans="1:5" ht="14.45" customHeight="1" x14ac:dyDescent="0.25">
      <c r="A414" s="118" t="s">
        <v>728</v>
      </c>
      <c r="B414" s="118" t="s">
        <v>353</v>
      </c>
      <c r="C414" s="118" t="s">
        <v>35</v>
      </c>
      <c r="D414" s="113">
        <v>7000000</v>
      </c>
      <c r="E414" s="113">
        <v>0</v>
      </c>
    </row>
    <row r="415" spans="1:5" ht="14.45" customHeight="1" x14ac:dyDescent="0.25">
      <c r="A415" s="118" t="s">
        <v>603</v>
      </c>
      <c r="B415" s="118" t="s">
        <v>952</v>
      </c>
      <c r="C415" s="118" t="s">
        <v>35</v>
      </c>
      <c r="D415" s="113">
        <v>6000000</v>
      </c>
      <c r="E415" s="113">
        <v>0</v>
      </c>
    </row>
    <row r="416" spans="1:5" ht="14.45" customHeight="1" x14ac:dyDescent="0.25">
      <c r="A416" s="118" t="s">
        <v>604</v>
      </c>
      <c r="B416" s="118" t="s">
        <v>963</v>
      </c>
      <c r="C416" s="118" t="s">
        <v>35</v>
      </c>
      <c r="D416" s="113">
        <v>8000000</v>
      </c>
      <c r="E416" s="113">
        <v>0</v>
      </c>
    </row>
    <row r="417" spans="1:5" ht="14.45" customHeight="1" x14ac:dyDescent="0.25">
      <c r="A417" s="118" t="s">
        <v>500</v>
      </c>
      <c r="B417" s="118" t="s">
        <v>779</v>
      </c>
      <c r="C417" s="118" t="s">
        <v>35</v>
      </c>
      <c r="D417" s="113">
        <v>7000000</v>
      </c>
      <c r="E417" s="113">
        <v>0</v>
      </c>
    </row>
    <row r="418" spans="1:5" ht="14.45" customHeight="1" x14ac:dyDescent="0.25">
      <c r="A418" s="118" t="s">
        <v>610</v>
      </c>
      <c r="B418" s="118" t="s">
        <v>972</v>
      </c>
      <c r="C418" s="118" t="s">
        <v>35</v>
      </c>
      <c r="D418" s="113">
        <v>5000000</v>
      </c>
      <c r="E418" s="113">
        <v>0</v>
      </c>
    </row>
    <row r="419" spans="1:5" ht="14.45" customHeight="1" x14ac:dyDescent="0.25">
      <c r="A419" s="118" t="s">
        <v>839</v>
      </c>
      <c r="B419" s="118" t="s">
        <v>533</v>
      </c>
      <c r="C419" s="118" t="s">
        <v>35</v>
      </c>
      <c r="D419" s="113">
        <v>6000000</v>
      </c>
      <c r="E419" s="113">
        <v>0</v>
      </c>
    </row>
    <row r="420" spans="1:5" ht="14.45" customHeight="1" x14ac:dyDescent="0.25">
      <c r="A420" s="118" t="s">
        <v>31</v>
      </c>
      <c r="B420" s="118" t="s">
        <v>28</v>
      </c>
      <c r="C420" s="118" t="s">
        <v>22</v>
      </c>
      <c r="D420" s="113">
        <v>10000000</v>
      </c>
      <c r="E420" s="113">
        <v>0</v>
      </c>
    </row>
    <row r="421" spans="1:5" ht="14.45" customHeight="1" x14ac:dyDescent="0.25">
      <c r="A421" s="118" t="s">
        <v>989</v>
      </c>
      <c r="B421" s="118" t="s">
        <v>32</v>
      </c>
      <c r="C421" s="118" t="s">
        <v>22</v>
      </c>
      <c r="D421" s="113">
        <v>10000000</v>
      </c>
      <c r="E421" s="113">
        <v>0</v>
      </c>
    </row>
    <row r="422" spans="1:5" ht="14.45" customHeight="1" x14ac:dyDescent="0.25">
      <c r="A422" s="118" t="s">
        <v>75</v>
      </c>
      <c r="B422" s="118" t="s">
        <v>68</v>
      </c>
      <c r="C422" s="118" t="s">
        <v>22</v>
      </c>
      <c r="D422" s="113">
        <v>9000000</v>
      </c>
      <c r="E422" s="113">
        <v>0</v>
      </c>
    </row>
    <row r="423" spans="1:5" ht="14.45" customHeight="1" x14ac:dyDescent="0.25">
      <c r="A423" s="118" t="s">
        <v>609</v>
      </c>
      <c r="B423" s="118" t="s">
        <v>902</v>
      </c>
      <c r="C423" s="118" t="s">
        <v>22</v>
      </c>
      <c r="D423" s="113">
        <v>5000000</v>
      </c>
      <c r="E423" s="113">
        <v>0</v>
      </c>
    </row>
    <row r="424" spans="1:5" ht="14.45" customHeight="1" x14ac:dyDescent="0.25">
      <c r="A424" s="118" t="s">
        <v>113</v>
      </c>
      <c r="B424" s="118" t="s">
        <v>668</v>
      </c>
      <c r="C424" s="118" t="s">
        <v>22</v>
      </c>
      <c r="D424" s="113">
        <v>15000000</v>
      </c>
      <c r="E424" s="113">
        <v>0</v>
      </c>
    </row>
    <row r="425" spans="1:5" ht="14.45" customHeight="1" x14ac:dyDescent="0.25">
      <c r="A425" s="118" t="s">
        <v>114</v>
      </c>
      <c r="B425" s="118" t="s">
        <v>110</v>
      </c>
      <c r="C425" s="118" t="s">
        <v>22</v>
      </c>
      <c r="D425" s="113">
        <v>14000000</v>
      </c>
      <c r="E425" s="113">
        <v>0</v>
      </c>
    </row>
    <row r="426" spans="1:5" ht="14.45" customHeight="1" x14ac:dyDescent="0.25">
      <c r="A426" s="118" t="s">
        <v>138</v>
      </c>
      <c r="B426" s="118" t="s">
        <v>139</v>
      </c>
      <c r="C426" s="118" t="s">
        <v>22</v>
      </c>
      <c r="D426" s="113">
        <v>11000000</v>
      </c>
      <c r="E426" s="113">
        <v>0</v>
      </c>
    </row>
    <row r="427" spans="1:5" ht="14.45" customHeight="1" x14ac:dyDescent="0.25">
      <c r="A427" s="118" t="s">
        <v>680</v>
      </c>
      <c r="B427" s="118" t="s">
        <v>681</v>
      </c>
      <c r="C427" s="118" t="s">
        <v>22</v>
      </c>
      <c r="D427" s="113">
        <v>7000000</v>
      </c>
      <c r="E427" s="113">
        <v>0</v>
      </c>
    </row>
    <row r="428" spans="1:5" ht="14.45" customHeight="1" x14ac:dyDescent="0.25">
      <c r="A428" s="118" t="s">
        <v>832</v>
      </c>
      <c r="B428" s="118" t="s">
        <v>688</v>
      </c>
      <c r="C428" s="118" t="s">
        <v>22</v>
      </c>
      <c r="D428" s="113">
        <v>7000000</v>
      </c>
      <c r="E428" s="113">
        <v>0</v>
      </c>
    </row>
    <row r="429" spans="1:5" ht="14.45" customHeight="1" x14ac:dyDescent="0.25">
      <c r="A429" s="118" t="s">
        <v>247</v>
      </c>
      <c r="B429" s="118" t="s">
        <v>250</v>
      </c>
      <c r="C429" s="118" t="s">
        <v>22</v>
      </c>
      <c r="D429" s="113">
        <v>10000000</v>
      </c>
      <c r="E429" s="113">
        <v>0</v>
      </c>
    </row>
    <row r="430" spans="1:5" ht="14.45" customHeight="1" x14ac:dyDescent="0.25">
      <c r="A430" s="118" t="s">
        <v>272</v>
      </c>
      <c r="B430" s="118" t="s">
        <v>280</v>
      </c>
      <c r="C430" s="118" t="s">
        <v>22</v>
      </c>
      <c r="D430" s="113">
        <v>10000000</v>
      </c>
      <c r="E430" s="113">
        <v>0</v>
      </c>
    </row>
    <row r="431" spans="1:5" ht="14.45" customHeight="1" x14ac:dyDescent="0.25">
      <c r="A431" s="118" t="s">
        <v>277</v>
      </c>
      <c r="B431" s="118" t="s">
        <v>271</v>
      </c>
      <c r="C431" s="118" t="s">
        <v>22</v>
      </c>
      <c r="D431" s="113">
        <v>7000000</v>
      </c>
      <c r="E431" s="113">
        <v>0</v>
      </c>
    </row>
    <row r="432" spans="1:5" ht="14.45" customHeight="1" x14ac:dyDescent="0.25">
      <c r="A432" s="118" t="s">
        <v>279</v>
      </c>
      <c r="B432" s="118" t="s">
        <v>705</v>
      </c>
      <c r="C432" s="118" t="s">
        <v>22</v>
      </c>
      <c r="D432" s="113">
        <v>7000000</v>
      </c>
      <c r="E432" s="113">
        <v>0</v>
      </c>
    </row>
    <row r="433" spans="1:5" ht="14.45" customHeight="1" x14ac:dyDescent="0.25">
      <c r="A433" s="118" t="s">
        <v>315</v>
      </c>
      <c r="B433" s="118" t="s">
        <v>710</v>
      </c>
      <c r="C433" s="118" t="s">
        <v>22</v>
      </c>
      <c r="D433" s="113">
        <v>6000000</v>
      </c>
      <c r="E433" s="113">
        <v>0</v>
      </c>
    </row>
    <row r="434" spans="1:5" ht="14.45" customHeight="1" x14ac:dyDescent="0.25">
      <c r="A434" s="118" t="s">
        <v>344</v>
      </c>
      <c r="B434" s="118" t="s">
        <v>345</v>
      </c>
      <c r="C434" s="118" t="s">
        <v>22</v>
      </c>
      <c r="D434" s="113">
        <v>7000000</v>
      </c>
      <c r="E434" s="113">
        <v>0</v>
      </c>
    </row>
    <row r="435" spans="1:5" ht="14.45" customHeight="1" x14ac:dyDescent="0.25">
      <c r="A435" s="118" t="s">
        <v>377</v>
      </c>
      <c r="B435" s="118" t="s">
        <v>380</v>
      </c>
      <c r="C435" s="118" t="s">
        <v>22</v>
      </c>
      <c r="D435" s="113">
        <v>13000000</v>
      </c>
      <c r="E435" s="113">
        <v>0</v>
      </c>
    </row>
    <row r="436" spans="1:5" ht="14.45" customHeight="1" x14ac:dyDescent="0.25">
      <c r="A436" s="118" t="s">
        <v>437</v>
      </c>
      <c r="B436" s="118" t="s">
        <v>440</v>
      </c>
      <c r="C436" s="118" t="s">
        <v>22</v>
      </c>
      <c r="D436" s="113">
        <v>16000000</v>
      </c>
      <c r="E436" s="113">
        <v>0</v>
      </c>
    </row>
    <row r="437" spans="1:5" ht="14.45" customHeight="1" x14ac:dyDescent="0.25">
      <c r="A437" s="118" t="s">
        <v>447</v>
      </c>
      <c r="B437" s="118" t="s">
        <v>448</v>
      </c>
      <c r="C437" s="118" t="s">
        <v>22</v>
      </c>
      <c r="D437" s="113">
        <v>9000000</v>
      </c>
      <c r="E437" s="113">
        <v>0</v>
      </c>
    </row>
    <row r="438" spans="1:5" ht="14.45" customHeight="1" x14ac:dyDescent="0.25">
      <c r="A438" s="118" t="s">
        <v>796</v>
      </c>
      <c r="B438" s="118" t="s">
        <v>797</v>
      </c>
      <c r="C438" s="118" t="s">
        <v>22</v>
      </c>
      <c r="D438" s="113">
        <v>5000000</v>
      </c>
      <c r="E438" s="113">
        <v>0</v>
      </c>
    </row>
    <row r="439" spans="1:5" ht="14.45" customHeight="1" x14ac:dyDescent="0.25">
      <c r="A439" s="118" t="s">
        <v>516</v>
      </c>
      <c r="B439" s="118" t="s">
        <v>517</v>
      </c>
      <c r="C439" s="118" t="s">
        <v>22</v>
      </c>
      <c r="D439" s="113">
        <v>10000000</v>
      </c>
      <c r="E439" s="113">
        <v>0</v>
      </c>
    </row>
    <row r="440" spans="1:5" ht="14.45" customHeight="1" x14ac:dyDescent="0.25">
      <c r="A440" s="118" t="s">
        <v>838</v>
      </c>
      <c r="B440" s="118" t="s">
        <v>525</v>
      </c>
      <c r="C440" s="118" t="s">
        <v>22</v>
      </c>
      <c r="D440" s="113">
        <v>6000000</v>
      </c>
      <c r="E440" s="113">
        <v>0</v>
      </c>
    </row>
    <row r="441" spans="1:5" ht="14.45" customHeight="1" x14ac:dyDescent="0.25">
      <c r="A441" s="118" t="s">
        <v>593</v>
      </c>
      <c r="B441" s="118" t="s">
        <v>888</v>
      </c>
      <c r="C441" s="118" t="s">
        <v>7</v>
      </c>
      <c r="D441" s="113">
        <v>12000000</v>
      </c>
      <c r="E441" s="113">
        <v>0</v>
      </c>
    </row>
    <row r="442" spans="1:5" ht="14.45" customHeight="1" x14ac:dyDescent="0.25">
      <c r="A442" s="118" t="s">
        <v>50</v>
      </c>
      <c r="B442" s="118" t="s">
        <v>53</v>
      </c>
      <c r="C442" s="118" t="s">
        <v>7</v>
      </c>
      <c r="D442" s="113">
        <v>14000000</v>
      </c>
      <c r="E442" s="113">
        <v>0</v>
      </c>
    </row>
    <row r="443" spans="1:5" ht="14.45" customHeight="1" x14ac:dyDescent="0.25">
      <c r="A443" s="118" t="s">
        <v>60</v>
      </c>
      <c r="B443" s="118" t="s">
        <v>62</v>
      </c>
      <c r="C443" s="118" t="s">
        <v>7</v>
      </c>
      <c r="D443" s="113">
        <v>10000000</v>
      </c>
      <c r="E443" s="113">
        <v>0</v>
      </c>
    </row>
    <row r="444" spans="1:5" ht="14.45" customHeight="1" x14ac:dyDescent="0.25">
      <c r="A444" s="118" t="s">
        <v>61</v>
      </c>
      <c r="B444" s="118" t="s">
        <v>210</v>
      </c>
      <c r="C444" s="118" t="s">
        <v>7</v>
      </c>
      <c r="D444" s="113">
        <v>9000000</v>
      </c>
      <c r="E444" s="113">
        <v>0</v>
      </c>
    </row>
    <row r="445" spans="1:5" ht="14.45" customHeight="1" x14ac:dyDescent="0.25">
      <c r="A445" s="118" t="s">
        <v>632</v>
      </c>
      <c r="B445" s="118" t="s">
        <v>633</v>
      </c>
      <c r="C445" s="118" t="s">
        <v>7</v>
      </c>
      <c r="D445" s="113">
        <v>6000000</v>
      </c>
      <c r="E445" s="113">
        <v>0</v>
      </c>
    </row>
    <row r="446" spans="1:5" ht="14.45" customHeight="1" x14ac:dyDescent="0.25">
      <c r="A446" s="118" t="s">
        <v>636</v>
      </c>
      <c r="B446" s="118" t="s">
        <v>637</v>
      </c>
      <c r="C446" s="118" t="s">
        <v>7</v>
      </c>
      <c r="D446" s="113">
        <v>5000000</v>
      </c>
      <c r="E446" s="113">
        <v>0</v>
      </c>
    </row>
    <row r="447" spans="1:5" ht="14.45" customHeight="1" x14ac:dyDescent="0.25">
      <c r="A447" s="118" t="s">
        <v>638</v>
      </c>
      <c r="B447" s="118" t="s">
        <v>639</v>
      </c>
      <c r="C447" s="118" t="s">
        <v>7</v>
      </c>
      <c r="D447" s="113">
        <v>5000000</v>
      </c>
      <c r="E447" s="113">
        <v>0</v>
      </c>
    </row>
    <row r="448" spans="1:5" ht="14.45" customHeight="1" x14ac:dyDescent="0.25">
      <c r="A448" s="118" t="s">
        <v>642</v>
      </c>
      <c r="B448" s="118" t="s">
        <v>643</v>
      </c>
      <c r="C448" s="118" t="s">
        <v>7</v>
      </c>
      <c r="D448" s="113">
        <v>5000000</v>
      </c>
      <c r="E448" s="113">
        <v>0</v>
      </c>
    </row>
    <row r="449" spans="1:5" ht="14.45" customHeight="1" x14ac:dyDescent="0.25">
      <c r="A449" s="118" t="s">
        <v>98</v>
      </c>
      <c r="B449" s="118" t="s">
        <v>102</v>
      </c>
      <c r="C449" s="118" t="s">
        <v>7</v>
      </c>
      <c r="D449" s="113">
        <v>14000000</v>
      </c>
      <c r="E449" s="113">
        <v>0</v>
      </c>
    </row>
    <row r="450" spans="1:5" ht="14.45" customHeight="1" x14ac:dyDescent="0.25">
      <c r="A450" s="118" t="s">
        <v>101</v>
      </c>
      <c r="B450" s="118" t="s">
        <v>106</v>
      </c>
      <c r="C450" s="118" t="s">
        <v>7</v>
      </c>
      <c r="D450" s="113">
        <v>13000000</v>
      </c>
      <c r="E450" s="113">
        <v>0</v>
      </c>
    </row>
    <row r="451" spans="1:5" ht="14.45" customHeight="1" x14ac:dyDescent="0.25">
      <c r="A451" s="118" t="s">
        <v>107</v>
      </c>
      <c r="B451" s="118" t="s">
        <v>108</v>
      </c>
      <c r="C451" s="118" t="s">
        <v>7</v>
      </c>
      <c r="D451" s="113">
        <v>10000000</v>
      </c>
      <c r="E451" s="113">
        <v>0</v>
      </c>
    </row>
    <row r="452" spans="1:5" ht="14.45" customHeight="1" x14ac:dyDescent="0.25">
      <c r="A452" s="118" t="s">
        <v>862</v>
      </c>
      <c r="B452" s="118" t="s">
        <v>864</v>
      </c>
      <c r="C452" s="118" t="s">
        <v>7</v>
      </c>
      <c r="D452" s="113">
        <v>8000000</v>
      </c>
      <c r="E452" s="113">
        <v>0</v>
      </c>
    </row>
    <row r="453" spans="1:5" ht="14.45" customHeight="1" x14ac:dyDescent="0.25">
      <c r="A453" s="118" t="s">
        <v>175</v>
      </c>
      <c r="B453" s="118" t="s">
        <v>176</v>
      </c>
      <c r="C453" s="118" t="s">
        <v>7</v>
      </c>
      <c r="D453" s="113">
        <v>6000000</v>
      </c>
      <c r="E453" s="113">
        <v>0</v>
      </c>
    </row>
    <row r="454" spans="1:5" ht="14.45" customHeight="1" x14ac:dyDescent="0.25">
      <c r="A454" s="118" t="s">
        <v>598</v>
      </c>
      <c r="B454" s="118" t="s">
        <v>916</v>
      </c>
      <c r="C454" s="118" t="s">
        <v>7</v>
      </c>
      <c r="D454" s="113">
        <v>7000000</v>
      </c>
      <c r="E454" s="113">
        <v>0</v>
      </c>
    </row>
    <row r="455" spans="1:5" ht="14.45" customHeight="1" x14ac:dyDescent="0.25">
      <c r="A455" s="118" t="s">
        <v>833</v>
      </c>
      <c r="B455" s="118" t="s">
        <v>211</v>
      </c>
      <c r="C455" s="118" t="s">
        <v>7</v>
      </c>
      <c r="D455" s="113">
        <v>6000000</v>
      </c>
      <c r="E455" s="113">
        <v>0</v>
      </c>
    </row>
    <row r="456" spans="1:5" ht="14.45" customHeight="1" x14ac:dyDescent="0.25">
      <c r="A456" s="118" t="s">
        <v>849</v>
      </c>
      <c r="B456" s="118" t="s">
        <v>850</v>
      </c>
      <c r="C456" s="118" t="s">
        <v>7</v>
      </c>
      <c r="D456" s="113">
        <v>6000000</v>
      </c>
      <c r="E456" s="113">
        <v>0</v>
      </c>
    </row>
    <row r="457" spans="1:5" ht="14.45" customHeight="1" x14ac:dyDescent="0.25">
      <c r="A457" s="118" t="s">
        <v>263</v>
      </c>
      <c r="B457" s="118" t="s">
        <v>268</v>
      </c>
      <c r="C457" s="118" t="s">
        <v>7</v>
      </c>
      <c r="D457" s="113">
        <v>5000000</v>
      </c>
      <c r="E457" s="113">
        <v>0</v>
      </c>
    </row>
    <row r="458" spans="1:5" ht="14.45" customHeight="1" x14ac:dyDescent="0.25">
      <c r="A458" s="118" t="s">
        <v>265</v>
      </c>
      <c r="B458" s="118" t="s">
        <v>264</v>
      </c>
      <c r="C458" s="118" t="s">
        <v>7</v>
      </c>
      <c r="D458" s="113">
        <v>5000000</v>
      </c>
      <c r="E458" s="113">
        <v>0</v>
      </c>
    </row>
    <row r="459" spans="1:5" ht="14.45" customHeight="1" x14ac:dyDescent="0.25">
      <c r="A459" s="118" t="s">
        <v>602</v>
      </c>
      <c r="B459" s="118" t="s">
        <v>993</v>
      </c>
      <c r="C459" s="118" t="s">
        <v>7</v>
      </c>
      <c r="D459" s="113">
        <v>5000000</v>
      </c>
      <c r="E459" s="113">
        <v>0</v>
      </c>
    </row>
    <row r="460" spans="1:5" ht="14.45" customHeight="1" x14ac:dyDescent="0.25">
      <c r="A460" s="118" t="s">
        <v>602</v>
      </c>
      <c r="B460" s="118" t="s">
        <v>929</v>
      </c>
      <c r="C460" s="118" t="s">
        <v>7</v>
      </c>
      <c r="D460" s="113">
        <v>6000000</v>
      </c>
      <c r="E460" s="113">
        <v>0</v>
      </c>
    </row>
    <row r="461" spans="1:5" ht="14.45" customHeight="1" x14ac:dyDescent="0.25">
      <c r="A461" s="118" t="s">
        <v>335</v>
      </c>
      <c r="B461" s="118" t="s">
        <v>332</v>
      </c>
      <c r="C461" s="118" t="s">
        <v>7</v>
      </c>
      <c r="D461" s="113">
        <v>9000000</v>
      </c>
      <c r="E461" s="113">
        <v>0</v>
      </c>
    </row>
    <row r="462" spans="1:5" ht="14.45" customHeight="1" x14ac:dyDescent="0.25">
      <c r="A462" s="118" t="s">
        <v>369</v>
      </c>
      <c r="B462" s="118" t="s">
        <v>729</v>
      </c>
      <c r="C462" s="118" t="s">
        <v>7</v>
      </c>
      <c r="D462" s="113">
        <v>12000000</v>
      </c>
      <c r="E462" s="113">
        <v>0</v>
      </c>
    </row>
    <row r="463" spans="1:5" ht="14.45" customHeight="1" x14ac:dyDescent="0.25">
      <c r="A463" s="118" t="s">
        <v>429</v>
      </c>
      <c r="B463" s="118" t="s">
        <v>428</v>
      </c>
      <c r="C463" s="118" t="s">
        <v>7</v>
      </c>
      <c r="D463" s="113">
        <v>11000000</v>
      </c>
      <c r="E463" s="113">
        <v>0</v>
      </c>
    </row>
    <row r="464" spans="1:5" ht="14.45" customHeight="1" x14ac:dyDescent="0.25">
      <c r="A464" s="118" t="s">
        <v>774</v>
      </c>
      <c r="B464" s="118" t="s">
        <v>775</v>
      </c>
      <c r="C464" s="118" t="s">
        <v>7</v>
      </c>
      <c r="D464" s="113">
        <v>7000000</v>
      </c>
      <c r="E464" s="113">
        <v>0</v>
      </c>
    </row>
    <row r="465" spans="1:5" ht="14.45" customHeight="1" x14ac:dyDescent="0.25">
      <c r="A465" s="118" t="s">
        <v>515</v>
      </c>
      <c r="B465" s="118" t="s">
        <v>511</v>
      </c>
      <c r="C465" s="118" t="s">
        <v>7</v>
      </c>
      <c r="D465" s="113">
        <v>7000000</v>
      </c>
      <c r="E465" s="113">
        <v>0</v>
      </c>
    </row>
    <row r="466" spans="1:5" ht="14.45" customHeight="1" x14ac:dyDescent="0.25">
      <c r="A466" s="118" t="s">
        <v>606</v>
      </c>
      <c r="B466" s="118" t="s">
        <v>976</v>
      </c>
      <c r="C466" s="118" t="s">
        <v>7</v>
      </c>
      <c r="D466" s="113">
        <v>6000000</v>
      </c>
      <c r="E466" s="113">
        <v>0</v>
      </c>
    </row>
    <row r="467" spans="1:5" ht="14.45" customHeight="1" x14ac:dyDescent="0.25">
      <c r="A467" s="118" t="s">
        <v>675</v>
      </c>
      <c r="B467" s="118" t="s">
        <v>137</v>
      </c>
      <c r="C467" s="118" t="s">
        <v>7</v>
      </c>
      <c r="D467" s="113">
        <v>10000000</v>
      </c>
      <c r="E467" s="113">
        <v>-1</v>
      </c>
    </row>
    <row r="468" spans="1:5" ht="14.45" customHeight="1" x14ac:dyDescent="0.25">
      <c r="A468" s="118" t="s">
        <v>173</v>
      </c>
      <c r="B468" s="118" t="s">
        <v>174</v>
      </c>
      <c r="C468" s="118" t="s">
        <v>7</v>
      </c>
      <c r="D468" s="113">
        <v>7000000</v>
      </c>
      <c r="E468" s="113">
        <v>-1</v>
      </c>
    </row>
    <row r="469" spans="1:5" ht="14.45" customHeight="1" x14ac:dyDescent="0.25">
      <c r="A469" s="118" t="s">
        <v>242</v>
      </c>
      <c r="B469" s="118" t="s">
        <v>235</v>
      </c>
      <c r="C469" s="118" t="s">
        <v>7</v>
      </c>
      <c r="D469" s="113">
        <v>7000000</v>
      </c>
      <c r="E469" s="113">
        <v>-1</v>
      </c>
    </row>
    <row r="470" spans="1:5" ht="14.45" customHeight="1" x14ac:dyDescent="0.25">
      <c r="A470" s="118" t="s">
        <v>773</v>
      </c>
      <c r="B470" s="118" t="s">
        <v>470</v>
      </c>
      <c r="C470" s="118" t="s">
        <v>7</v>
      </c>
      <c r="D470" s="113">
        <v>8000000</v>
      </c>
      <c r="E470" s="113">
        <v>-1</v>
      </c>
    </row>
    <row r="471" spans="1:5" ht="14.45" customHeight="1" x14ac:dyDescent="0.25">
      <c r="A471" s="118" t="s">
        <v>259</v>
      </c>
      <c r="B471" s="118" t="s">
        <v>269</v>
      </c>
      <c r="C471" s="118" t="s">
        <v>7</v>
      </c>
      <c r="D471" s="113">
        <v>7000000</v>
      </c>
      <c r="E471" s="113">
        <v>-2</v>
      </c>
    </row>
    <row r="472" spans="1:5" ht="14.45" customHeight="1" x14ac:dyDescent="0.25">
      <c r="A472" s="118" t="s">
        <v>786</v>
      </c>
      <c r="B472" s="118" t="s">
        <v>787</v>
      </c>
      <c r="C472" s="118" t="s">
        <v>7</v>
      </c>
      <c r="D472" s="113">
        <v>5000000</v>
      </c>
      <c r="E472" s="113">
        <v>-2</v>
      </c>
    </row>
    <row r="473" spans="1:5" ht="14.45" customHeight="1" x14ac:dyDescent="0.25">
      <c r="A473" s="118" t="s">
        <v>507</v>
      </c>
      <c r="B473" s="118" t="s">
        <v>508</v>
      </c>
      <c r="C473" s="118" t="s">
        <v>7</v>
      </c>
      <c r="D473" s="113">
        <v>10000000</v>
      </c>
      <c r="E473" s="113">
        <v>-2</v>
      </c>
    </row>
    <row r="474" spans="1:5" ht="14.45" customHeight="1" x14ac:dyDescent="0.25">
      <c r="A474" s="118" t="s">
        <v>593</v>
      </c>
      <c r="B474" s="118" t="s">
        <v>887</v>
      </c>
      <c r="C474" s="118" t="s">
        <v>7</v>
      </c>
      <c r="D474" s="113">
        <v>9000000</v>
      </c>
      <c r="E474" s="113">
        <v>-3</v>
      </c>
    </row>
    <row r="475" spans="1:5" ht="14.45" customHeight="1" x14ac:dyDescent="0.25">
      <c r="A475" s="118" t="s">
        <v>300</v>
      </c>
      <c r="B475" s="118" t="s">
        <v>708</v>
      </c>
      <c r="C475" s="118" t="s">
        <v>7</v>
      </c>
      <c r="D475" s="113">
        <v>7000000</v>
      </c>
      <c r="E475" s="113">
        <v>-3</v>
      </c>
    </row>
    <row r="476" spans="1:5" ht="14.45" customHeight="1" x14ac:dyDescent="0.25">
      <c r="A476" s="118" t="s">
        <v>606</v>
      </c>
      <c r="B476" s="118" t="s">
        <v>975</v>
      </c>
      <c r="C476" s="118" t="s">
        <v>7</v>
      </c>
      <c r="D476" s="113">
        <v>6000000</v>
      </c>
      <c r="E476" s="113">
        <v>-4</v>
      </c>
    </row>
    <row r="477" spans="1:5" ht="14.45" customHeight="1" x14ac:dyDescent="0.25">
      <c r="A477" s="118" t="s">
        <v>594</v>
      </c>
      <c r="B477" s="118" t="s">
        <v>894</v>
      </c>
      <c r="C477" s="118" t="s">
        <v>7</v>
      </c>
      <c r="D477" s="113">
        <v>9000000</v>
      </c>
      <c r="E477" s="113">
        <v>-6</v>
      </c>
    </row>
    <row r="478" spans="1:5" ht="14.45" customHeight="1" x14ac:dyDescent="0.25">
      <c r="A478" s="118" t="s">
        <v>852</v>
      </c>
      <c r="B478" s="118" t="s">
        <v>854</v>
      </c>
      <c r="C478" s="118" t="s">
        <v>7</v>
      </c>
      <c r="D478" s="113">
        <v>7000000</v>
      </c>
      <c r="E478" s="113">
        <v>-6</v>
      </c>
    </row>
    <row r="479" spans="1:5" ht="14.45" customHeight="1" x14ac:dyDescent="0.25">
      <c r="A479" s="118" t="s">
        <v>261</v>
      </c>
      <c r="B479" s="118" t="s">
        <v>266</v>
      </c>
      <c r="C479" s="118" t="s">
        <v>7</v>
      </c>
      <c r="D479" s="113">
        <v>7000000</v>
      </c>
      <c r="E479" s="113">
        <v>-7</v>
      </c>
    </row>
    <row r="480" spans="1:5" ht="14.45" customHeight="1" x14ac:dyDescent="0.25">
      <c r="A480" s="118" t="s">
        <v>606</v>
      </c>
      <c r="B480" s="118" t="s">
        <v>974</v>
      </c>
      <c r="C480" s="118" t="s">
        <v>7</v>
      </c>
      <c r="D480" s="113">
        <v>7000000</v>
      </c>
      <c r="E480" s="113">
        <v>-7</v>
      </c>
    </row>
    <row r="481" spans="1:5" ht="14.45" customHeight="1" x14ac:dyDescent="0.25">
      <c r="A481" s="118" t="s">
        <v>822</v>
      </c>
      <c r="B481" s="118" t="s">
        <v>820</v>
      </c>
      <c r="C481" s="118" t="s">
        <v>7</v>
      </c>
      <c r="D481" s="113">
        <v>5000000</v>
      </c>
      <c r="E481" s="113">
        <v>-8</v>
      </c>
    </row>
    <row r="482" spans="1:5" ht="14.45" customHeight="1" x14ac:dyDescent="0.25">
      <c r="A482" s="118" t="s">
        <v>262</v>
      </c>
      <c r="B482" s="118" t="s">
        <v>267</v>
      </c>
      <c r="C482" s="118" t="s">
        <v>7</v>
      </c>
      <c r="D482" s="113">
        <v>6000000</v>
      </c>
      <c r="E482" s="113">
        <v>-8</v>
      </c>
    </row>
    <row r="483" spans="1:5" ht="14.45" customHeight="1" x14ac:dyDescent="0.25">
      <c r="A483" s="118" t="s">
        <v>256</v>
      </c>
      <c r="B483" s="118" t="s">
        <v>257</v>
      </c>
      <c r="C483" s="118" t="s">
        <v>6</v>
      </c>
      <c r="D483" s="113">
        <v>8000000</v>
      </c>
      <c r="E483" s="113">
        <v>-10</v>
      </c>
    </row>
    <row r="484" spans="1:5" ht="14.45" customHeight="1" x14ac:dyDescent="0.25">
      <c r="A484" s="118" t="s">
        <v>851</v>
      </c>
      <c r="B484" s="118" t="s">
        <v>853</v>
      </c>
      <c r="C484" s="118" t="s">
        <v>7</v>
      </c>
      <c r="D484" s="113">
        <v>7000000</v>
      </c>
      <c r="E484" s="113">
        <v>-18</v>
      </c>
    </row>
    <row r="485" spans="1:5" ht="14.45" customHeight="1" x14ac:dyDescent="0.25">
      <c r="D485" s="114"/>
      <c r="E485" s="114"/>
    </row>
  </sheetData>
  <sheetProtection selectLockedCells="1" selectUnlockedCells="1"/>
  <autoFilter ref="A1:E484">
    <sortState ref="A2:E484">
      <sortCondition descending="1" ref="E1:E484"/>
    </sortState>
  </autoFilter>
  <sortState ref="A2:F485">
    <sortCondition descending="1" ref="E2:E485"/>
  </sortSt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Roman,Standaard"&amp;12&amp;A</oddHeader>
    <oddFooter>&amp;C&amp;"Times New Roman,Standaard"&amp;12Pagina &amp;P</oddFooter>
  </headerFooter>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 Spelerslijst</vt:lpstr>
      <vt:lpstr>2 - Deelnameformulier</vt:lpstr>
      <vt:lpstr>3 - Statistieken 25-26 1e helft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Matthijs Hanck</dc:creator>
  <cp:keywords/>
  <dc:description/>
  <cp:lastModifiedBy>Matthijs Hanck</cp:lastModifiedBy>
  <cp:revision/>
  <cp:lastPrinted>2025-07-18T09:25:10Z</cp:lastPrinted>
  <dcterms:created xsi:type="dcterms:W3CDTF">2019-07-05T14:35:06Z</dcterms:created>
  <dcterms:modified xsi:type="dcterms:W3CDTF">2026-01-08T09:09:56Z</dcterms:modified>
  <cp:category/>
  <cp:contentStatus/>
</cp:coreProperties>
</file>