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tth\Dropbox\S11manager\S11 2025-2026\Spelerslijsten 25-26\"/>
    </mc:Choice>
  </mc:AlternateContent>
  <bookViews>
    <workbookView xWindow="0" yWindow="0" windowWidth="28800" windowHeight="12440" tabRatio="782"/>
  </bookViews>
  <sheets>
    <sheet name="1 - Spelerslijst" sheetId="4" r:id="rId1"/>
    <sheet name="2 - Deelnameformulier" sheetId="2" r:id="rId2"/>
    <sheet name="3 - Statistieken 25-26 1e helft" sheetId="3" r:id="rId3"/>
  </sheets>
  <definedNames>
    <definedName name="_xlnm._FilterDatabase" localSheetId="2" hidden="1">'3 - Statistieken 25-26 1e helft'!$A$1:$E$484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F5" i="2"/>
  <c r="F6" i="2"/>
  <c r="F7" i="2"/>
  <c r="F8" i="2"/>
  <c r="F9" i="2"/>
  <c r="F10" i="2"/>
  <c r="F11" i="2"/>
  <c r="F12" i="2"/>
  <c r="F13" i="2"/>
  <c r="F14" i="2"/>
  <c r="F15" i="2"/>
  <c r="F16" i="2"/>
  <c r="F3" i="2"/>
  <c r="E4" i="2"/>
  <c r="E5" i="2"/>
  <c r="E6" i="2"/>
  <c r="E7" i="2"/>
  <c r="E8" i="2"/>
  <c r="E9" i="2"/>
  <c r="E10" i="2"/>
  <c r="E11" i="2"/>
  <c r="E12" i="2"/>
  <c r="E13" i="2"/>
  <c r="E14" i="2"/>
  <c r="E15" i="2"/>
  <c r="E16" i="2"/>
  <c r="E3" i="2"/>
  <c r="D134" i="2" l="1"/>
  <c r="F134" i="2" s="1"/>
  <c r="G134" i="2" s="1"/>
  <c r="E134" i="2" s="1"/>
  <c r="D133" i="2"/>
  <c r="F133" i="2" s="1"/>
  <c r="G133" i="2" s="1"/>
  <c r="E133" i="2" s="1"/>
  <c r="D132" i="2"/>
  <c r="F132" i="2" s="1"/>
  <c r="G132" i="2" s="1"/>
  <c r="E132" i="2" s="1"/>
  <c r="D131" i="2"/>
  <c r="F131" i="2" s="1"/>
  <c r="G131" i="2" s="1"/>
  <c r="E131" i="2" s="1"/>
  <c r="D130" i="2"/>
  <c r="F130" i="2" s="1"/>
  <c r="G130" i="2" s="1"/>
  <c r="E130" i="2" s="1"/>
  <c r="D129" i="2"/>
  <c r="F129" i="2" s="1"/>
  <c r="G129" i="2" s="1"/>
  <c r="E129" i="2" s="1"/>
  <c r="D128" i="2"/>
  <c r="F128" i="2" s="1"/>
  <c r="G128" i="2" s="1"/>
  <c r="E128" i="2" s="1"/>
  <c r="D127" i="2"/>
  <c r="F127" i="2" s="1"/>
  <c r="G127" i="2" s="1"/>
  <c r="E127" i="2" s="1"/>
  <c r="D126" i="2"/>
  <c r="F126" i="2" s="1"/>
  <c r="G126" i="2" s="1"/>
  <c r="E126" i="2" s="1"/>
  <c r="D125" i="2"/>
  <c r="F125" i="2" s="1"/>
  <c r="G125" i="2" s="1"/>
  <c r="E125" i="2" s="1"/>
  <c r="D124" i="2"/>
  <c r="F124" i="2" s="1"/>
  <c r="G124" i="2" s="1"/>
  <c r="E124" i="2" s="1"/>
  <c r="D123" i="2"/>
  <c r="F123" i="2" s="1"/>
  <c r="G123" i="2" s="1"/>
  <c r="E123" i="2" s="1"/>
  <c r="D122" i="2"/>
  <c r="F122" i="2" s="1"/>
  <c r="G122" i="2" s="1"/>
  <c r="E122" i="2" s="1"/>
  <c r="D121" i="2"/>
  <c r="F121" i="2" s="1"/>
  <c r="G121" i="2" s="1"/>
  <c r="E121" i="2" s="1"/>
  <c r="D116" i="2"/>
  <c r="D115" i="2"/>
  <c r="D114" i="2"/>
  <c r="D113" i="2"/>
  <c r="D112" i="2"/>
  <c r="D111" i="2"/>
  <c r="D110" i="2"/>
  <c r="D109" i="2"/>
  <c r="D108" i="2"/>
  <c r="D107" i="2"/>
  <c r="D106" i="2"/>
  <c r="D105" i="2"/>
  <c r="D104" i="2"/>
  <c r="D103" i="2"/>
  <c r="D100" i="2"/>
  <c r="I6" i="2" s="1"/>
  <c r="D99" i="2"/>
  <c r="E37" i="2"/>
  <c r="E36" i="2"/>
  <c r="E35" i="2"/>
  <c r="E34" i="2"/>
  <c r="E33" i="2"/>
  <c r="E32" i="2"/>
  <c r="E31" i="2"/>
  <c r="E30" i="2"/>
  <c r="E29" i="2"/>
  <c r="E28" i="2"/>
  <c r="E27" i="2"/>
  <c r="E26" i="2"/>
  <c r="E25" i="2"/>
  <c r="E24" i="2"/>
  <c r="E23" i="2"/>
  <c r="E22" i="2"/>
  <c r="E21" i="2"/>
  <c r="E20" i="2"/>
  <c r="I5" i="2"/>
  <c r="E114" i="2" l="1"/>
  <c r="E135" i="2"/>
  <c r="E136" i="2" s="1"/>
  <c r="E115" i="2"/>
  <c r="E103" i="2"/>
  <c r="E107" i="2"/>
  <c r="E111" i="2"/>
  <c r="E104" i="2"/>
  <c r="E108" i="2"/>
  <c r="E112" i="2"/>
  <c r="E116" i="2"/>
  <c r="E105" i="2"/>
  <c r="E109" i="2"/>
  <c r="E113" i="2"/>
  <c r="E106" i="2"/>
  <c r="E110" i="2"/>
  <c r="F17" i="2"/>
  <c r="I7" i="2" s="1"/>
  <c r="I9" i="2" l="1"/>
  <c r="E117" i="2"/>
  <c r="E118" i="2" l="1"/>
  <c r="I8" i="2"/>
</calcChain>
</file>

<file path=xl/sharedStrings.xml><?xml version="1.0" encoding="utf-8"?>
<sst xmlns="http://schemas.openxmlformats.org/spreadsheetml/2006/main" count="3267" uniqueCount="1091">
  <si>
    <t>CODE</t>
  </si>
  <si>
    <t>SPELER</t>
  </si>
  <si>
    <t>LINIE</t>
  </si>
  <si>
    <t>Ajax</t>
  </si>
  <si>
    <t>AJA11</t>
  </si>
  <si>
    <t>Keeper AJA</t>
  </si>
  <si>
    <t>KEEP</t>
  </si>
  <si>
    <t>VERD</t>
  </si>
  <si>
    <t>AJA32</t>
  </si>
  <si>
    <t>AJA33</t>
  </si>
  <si>
    <t>Anton Gaaei</t>
  </si>
  <si>
    <t>AJA34</t>
  </si>
  <si>
    <t>Josip Sutalo</t>
  </si>
  <si>
    <t>AJA35</t>
  </si>
  <si>
    <t>Ahmetcan Kaplan</t>
  </si>
  <si>
    <t>AJA36</t>
  </si>
  <si>
    <t>Youri Baas</t>
  </si>
  <si>
    <t>AJA37</t>
  </si>
  <si>
    <t xml:space="preserve">Owen Wijndal </t>
  </si>
  <si>
    <t>AJA38</t>
  </si>
  <si>
    <t>AJA51</t>
  </si>
  <si>
    <t>Kenneth Taylor</t>
  </si>
  <si>
    <t>MIDD</t>
  </si>
  <si>
    <t>AJA52</t>
  </si>
  <si>
    <t>Steven Berghuis</t>
  </si>
  <si>
    <t>AJA53</t>
  </si>
  <si>
    <t>Kristian Hlynsson</t>
  </si>
  <si>
    <t>AJA54</t>
  </si>
  <si>
    <t>Branco van den Boomen</t>
  </si>
  <si>
    <t>AJA55</t>
  </si>
  <si>
    <t>AJA56</t>
  </si>
  <si>
    <t>AJA57</t>
  </si>
  <si>
    <t>Sivert Mannsverk</t>
  </si>
  <si>
    <t xml:space="preserve">Kian Fitz-Jim </t>
  </si>
  <si>
    <t>Brian Brobbey</t>
  </si>
  <si>
    <t>AANV</t>
  </si>
  <si>
    <t>AJA72</t>
  </si>
  <si>
    <t>AJA73</t>
  </si>
  <si>
    <t>Bertrand Traoré</t>
  </si>
  <si>
    <t>AJA75</t>
  </si>
  <si>
    <t>Mika Godts</t>
  </si>
  <si>
    <t>AJA77</t>
  </si>
  <si>
    <t>Amourricho van Axel Dongen</t>
  </si>
  <si>
    <t>Sherel Floranus</t>
  </si>
  <si>
    <t>Vasilios Zagaritis</t>
  </si>
  <si>
    <t>Stije Resink</t>
  </si>
  <si>
    <t>AZ</t>
  </si>
  <si>
    <t>AZA11</t>
  </si>
  <si>
    <t>Keeper AZA</t>
  </si>
  <si>
    <t>AZA32</t>
  </si>
  <si>
    <t>AZA33</t>
  </si>
  <si>
    <t>Alexandre Penetra</t>
  </si>
  <si>
    <t>AZA34</t>
  </si>
  <si>
    <t>Seiya Maikuma</t>
  </si>
  <si>
    <t>AZA35</t>
  </si>
  <si>
    <t>Mees de Wit</t>
  </si>
  <si>
    <t>AZA36</t>
  </si>
  <si>
    <t>Denso Kasius</t>
  </si>
  <si>
    <t>AZA37</t>
  </si>
  <si>
    <t>Wouter Goes</t>
  </si>
  <si>
    <t>AZA38</t>
  </si>
  <si>
    <t>AZA39</t>
  </si>
  <si>
    <t>Maxim Dekker</t>
  </si>
  <si>
    <t>AZA51</t>
  </si>
  <si>
    <t>Sven Mijnans</t>
  </si>
  <si>
    <t>AZA52</t>
  </si>
  <si>
    <t>Jordy Clasie</t>
  </si>
  <si>
    <t>AZA53</t>
  </si>
  <si>
    <t>Kristijan Belic</t>
  </si>
  <si>
    <t>AZA54</t>
  </si>
  <si>
    <t>Peer Koopmeiners</t>
  </si>
  <si>
    <t>AZA55</t>
  </si>
  <si>
    <t>Zico Buurmeester</t>
  </si>
  <si>
    <t>AZA56</t>
  </si>
  <si>
    <t>Kees Smit</t>
  </si>
  <si>
    <t>AZA57</t>
  </si>
  <si>
    <t>Dave Kwakman</t>
  </si>
  <si>
    <t>AZA71</t>
  </si>
  <si>
    <t>Troy Parrott</t>
  </si>
  <si>
    <t>AZA72</t>
  </si>
  <si>
    <t>Ruben van Bommel</t>
  </si>
  <si>
    <t>AZA73</t>
  </si>
  <si>
    <t>Myron van Brederode</t>
  </si>
  <si>
    <t>AZA74</t>
  </si>
  <si>
    <t>Mayckel Lahdo</t>
  </si>
  <si>
    <t>AZA75</t>
  </si>
  <si>
    <t>Lequincio Zeefuik</t>
  </si>
  <si>
    <t>AZA76</t>
  </si>
  <si>
    <t>Ernest Poku</t>
  </si>
  <si>
    <t>AZA77</t>
  </si>
  <si>
    <t>Ibrahim Sadiq</t>
  </si>
  <si>
    <t>AZA78</t>
  </si>
  <si>
    <t>Mexx Meerdink</t>
  </si>
  <si>
    <t>AZA79</t>
  </si>
  <si>
    <t>Feyenoord</t>
  </si>
  <si>
    <t>FEY11</t>
  </si>
  <si>
    <t>Keeper FEY</t>
  </si>
  <si>
    <t>FEY32</t>
  </si>
  <si>
    <t>FEY33</t>
  </si>
  <si>
    <t>FEY34</t>
  </si>
  <si>
    <t>Gijs Smal</t>
  </si>
  <si>
    <t>FEY35</t>
  </si>
  <si>
    <t>Thomas Beelen</t>
  </si>
  <si>
    <t>FEY36</t>
  </si>
  <si>
    <t>Bart Nieuwkoop</t>
  </si>
  <si>
    <t>FEY37</t>
  </si>
  <si>
    <t>Gernot Trauner</t>
  </si>
  <si>
    <t>FEY38</t>
  </si>
  <si>
    <t>Jeyland Mitchell</t>
  </si>
  <si>
    <t>FEY51</t>
  </si>
  <si>
    <t>Calvin Stengs</t>
  </si>
  <si>
    <t>FEY52</t>
  </si>
  <si>
    <t>Quinten Timber</t>
  </si>
  <si>
    <t>FEY53</t>
  </si>
  <si>
    <t>FEY54</t>
  </si>
  <si>
    <t>Ramiz Zerrouki</t>
  </si>
  <si>
    <t>FEY57</t>
  </si>
  <si>
    <t>Gjivai Zechiël</t>
  </si>
  <si>
    <t>FEY58</t>
  </si>
  <si>
    <t>FEY72</t>
  </si>
  <si>
    <t>FEY73</t>
  </si>
  <si>
    <t>Ayase Ueda</t>
  </si>
  <si>
    <t>FEY74</t>
  </si>
  <si>
    <t>FEY75</t>
  </si>
  <si>
    <t>Anis Hadj-Moussa</t>
  </si>
  <si>
    <t>FEY76</t>
  </si>
  <si>
    <t>Leo Sauer</t>
  </si>
  <si>
    <t>FEY77</t>
  </si>
  <si>
    <t>Julián Carranza</t>
  </si>
  <si>
    <t>FEY78</t>
  </si>
  <si>
    <t>Fortuna Sittard</t>
  </si>
  <si>
    <t>FOR11</t>
  </si>
  <si>
    <t>Keeper FOR</t>
  </si>
  <si>
    <t>FOR32</t>
  </si>
  <si>
    <t>FOR34</t>
  </si>
  <si>
    <t>Ivo Pinto</t>
  </si>
  <si>
    <t>FOR36</t>
  </si>
  <si>
    <t>Syb van Ottele</t>
  </si>
  <si>
    <t>FOR51</t>
  </si>
  <si>
    <t>Alen Halilovic</t>
  </si>
  <si>
    <t>FOR52</t>
  </si>
  <si>
    <t>FOR53</t>
  </si>
  <si>
    <t>FOR54</t>
  </si>
  <si>
    <t>Jasper Dahlhaus</t>
  </si>
  <si>
    <t>FOR55</t>
  </si>
  <si>
    <t>Ryan Fosso</t>
  </si>
  <si>
    <t>FOR56</t>
  </si>
  <si>
    <t>Luka Tunjic</t>
  </si>
  <si>
    <t>FOR71</t>
  </si>
  <si>
    <t>Kaj Sierhuis</t>
  </si>
  <si>
    <t>FOR72</t>
  </si>
  <si>
    <t>Kristoffer Peterson</t>
  </si>
  <si>
    <t>FOR73</t>
  </si>
  <si>
    <t>FOR74</t>
  </si>
  <si>
    <t>FOR75</t>
  </si>
  <si>
    <t xml:space="preserve">Úmaro Embaló </t>
  </si>
  <si>
    <t>FOR76</t>
  </si>
  <si>
    <t>Makan Aïko</t>
  </si>
  <si>
    <t>FOR77</t>
  </si>
  <si>
    <t>FOR78</t>
  </si>
  <si>
    <t>Onur Demir</t>
  </si>
  <si>
    <t>Go Ahead Eagles</t>
  </si>
  <si>
    <t>GAE11</t>
  </si>
  <si>
    <t>Keeper GAE</t>
  </si>
  <si>
    <t>GAE31</t>
  </si>
  <si>
    <t>Joris Kramer</t>
  </si>
  <si>
    <t>GAE32</t>
  </si>
  <si>
    <t>Gerrit Nauber</t>
  </si>
  <si>
    <t>GAE33</t>
  </si>
  <si>
    <t>Mats Deijl</t>
  </si>
  <si>
    <t>GAE34</t>
  </si>
  <si>
    <t>GAE35</t>
  </si>
  <si>
    <t>Dean James</t>
  </si>
  <si>
    <t>GAE36</t>
  </si>
  <si>
    <t>Julius Dirksen</t>
  </si>
  <si>
    <t>GAE37</t>
  </si>
  <si>
    <t>Luca Everink</t>
  </si>
  <si>
    <t>GAE51</t>
  </si>
  <si>
    <t>GAE52</t>
  </si>
  <si>
    <t>Evert Linthorst</t>
  </si>
  <si>
    <t>GAE53</t>
  </si>
  <si>
    <t>Mathis Suray</t>
  </si>
  <si>
    <t>GAE54</t>
  </si>
  <si>
    <t>Calvin Twigt</t>
  </si>
  <si>
    <t>Excelsior</t>
  </si>
  <si>
    <t>Oliver Valaker Edvardsen</t>
  </si>
  <si>
    <t>GAE72</t>
  </si>
  <si>
    <t>Victor Edvardsen</t>
  </si>
  <si>
    <t>GAE73</t>
  </si>
  <si>
    <t>Jakob Breum</t>
  </si>
  <si>
    <t>GAE74</t>
  </si>
  <si>
    <t>GAE75</t>
  </si>
  <si>
    <t>Søren Tengstedt</t>
  </si>
  <si>
    <t>GAE76</t>
  </si>
  <si>
    <t>Finn Stokkers</t>
  </si>
  <si>
    <t>GAE77</t>
  </si>
  <si>
    <t>Thibo Baeten</t>
  </si>
  <si>
    <t>GAE78</t>
  </si>
  <si>
    <t>FC Groningen</t>
  </si>
  <si>
    <t>GRO11</t>
  </si>
  <si>
    <t>Keeper GRO</t>
  </si>
  <si>
    <t>GRO31</t>
  </si>
  <si>
    <t>GRO32</t>
  </si>
  <si>
    <t>Marvin Peersman</t>
  </si>
  <si>
    <t>GRO33</t>
  </si>
  <si>
    <t>Marco Rente</t>
  </si>
  <si>
    <t>GRO34</t>
  </si>
  <si>
    <t>Thijmen Blokzijl</t>
  </si>
  <si>
    <t>GRO35</t>
  </si>
  <si>
    <t>Wouter Prins</t>
  </si>
  <si>
    <t>Finn Stam</t>
  </si>
  <si>
    <t>Sven Bouland</t>
  </si>
  <si>
    <t>GRO51</t>
  </si>
  <si>
    <t>GRO52</t>
  </si>
  <si>
    <t>Thijs Oosting</t>
  </si>
  <si>
    <t>GRO53</t>
  </si>
  <si>
    <t>Luciano Valente</t>
  </si>
  <si>
    <t>GRO54</t>
  </si>
  <si>
    <t>GRO55</t>
  </si>
  <si>
    <t>Jorg Schreuders</t>
  </si>
  <si>
    <t>GRO56</t>
  </si>
  <si>
    <t>Tika de Jonge</t>
  </si>
  <si>
    <t>GRO71</t>
  </si>
  <si>
    <t>GRO72</t>
  </si>
  <si>
    <t>Thom van Bergen</t>
  </si>
  <si>
    <t>GRO73</t>
  </si>
  <si>
    <t>Brynjólfur Willumsson</t>
  </si>
  <si>
    <t>GRO75</t>
  </si>
  <si>
    <t>Rui Mendes</t>
  </si>
  <si>
    <t>GRO76</t>
  </si>
  <si>
    <t>Noam Emeran</t>
  </si>
  <si>
    <t>SC Heerenveen</t>
  </si>
  <si>
    <t>HEE11</t>
  </si>
  <si>
    <t>Keeper HEE</t>
  </si>
  <si>
    <t>HEE31</t>
  </si>
  <si>
    <t>Pawel Bochniewicz</t>
  </si>
  <si>
    <t>HEE32</t>
  </si>
  <si>
    <t>HEE33</t>
  </si>
  <si>
    <t>HEE34</t>
  </si>
  <si>
    <t>Oliver Braude</t>
  </si>
  <si>
    <t>HEE35</t>
  </si>
  <si>
    <t>Sam Kersten</t>
  </si>
  <si>
    <t>HEE37</t>
  </si>
  <si>
    <t>HEE51</t>
  </si>
  <si>
    <t>Luuk Brouwers</t>
  </si>
  <si>
    <t>HEE52</t>
  </si>
  <si>
    <t>HEE53</t>
  </si>
  <si>
    <t>HEE54</t>
  </si>
  <si>
    <t>Levi Smans</t>
  </si>
  <si>
    <t>HEE55</t>
  </si>
  <si>
    <t>Espen van Ee</t>
  </si>
  <si>
    <t>HEE72</t>
  </si>
  <si>
    <t>HEE73</t>
  </si>
  <si>
    <t>HEE74</t>
  </si>
  <si>
    <t>HEE75</t>
  </si>
  <si>
    <t>Heracles Almelo</t>
  </si>
  <si>
    <t>HER11</t>
  </si>
  <si>
    <t>Keeper HER</t>
  </si>
  <si>
    <t>HER31</t>
  </si>
  <si>
    <t>HER32</t>
  </si>
  <si>
    <t>Damon Mirani</t>
  </si>
  <si>
    <t>HER33</t>
  </si>
  <si>
    <t>HER34</t>
  </si>
  <si>
    <t>HER35</t>
  </si>
  <si>
    <t>Sava-Arangel Cestic</t>
  </si>
  <si>
    <t>HER36</t>
  </si>
  <si>
    <t>Jannes Wieckhoff</t>
  </si>
  <si>
    <t>Mimeirhel Benita</t>
  </si>
  <si>
    <t>Lorenzo Milani</t>
  </si>
  <si>
    <t>Ivan Mesik</t>
  </si>
  <si>
    <t>HER51</t>
  </si>
  <si>
    <t>Jordy Bruijn</t>
  </si>
  <si>
    <t>HER52</t>
  </si>
  <si>
    <t>HER53</t>
  </si>
  <si>
    <t>Thomas Bruns</t>
  </si>
  <si>
    <t>HER54</t>
  </si>
  <si>
    <t>Jan Zamburek</t>
  </si>
  <si>
    <t>HER55</t>
  </si>
  <si>
    <t>Sem Scheperman</t>
  </si>
  <si>
    <t>HER56</t>
  </si>
  <si>
    <t>Daniël van Kaam</t>
  </si>
  <si>
    <t>Jizz Hornkamp</t>
  </si>
  <si>
    <t>HER72</t>
  </si>
  <si>
    <t>Mario Engels</t>
  </si>
  <si>
    <t>HER73</t>
  </si>
  <si>
    <t>Bryan Limbombe</t>
  </si>
  <si>
    <t>HER74</t>
  </si>
  <si>
    <t>HER75</t>
  </si>
  <si>
    <t>Antonio Satriano</t>
  </si>
  <si>
    <t>HER76</t>
  </si>
  <si>
    <t>HER77</t>
  </si>
  <si>
    <t>Luka Kulenovic</t>
  </si>
  <si>
    <t>Juho Talvitie</t>
  </si>
  <si>
    <t>NAC Breda</t>
  </si>
  <si>
    <t>NAC11</t>
  </si>
  <si>
    <t>Keeper NAC</t>
  </si>
  <si>
    <t>NAC31</t>
  </si>
  <si>
    <t>NAC32</t>
  </si>
  <si>
    <t>Boy Kemper</t>
  </si>
  <si>
    <t>NAC33</t>
  </si>
  <si>
    <t>NAC34</t>
  </si>
  <si>
    <t>NAC35</t>
  </si>
  <si>
    <t>Boyd Lucassen</t>
  </si>
  <si>
    <t>NAC36</t>
  </si>
  <si>
    <t>NAC37</t>
  </si>
  <si>
    <t>Cherrion Valerius</t>
  </si>
  <si>
    <t>Enes Mahmutovic</t>
  </si>
  <si>
    <t>Leo Greiml</t>
  </si>
  <si>
    <t>NAC51</t>
  </si>
  <si>
    <t>NAC52</t>
  </si>
  <si>
    <t>NAC53</t>
  </si>
  <si>
    <t>Clint Leemans</t>
  </si>
  <si>
    <t>NAC54</t>
  </si>
  <si>
    <t>Max Balard</t>
  </si>
  <si>
    <t>NAC55</t>
  </si>
  <si>
    <t>NAC56</t>
  </si>
  <si>
    <t>Fredrik Oldrup Jensen</t>
  </si>
  <si>
    <t>Casper Staring</t>
  </si>
  <si>
    <t>Raul Paula</t>
  </si>
  <si>
    <t>NAC71</t>
  </si>
  <si>
    <t>NAC72</t>
  </si>
  <si>
    <t>NAC73</t>
  </si>
  <si>
    <t>NAC74</t>
  </si>
  <si>
    <t>NAC75</t>
  </si>
  <si>
    <t>NEC Nijmegen</t>
  </si>
  <si>
    <t>NEC11</t>
  </si>
  <si>
    <t>Keeper NEC</t>
  </si>
  <si>
    <t>NEC31</t>
  </si>
  <si>
    <t>Calvin Verdonk</t>
  </si>
  <si>
    <t>NEC32</t>
  </si>
  <si>
    <t>Philippe Sandler</t>
  </si>
  <si>
    <t>NEC33</t>
  </si>
  <si>
    <t>Bram Nuytinck</t>
  </si>
  <si>
    <t>NEC34</t>
  </si>
  <si>
    <t>Bart van Rooij</t>
  </si>
  <si>
    <t>NEC35</t>
  </si>
  <si>
    <t>NEC36</t>
  </si>
  <si>
    <t>NEC51</t>
  </si>
  <si>
    <t>Dirk Proper</t>
  </si>
  <si>
    <t>NEC52</t>
  </si>
  <si>
    <t>Kodai Sano</t>
  </si>
  <si>
    <t>NEC53</t>
  </si>
  <si>
    <t>NEC55</t>
  </si>
  <si>
    <t>Sami Ouaissa</t>
  </si>
  <si>
    <t>NEC56</t>
  </si>
  <si>
    <t>Argyris Darelas</t>
  </si>
  <si>
    <t>NEC71</t>
  </si>
  <si>
    <t>Koki Ogawa</t>
  </si>
  <si>
    <t>NEC72</t>
  </si>
  <si>
    <t>Sontje Hansen</t>
  </si>
  <si>
    <t>NEC73</t>
  </si>
  <si>
    <t>Rober González</t>
  </si>
  <si>
    <t>NEC74</t>
  </si>
  <si>
    <t>Lars Olden Larsen</t>
  </si>
  <si>
    <t>NEC75</t>
  </si>
  <si>
    <t>Başar Önal</t>
  </si>
  <si>
    <t>PSV Eindhoven</t>
  </si>
  <si>
    <t>PSV11</t>
  </si>
  <si>
    <t>Keeper PSV</t>
  </si>
  <si>
    <t>PSV31</t>
  </si>
  <si>
    <t>PSV32</t>
  </si>
  <si>
    <t>PSV33</t>
  </si>
  <si>
    <t>Sergiño Dest</t>
  </si>
  <si>
    <t>PSV34</t>
  </si>
  <si>
    <t>Mauro Júnior</t>
  </si>
  <si>
    <t>PSV35</t>
  </si>
  <si>
    <t>Ryan Flamingo</t>
  </si>
  <si>
    <t>PSV36</t>
  </si>
  <si>
    <t>Armando Obispo</t>
  </si>
  <si>
    <t>PSV37</t>
  </si>
  <si>
    <t>PSV51</t>
  </si>
  <si>
    <t>Guus Til</t>
  </si>
  <si>
    <t>PSV52</t>
  </si>
  <si>
    <t>Joey Veerman</t>
  </si>
  <si>
    <t>PSV53</t>
  </si>
  <si>
    <t>PSV54</t>
  </si>
  <si>
    <t>Ismael Saibari</t>
  </si>
  <si>
    <t>PSV55</t>
  </si>
  <si>
    <t>Jerdy Schouten</t>
  </si>
  <si>
    <t>PSV56</t>
  </si>
  <si>
    <t>Isaac Babadi</t>
  </si>
  <si>
    <t>Tygo Land</t>
  </si>
  <si>
    <t>PSV71</t>
  </si>
  <si>
    <t>PSV72</t>
  </si>
  <si>
    <t>PSV73</t>
  </si>
  <si>
    <t>Ricardo Pepi</t>
  </si>
  <si>
    <t>PSV74</t>
  </si>
  <si>
    <t>PSV75</t>
  </si>
  <si>
    <t>PSV76</t>
  </si>
  <si>
    <t>Couhaib Driouech</t>
  </si>
  <si>
    <t>RKC Waalwijk</t>
  </si>
  <si>
    <t>Richonell Margaret</t>
  </si>
  <si>
    <t>Oskar Zawada</t>
  </si>
  <si>
    <t>Sparta Rotterdam</t>
  </si>
  <si>
    <t>SPA11</t>
  </si>
  <si>
    <t>Keeper SPA</t>
  </si>
  <si>
    <t>SPA31</t>
  </si>
  <si>
    <t>Saïd Bakari</t>
  </si>
  <si>
    <t>SPA33</t>
  </si>
  <si>
    <t>Mike Eerdhuijzen</t>
  </si>
  <si>
    <t>SPA34</t>
  </si>
  <si>
    <t>Rick Meissen</t>
  </si>
  <si>
    <t>SPA36</t>
  </si>
  <si>
    <t>Teo Quintero</t>
  </si>
  <si>
    <t>SPA51</t>
  </si>
  <si>
    <t>Arno Verschueren</t>
  </si>
  <si>
    <t>SPA52</t>
  </si>
  <si>
    <t>Joshua Kitolano</t>
  </si>
  <si>
    <t>SPA53</t>
  </si>
  <si>
    <t>Pelle Clement</t>
  </si>
  <si>
    <t>SPA54</t>
  </si>
  <si>
    <t>SPA55</t>
  </si>
  <si>
    <t>Julian Baas</t>
  </si>
  <si>
    <t>Mohamed Nassoh</t>
  </si>
  <si>
    <t>Rayvien Rosario</t>
  </si>
  <si>
    <t>Mike Kleijn</t>
  </si>
  <si>
    <t>SPA71</t>
  </si>
  <si>
    <t>Tobias Lauritsen</t>
  </si>
  <si>
    <t>SPA72</t>
  </si>
  <si>
    <t>Shunsuke Mito</t>
  </si>
  <si>
    <t>SPA74</t>
  </si>
  <si>
    <t>SPA75</t>
  </si>
  <si>
    <t>FC Twente</t>
  </si>
  <si>
    <t>TWE11</t>
  </si>
  <si>
    <t>Keeper TWE</t>
  </si>
  <si>
    <t>TWE31</t>
  </si>
  <si>
    <t>Bas Kuipers</t>
  </si>
  <si>
    <t>TWE33</t>
  </si>
  <si>
    <t>Mees Hilgers</t>
  </si>
  <si>
    <t>TWE34</t>
  </si>
  <si>
    <t>TWE35</t>
  </si>
  <si>
    <t>Alec van Hoorenbeeck</t>
  </si>
  <si>
    <t>TWE36</t>
  </si>
  <si>
    <t>Anass Salah-Eddine</t>
  </si>
  <si>
    <t>TWE37</t>
  </si>
  <si>
    <t>Max Bruns</t>
  </si>
  <si>
    <t>TWE38</t>
  </si>
  <si>
    <t>TWE51</t>
  </si>
  <si>
    <t>Sem Steijn</t>
  </si>
  <si>
    <t>TWE52</t>
  </si>
  <si>
    <t>Michel Vlap</t>
  </si>
  <si>
    <t>Youri Regeer</t>
  </si>
  <si>
    <t>TWE54</t>
  </si>
  <si>
    <t>TWE55</t>
  </si>
  <si>
    <t>Mathias Kjölö</t>
  </si>
  <si>
    <t>TWE56</t>
  </si>
  <si>
    <t>Younes Taha</t>
  </si>
  <si>
    <t>TWE57</t>
  </si>
  <si>
    <t>Gijs Besselink</t>
  </si>
  <si>
    <t>TWE71</t>
  </si>
  <si>
    <t>Ricky van Wolfswinkel</t>
  </si>
  <si>
    <t>TWE72</t>
  </si>
  <si>
    <t>Daan Rots</t>
  </si>
  <si>
    <t>TWE73</t>
  </si>
  <si>
    <t>Mitchell van Bergen</t>
  </si>
  <si>
    <t>TWE74</t>
  </si>
  <si>
    <t>Sayfallah Ltaief</t>
  </si>
  <si>
    <t>TWE75</t>
  </si>
  <si>
    <t>TWE76</t>
  </si>
  <si>
    <t>Sam Lammers</t>
  </si>
  <si>
    <t>FC Utrecht</t>
  </si>
  <si>
    <t>UTR11</t>
  </si>
  <si>
    <t>Keeper UTR</t>
  </si>
  <si>
    <t>UTR31</t>
  </si>
  <si>
    <t>Nick Viergever</t>
  </si>
  <si>
    <t>UTR32</t>
  </si>
  <si>
    <t>Souffian El Karouani</t>
  </si>
  <si>
    <t>UTR33</t>
  </si>
  <si>
    <t>Mike van der Hoorn</t>
  </si>
  <si>
    <t>UTR34</t>
  </si>
  <si>
    <t>Niklas Vesterlund</t>
  </si>
  <si>
    <t>UTR35</t>
  </si>
  <si>
    <t>Siebe Horemans</t>
  </si>
  <si>
    <t>UTR36</t>
  </si>
  <si>
    <t>Matisse Didden</t>
  </si>
  <si>
    <t>UTR37</t>
  </si>
  <si>
    <t>UTR51</t>
  </si>
  <si>
    <t>Victor Jensen</t>
  </si>
  <si>
    <t>UTR52</t>
  </si>
  <si>
    <t>Jens Toornstra</t>
  </si>
  <si>
    <t>UTR53</t>
  </si>
  <si>
    <t>UTR54</t>
  </si>
  <si>
    <t>Can Bozdogan</t>
  </si>
  <si>
    <t>UTR55</t>
  </si>
  <si>
    <t>Zidane Iqbal</t>
  </si>
  <si>
    <t>UTR56</t>
  </si>
  <si>
    <t>UTR57</t>
  </si>
  <si>
    <t>Alonzo Engwanda</t>
  </si>
  <si>
    <t>UTR71</t>
  </si>
  <si>
    <t>David Min</t>
  </si>
  <si>
    <t>UTR72</t>
  </si>
  <si>
    <t>Noah Ohio</t>
  </si>
  <si>
    <t>UTR73</t>
  </si>
  <si>
    <t>Yoann Cathline</t>
  </si>
  <si>
    <t>UTR74</t>
  </si>
  <si>
    <t>UTR75</t>
  </si>
  <si>
    <t>Taylor Booth</t>
  </si>
  <si>
    <t>UTR76</t>
  </si>
  <si>
    <t>Miguel Rodríguez</t>
  </si>
  <si>
    <t>UTR77</t>
  </si>
  <si>
    <t>UTR78</t>
  </si>
  <si>
    <t>Adrian Blake</t>
  </si>
  <si>
    <t>Ringo Meerveld</t>
  </si>
  <si>
    <t>PEC Zwolle</t>
  </si>
  <si>
    <t>ZWO11</t>
  </si>
  <si>
    <t>Keeper ZWO</t>
  </si>
  <si>
    <t>ZWO31</t>
  </si>
  <si>
    <t>ZWO32</t>
  </si>
  <si>
    <t>Anselmo García MacNulty</t>
  </si>
  <si>
    <t>ZWO33</t>
  </si>
  <si>
    <t>ZWO34</t>
  </si>
  <si>
    <t>Thierry Lutonda</t>
  </si>
  <si>
    <t>ZWO35</t>
  </si>
  <si>
    <t>Damian van der Haar</t>
  </si>
  <si>
    <t>ZWO36</t>
  </si>
  <si>
    <t>ZWO37</t>
  </si>
  <si>
    <t>ZWO51</t>
  </si>
  <si>
    <t>Odysseus Velanas</t>
  </si>
  <si>
    <t>ZWO52</t>
  </si>
  <si>
    <t>Davy van den Berg</t>
  </si>
  <si>
    <t>ZWO53</t>
  </si>
  <si>
    <t>Eliano Reijnders</t>
  </si>
  <si>
    <t>ZWO54</t>
  </si>
  <si>
    <t>ZWO55</t>
  </si>
  <si>
    <t>Nick Fichtinger</t>
  </si>
  <si>
    <t>Samir Lagsir</t>
  </si>
  <si>
    <t>Ryan Thomas</t>
  </si>
  <si>
    <t>ZWO71</t>
  </si>
  <si>
    <t>Thomas Buitink</t>
  </si>
  <si>
    <t>ZWO72</t>
  </si>
  <si>
    <t>ZWO73</t>
  </si>
  <si>
    <t>Kaj de Rooij</t>
  </si>
  <si>
    <t>ZWO74</t>
  </si>
  <si>
    <t>Braydon Manu</t>
  </si>
  <si>
    <t>Dylan Mbayo</t>
  </si>
  <si>
    <t>NAAM</t>
  </si>
  <si>
    <t>Pos.</t>
  </si>
  <si>
    <t>Bedrag</t>
  </si>
  <si>
    <t>Keeper</t>
  </si>
  <si>
    <t>Verdediger 1</t>
  </si>
  <si>
    <t>CONTROLE</t>
  </si>
  <si>
    <t>Verdediger 2</t>
  </si>
  <si>
    <t>Heb je je naam ingevuld in cel D1?</t>
  </si>
  <si>
    <t>Verdediger 3</t>
  </si>
  <si>
    <t>Heb je een code voor 14 spelers ingevuld?</t>
  </si>
  <si>
    <t>Verdediger 4</t>
  </si>
  <si>
    <t>Ben je binnen het budget van 180 miljoen gebleven?</t>
  </si>
  <si>
    <t>Middenvelder 1</t>
  </si>
  <si>
    <t>Heb je 14 spelers (11 basis, 3 reserve) van 14 verschillende clubs gekozen?</t>
  </si>
  <si>
    <t>Middenvelder 2</t>
  </si>
  <si>
    <t>Heb je de spelers in de juiste linie ingevuld?</t>
  </si>
  <si>
    <t>Middenvelder 3</t>
  </si>
  <si>
    <t>Aanvaller 1</t>
  </si>
  <si>
    <t>Aanvaller 2</t>
  </si>
  <si>
    <t>Aanvaller 3</t>
  </si>
  <si>
    <t>Alleen insturen wanneer je 5 keer "OK" ziet staan in de tabel</t>
  </si>
  <si>
    <t>Reserve-verdediger</t>
  </si>
  <si>
    <t>(vul alleen groene cellen in)</t>
  </si>
  <si>
    <t>Reserve-middenvelder</t>
  </si>
  <si>
    <t>Reserve-aanvaller</t>
  </si>
  <si>
    <t>Voorspel de eindstand van de Eredivisie hier:</t>
  </si>
  <si>
    <r>
      <rPr>
        <b/>
        <sz val="11"/>
        <rFont val="Calibri"/>
        <family val="2"/>
        <scheme val="minor"/>
      </rPr>
      <t>Voorspelling eindstand Eredivisie</t>
    </r>
    <r>
      <rPr>
        <sz val="11"/>
        <rFont val="Calibri"/>
        <family val="2"/>
        <scheme val="minor"/>
      </rPr>
      <t xml:space="preserve">
Voorspel de nummers 1 tot en met 18 van de ranglijst, door in het keuzemenu van kolom D (de groene cellen) de club te kiezen.
Voor elke club krijg je strafpunten voor het aantal posities dat jouw voorspelling afwijkt van de daadwerkelijke positie in de ranglijst.
De deelnemer met de minste "strafpunten" wint.
Let goed op dat je alle 18 verschillende clubs één keer selecteert.
Deelname aan dit aparte spel komt dit seizoen in de plaats van het Totospel dat wij in het verleden in de tweede seizoenshelft organiseerden.
Deelname aan dit spel is inbegrepen in het deelnamebedrag voor S11manager.</t>
    </r>
  </si>
  <si>
    <t>Controle alle spelers ingevuld</t>
  </si>
  <si>
    <t>Controle 14 verschillende codes</t>
  </si>
  <si>
    <t>Controle verschillende linies</t>
  </si>
  <si>
    <t>&lt;selecteer&gt;</t>
  </si>
  <si>
    <t>ADO Den Haag</t>
  </si>
  <si>
    <t>Groningen</t>
  </si>
  <si>
    <t>Dit wordt de eerste keer</t>
  </si>
  <si>
    <t>Friesland</t>
  </si>
  <si>
    <t>1 keer eerder</t>
  </si>
  <si>
    <t>Drenthe</t>
  </si>
  <si>
    <t>2 keer eerder</t>
  </si>
  <si>
    <t>Cambuur Leeuwarden</t>
  </si>
  <si>
    <t>Overijssel</t>
  </si>
  <si>
    <t>3 tot 5 keer eerder</t>
  </si>
  <si>
    <t>Flevoland</t>
  </si>
  <si>
    <t>Meer dan 5 keer meegedaan</t>
  </si>
  <si>
    <t>Noord-Holland</t>
  </si>
  <si>
    <t>Zuid-Holland</t>
  </si>
  <si>
    <t>Utrecht</t>
  </si>
  <si>
    <t>Gelderland</t>
  </si>
  <si>
    <t>Limburg</t>
  </si>
  <si>
    <t>NEC</t>
  </si>
  <si>
    <t>Noord-Brabant</t>
  </si>
  <si>
    <t>PSV</t>
  </si>
  <si>
    <t>Zeeland</t>
  </si>
  <si>
    <t>Roda JC</t>
  </si>
  <si>
    <t>Vitesse</t>
  </si>
  <si>
    <t>FC Zwolle</t>
  </si>
  <si>
    <t>Geen voorkeur</t>
  </si>
  <si>
    <t>Kies…</t>
  </si>
  <si>
    <t>Nog niet ingevuld</t>
  </si>
  <si>
    <t>AJA</t>
  </si>
  <si>
    <t>AZA</t>
  </si>
  <si>
    <t>AZ Alkmaar</t>
  </si>
  <si>
    <t>FEY</t>
  </si>
  <si>
    <t>FOR</t>
  </si>
  <si>
    <t>GAE</t>
  </si>
  <si>
    <t>GRO</t>
  </si>
  <si>
    <t>HEE</t>
  </si>
  <si>
    <t>HER</t>
  </si>
  <si>
    <t>NAC</t>
  </si>
  <si>
    <t>SPA</t>
  </si>
  <si>
    <t>TWE</t>
  </si>
  <si>
    <t>UTR</t>
  </si>
  <si>
    <t>ZWO</t>
  </si>
  <si>
    <t>Mats Rots</t>
  </si>
  <si>
    <t>vul in</t>
  </si>
  <si>
    <t>EXC</t>
  </si>
  <si>
    <t>VOL</t>
  </si>
  <si>
    <t>FC Volendam</t>
  </si>
  <si>
    <t>TEL</t>
  </si>
  <si>
    <t>Telstar</t>
  </si>
  <si>
    <t>WAARDE</t>
  </si>
  <si>
    <t>Lucas Rosa</t>
  </si>
  <si>
    <t>Dies Janse</t>
  </si>
  <si>
    <t>Davy Klaassen</t>
  </si>
  <si>
    <t>Jorthy Mokio</t>
  </si>
  <si>
    <t>Wout Weghorst</t>
  </si>
  <si>
    <t>Raúl Moro</t>
  </si>
  <si>
    <t>Mateo Chávez</t>
  </si>
  <si>
    <t>Ro-Zangelo Daal</t>
  </si>
  <si>
    <t>Rodrigo Macedo</t>
  </si>
  <si>
    <t>EXC11</t>
  </si>
  <si>
    <t>Keeper EXC</t>
  </si>
  <si>
    <t>EXC31</t>
  </si>
  <si>
    <t>Ilias Bronkhorst</t>
  </si>
  <si>
    <t>EXC32</t>
  </si>
  <si>
    <t>Casper Widell</t>
  </si>
  <si>
    <t>EXC33</t>
  </si>
  <si>
    <t>Arthur Zagré</t>
  </si>
  <si>
    <t>EXC34</t>
  </si>
  <si>
    <t>Kik Pierie</t>
  </si>
  <si>
    <t>EXC35</t>
  </si>
  <si>
    <t>Lewis Schouten</t>
  </si>
  <si>
    <t>EXC36</t>
  </si>
  <si>
    <t>Django Warmerdam</t>
  </si>
  <si>
    <t>EXC37</t>
  </si>
  <si>
    <t>José de Almeida Reis</t>
  </si>
  <si>
    <t>EXC38</t>
  </si>
  <si>
    <t>Nolan Martens</t>
  </si>
  <si>
    <t>EXC40</t>
  </si>
  <si>
    <t>Serano Seymor</t>
  </si>
  <si>
    <t>EXC51</t>
  </si>
  <si>
    <t>Lance Duijvestijn</t>
  </si>
  <si>
    <t>EXC52</t>
  </si>
  <si>
    <t>Noah Naujoks</t>
  </si>
  <si>
    <t>EXC53</t>
  </si>
  <si>
    <t>Lennard Hartjes</t>
  </si>
  <si>
    <t>EXC54</t>
  </si>
  <si>
    <t>Mathijs Tielemans</t>
  </si>
  <si>
    <t>Adam Carlén</t>
  </si>
  <si>
    <t>EXC71</t>
  </si>
  <si>
    <t>Derensili Sanches Fernandes</t>
  </si>
  <si>
    <t>EXC73</t>
  </si>
  <si>
    <t>Gyan de Regt</t>
  </si>
  <si>
    <t>EXC74</t>
  </si>
  <si>
    <t>Jerolldino Bergraaf</t>
  </si>
  <si>
    <t>EXC75</t>
  </si>
  <si>
    <t>Zach Booth</t>
  </si>
  <si>
    <t>EXC76</t>
  </si>
  <si>
    <t>Do-young Yoon</t>
  </si>
  <si>
    <t>EXC77</t>
  </si>
  <si>
    <t>EXC78</t>
  </si>
  <si>
    <t>Nesto Groen</t>
  </si>
  <si>
    <t>Givairo Read</t>
  </si>
  <si>
    <t>Jordan Lotomba</t>
  </si>
  <si>
    <t>Jakub Moder</t>
  </si>
  <si>
    <t>FEY55</t>
  </si>
  <si>
    <t>In-beom Hwang</t>
  </si>
  <si>
    <t>Oussama Targhalline</t>
  </si>
  <si>
    <t>Gaoussou Diarra</t>
  </si>
  <si>
    <t>Aymen Sliti</t>
  </si>
  <si>
    <t>Stéphano Carrillo</t>
  </si>
  <si>
    <t>FOR33</t>
  </si>
  <si>
    <t>Shawn Adewoye</t>
  </si>
  <si>
    <t>Samuel Bastien</t>
  </si>
  <si>
    <t>Edouard Michut</t>
  </si>
  <si>
    <t>Philip Brittijn</t>
  </si>
  <si>
    <t>FOR57</t>
  </si>
  <si>
    <t>Daley Sinkgraven</t>
  </si>
  <si>
    <t>FOR58</t>
  </si>
  <si>
    <t>Tristan Schenkhuizen</t>
  </si>
  <si>
    <t>Paul Gladon</t>
  </si>
  <si>
    <t>Aske Adelgaard</t>
  </si>
  <si>
    <t>Robbin Weijenberg</t>
  </si>
  <si>
    <t>GAE55</t>
  </si>
  <si>
    <t>Xander Blomme</t>
  </si>
  <si>
    <t>Milan Smit</t>
  </si>
  <si>
    <t>Oscar Pettersson</t>
  </si>
  <si>
    <t>GAE79</t>
  </si>
  <si>
    <t>Oskar Sivertsen</t>
  </si>
  <si>
    <t>Mats Seuntjens</t>
  </si>
  <si>
    <t>Nikolai Hopland</t>
  </si>
  <si>
    <t>Hristiyan Petrov</t>
  </si>
  <si>
    <t>HEE38</t>
  </si>
  <si>
    <t>Maas Willemsen</t>
  </si>
  <si>
    <t>Marcus Linday</t>
  </si>
  <si>
    <t>Joris van Overeem</t>
  </si>
  <si>
    <t>HEE71</t>
  </si>
  <si>
    <t>Dylan Vente</t>
  </si>
  <si>
    <t>Jacob Trenskow</t>
  </si>
  <si>
    <t>Eser Gürbüz</t>
  </si>
  <si>
    <t>Maxence Rivera</t>
  </si>
  <si>
    <t>Jeff Reine-Adélaïde</t>
  </si>
  <si>
    <t>Tristan van Gilst</t>
  </si>
  <si>
    <t>Giandro Sambo</t>
  </si>
  <si>
    <t>Terence Kongolo</t>
  </si>
  <si>
    <t>Rio Hillen</t>
  </si>
  <si>
    <t>Lars Mol</t>
  </si>
  <si>
    <t>Sydney van Hooijdonk</t>
  </si>
  <si>
    <t>Kamal Sowah</t>
  </si>
  <si>
    <t>Moussa Soumano</t>
  </si>
  <si>
    <t>Brahim Ghalidi</t>
  </si>
  <si>
    <t>Thomas Ouwejan</t>
  </si>
  <si>
    <t>Brayann Pereira</t>
  </si>
  <si>
    <t>Jetro Willems</t>
  </si>
  <si>
    <t>Tjaronn Chery</t>
  </si>
  <si>
    <t>Vito van Crooij</t>
  </si>
  <si>
    <t>Bryan Linssen</t>
  </si>
  <si>
    <t>Kento Shiogai</t>
  </si>
  <si>
    <t>NEC76</t>
  </si>
  <si>
    <t>NEC77</t>
  </si>
  <si>
    <t>NEC78</t>
  </si>
  <si>
    <t>Virgil Misidjan</t>
  </si>
  <si>
    <t>NEC79</t>
  </si>
  <si>
    <t>Youssef El Kachati</t>
  </si>
  <si>
    <t>NEC80</t>
  </si>
  <si>
    <t>Adamo Nagalo</t>
  </si>
  <si>
    <t>Yarek Gasiorowski</t>
  </si>
  <si>
    <t>Kiliann Sildillia</t>
  </si>
  <si>
    <t>Ivan Perisic</t>
  </si>
  <si>
    <t>Alassane Pléa</t>
  </si>
  <si>
    <t>Esmir Bajraktarević</t>
  </si>
  <si>
    <t>Marvin Young</t>
  </si>
  <si>
    <t>Patrick van Aanholt</t>
  </si>
  <si>
    <t>SPA35</t>
  </si>
  <si>
    <t>Nökkvi Thórisson</t>
  </si>
  <si>
    <t>Joel Ideho</t>
  </si>
  <si>
    <t>TEL11</t>
  </si>
  <si>
    <t>Keeper TEL</t>
  </si>
  <si>
    <t>TEL31</t>
  </si>
  <si>
    <t>Danny Bakker</t>
  </si>
  <si>
    <t>TEL32</t>
  </si>
  <si>
    <t>Guus Offerhaus</t>
  </si>
  <si>
    <t>TEL33</t>
  </si>
  <si>
    <t>Devon Koswal</t>
  </si>
  <si>
    <t>TEL34</t>
  </si>
  <si>
    <t>Nigel Ogidi Nwankwo</t>
  </si>
  <si>
    <t>TEL35</t>
  </si>
  <si>
    <t>Neville Ogidi Nwankwo</t>
  </si>
  <si>
    <t>TEL51</t>
  </si>
  <si>
    <t>Jeff Hardeveld</t>
  </si>
  <si>
    <t>TEL52</t>
  </si>
  <si>
    <t>Nils Rossen</t>
  </si>
  <si>
    <t>TEL53</t>
  </si>
  <si>
    <t>Tyrone Owusu</t>
  </si>
  <si>
    <t>TEL54</t>
  </si>
  <si>
    <t>Tyrese Noslin</t>
  </si>
  <si>
    <t>TEL71</t>
  </si>
  <si>
    <t>Soufiane Hetli</t>
  </si>
  <si>
    <t>TEL72</t>
  </si>
  <si>
    <t>Patrick Brouwer</t>
  </si>
  <si>
    <t>TEL73</t>
  </si>
  <si>
    <t>Milan Zonneveld</t>
  </si>
  <si>
    <t>TWE32</t>
  </si>
  <si>
    <t>Stav Lemkin</t>
  </si>
  <si>
    <t>Guilherme Peixoto</t>
  </si>
  <si>
    <t>Thomas van den Belt</t>
  </si>
  <si>
    <t>TWE77</t>
  </si>
  <si>
    <t>Naci Ünüvar</t>
  </si>
  <si>
    <t>Derry Murkin</t>
  </si>
  <si>
    <t>UTR38</t>
  </si>
  <si>
    <t>UTR39</t>
  </si>
  <si>
    <t>Kolbeinn Finnsson</t>
  </si>
  <si>
    <t>Dani de Wit</t>
  </si>
  <si>
    <t>Miliano Jonathans</t>
  </si>
  <si>
    <t>Emirhan Demircan</t>
  </si>
  <si>
    <t>Jesse van de Haar</t>
  </si>
  <si>
    <t>VOL11</t>
  </si>
  <si>
    <t>Keeper VOL</t>
  </si>
  <si>
    <t>VOL31</t>
  </si>
  <si>
    <t>Xavier Mbuyamba</t>
  </si>
  <si>
    <t>VOL32</t>
  </si>
  <si>
    <t>Yannick Leliendal</t>
  </si>
  <si>
    <t>VOL33</t>
  </si>
  <si>
    <t>Deron Payne</t>
  </si>
  <si>
    <t>VOL34</t>
  </si>
  <si>
    <t>Mawouna Amevor</t>
  </si>
  <si>
    <t>VOL35</t>
  </si>
  <si>
    <t>Precious Ugwu</t>
  </si>
  <si>
    <t>VOL51</t>
  </si>
  <si>
    <t>Alex Plat</t>
  </si>
  <si>
    <t>VOL52</t>
  </si>
  <si>
    <t>Milan de Haan</t>
  </si>
  <si>
    <t>VOL53</t>
  </si>
  <si>
    <t>Silvinho Esajas</t>
  </si>
  <si>
    <t>VOL54</t>
  </si>
  <si>
    <t>Nordin Bukala</t>
  </si>
  <si>
    <t>VOL55</t>
  </si>
  <si>
    <t>Gibson Yah</t>
  </si>
  <si>
    <t>VOL71</t>
  </si>
  <si>
    <t>Henk Veerman</t>
  </si>
  <si>
    <t>VOL72</t>
  </si>
  <si>
    <t>Robert Mühren</t>
  </si>
  <si>
    <t>VOL73</t>
  </si>
  <si>
    <t>Brandley Kuwas</t>
  </si>
  <si>
    <t>VOL74</t>
  </si>
  <si>
    <t>Aurelio Oehlers</t>
  </si>
  <si>
    <t>VOL75</t>
  </si>
  <si>
    <t>Ozan Kökcü</t>
  </si>
  <si>
    <t>Simon Graves</t>
  </si>
  <si>
    <t>Olivier Aertssen</t>
  </si>
  <si>
    <t>Jamiro Monteiro</t>
  </si>
  <si>
    <t>Isak Jensen</t>
  </si>
  <si>
    <t>Bruno Martins Indi</t>
  </si>
  <si>
    <t>AZA80</t>
  </si>
  <si>
    <t>SPA38</t>
  </si>
  <si>
    <t>Dimitris Limnios</t>
  </si>
  <si>
    <t>Stan Henderikx</t>
  </si>
  <si>
    <t>Robyn Esajas</t>
  </si>
  <si>
    <t>EXC41</t>
  </si>
  <si>
    <t>Koen Kostons</t>
  </si>
  <si>
    <t>David van der Werff</t>
  </si>
  <si>
    <t>Yousri Sbai</t>
  </si>
  <si>
    <t>Tijs Velthuis</t>
  </si>
  <si>
    <t>Jonathan de Guzmán</t>
  </si>
  <si>
    <t>TEL36</t>
  </si>
  <si>
    <t>Adil Lechkar</t>
  </si>
  <si>
    <t>TEL74</t>
  </si>
  <si>
    <t>Sebastiaan Hagedoorn</t>
  </si>
  <si>
    <t>GAE56</t>
  </si>
  <si>
    <t>GRO36</t>
  </si>
  <si>
    <t>Tyrique Mercera</t>
  </si>
  <si>
    <t>NEC37</t>
  </si>
  <si>
    <t>SPA39</t>
  </si>
  <si>
    <t>SPA56</t>
  </si>
  <si>
    <t>ZWO56</t>
  </si>
  <si>
    <t>ZWO75</t>
  </si>
  <si>
    <t>FEY39</t>
  </si>
  <si>
    <t>FEY40</t>
  </si>
  <si>
    <t>Jordan Bos</t>
  </si>
  <si>
    <t>Tsuyoshi Watanabe</t>
  </si>
  <si>
    <t>Nieuw</t>
  </si>
  <si>
    <t>FEY79</t>
  </si>
  <si>
    <t>FEY80</t>
  </si>
  <si>
    <t>Casper Tengstedt</t>
  </si>
  <si>
    <t>Gonçalo Borges</t>
  </si>
  <si>
    <t>GRO37</t>
  </si>
  <si>
    <t>Elvis van der Laan</t>
  </si>
  <si>
    <t>HER37</t>
  </si>
  <si>
    <t>HER38</t>
  </si>
  <si>
    <t>Djevencio van der Kust</t>
  </si>
  <si>
    <t>Mike te Wierik</t>
  </si>
  <si>
    <t>NAC76</t>
  </si>
  <si>
    <t>Charles-Andreas Brym</t>
  </si>
  <si>
    <t>TWE39</t>
  </si>
  <si>
    <t>Robin Pröpper</t>
  </si>
  <si>
    <t>AJA59</t>
  </si>
  <si>
    <t>Oscar Gloukh</t>
  </si>
  <si>
    <t>TWE58</t>
  </si>
  <si>
    <t>FOR38</t>
  </si>
  <si>
    <t>FOR39</t>
  </si>
  <si>
    <t>Justin Hubner</t>
  </si>
  <si>
    <t>Marko Kerkez</t>
  </si>
  <si>
    <t>HEE76</t>
  </si>
  <si>
    <t>Václav Sejk</t>
  </si>
  <si>
    <t>HER57</t>
  </si>
  <si>
    <t>Ajdin Hrustić</t>
  </si>
  <si>
    <t>NAC77</t>
  </si>
  <si>
    <t>FOR40</t>
  </si>
  <si>
    <t>Iván Márquez</t>
  </si>
  <si>
    <t>VOL36</t>
  </si>
  <si>
    <t>Aaron Meijers</t>
  </si>
  <si>
    <t>AJA39</t>
  </si>
  <si>
    <t>Aaron Bouwman</t>
  </si>
  <si>
    <t>EXC42</t>
  </si>
  <si>
    <t>FEY41</t>
  </si>
  <si>
    <t>Anel Ahmedhodzic</t>
  </si>
  <si>
    <t>GAE57</t>
  </si>
  <si>
    <t>Melle Meulensteen</t>
  </si>
  <si>
    <t>EXC55</t>
  </si>
  <si>
    <t>Stijn Middendorp</t>
  </si>
  <si>
    <t>EXC79</t>
  </si>
  <si>
    <t>Mike van Duinen</t>
  </si>
  <si>
    <t>Ko Itakura</t>
  </si>
  <si>
    <t>Gerald Alders</t>
  </si>
  <si>
    <t>Takehiro Tomiyasu</t>
  </si>
  <si>
    <t>Sean Steur</t>
  </si>
  <si>
    <t>Kasper Dolberg</t>
  </si>
  <si>
    <t>Don-Angelo Konadu</t>
  </si>
  <si>
    <t>Pharell Nash</t>
  </si>
  <si>
    <t>Rayane Bounida</t>
  </si>
  <si>
    <t>Elija Dijkstra</t>
  </si>
  <si>
    <t>Matej Sin</t>
  </si>
  <si>
    <t>Kasper Boogaard</t>
  </si>
  <si>
    <t>Weslley Patati</t>
  </si>
  <si>
    <t>Wassim Bouziane</t>
  </si>
  <si>
    <t>Simon Janssen</t>
  </si>
  <si>
    <t>Irakli Yegoian</t>
  </si>
  <si>
    <t>Chris-Kévin Nadje</t>
  </si>
  <si>
    <t>Noa el Hamdaoui</t>
  </si>
  <si>
    <t>Szymon Wlodarczyk</t>
  </si>
  <si>
    <t>Stefan Mitrović</t>
  </si>
  <si>
    <t>Malcolm Jeng</t>
  </si>
  <si>
    <t>Jan Plug</t>
  </si>
  <si>
    <t>Thijs Kraaijeveld</t>
  </si>
  <si>
    <t>Ayoub Ouarghi</t>
  </si>
  <si>
    <t>Jaden Slory</t>
  </si>
  <si>
    <t>Cyle Larin</t>
  </si>
  <si>
    <t>Shaqueel van Persie</t>
  </si>
  <si>
    <t>Houboulang Mendes</t>
  </si>
  <si>
    <t>Justin Lonwijk</t>
  </si>
  <si>
    <t>Mohamed Ihattaren</t>
  </si>
  <si>
    <t>Moussa Gbemou</t>
  </si>
  <si>
    <t>Giovanni van Zwam</t>
  </si>
  <si>
    <t>Yassir Salah Rahmouni</t>
  </si>
  <si>
    <t>Kenzo Goudmijn</t>
  </si>
  <si>
    <t>Mark Hoekstra</t>
  </si>
  <si>
    <t>Nils Eggens</t>
  </si>
  <si>
    <t>Mats Egbring</t>
  </si>
  <si>
    <t>Isaiah Ahmed</t>
  </si>
  <si>
    <t>Jermaine Rijssel</t>
  </si>
  <si>
    <t>Jop Tijink</t>
  </si>
  <si>
    <t>Walid Ould-Chikh</t>
  </si>
  <si>
    <t>Yvandro Borges Sanches</t>
  </si>
  <si>
    <t>Sil Blokhuis</t>
  </si>
  <si>
    <t>Jayden Candelaria</t>
  </si>
  <si>
    <t>Denis Odoi</t>
  </si>
  <si>
    <t>Lewis Holtby</t>
  </si>
  <si>
    <t>Dion Versluis</t>
  </si>
  <si>
    <t>Pepijn Reulen</t>
  </si>
  <si>
    <t>Deveron Fonville</t>
  </si>
  <si>
    <t>Eli Dasa</t>
  </si>
  <si>
    <t>Sam de Laat</t>
  </si>
  <si>
    <t>Noé Lebreton</t>
  </si>
  <si>
    <t>Darko Nejasmic</t>
  </si>
  <si>
    <t>Paul Wanner</t>
  </si>
  <si>
    <t>Joel van den Berg</t>
  </si>
  <si>
    <t>Noah Fernandez</t>
  </si>
  <si>
    <t>Dennis Man</t>
  </si>
  <si>
    <t>Myron Boadu</t>
  </si>
  <si>
    <t>Ayoub Oufkir (Was SPA76)</t>
  </si>
  <si>
    <t>Dies Janse (Was AJA37)</t>
  </si>
  <si>
    <t>Tygo Land (Was PSV56)</t>
  </si>
  <si>
    <t>Alec van Hoorenbeeck (Was TWE33)</t>
  </si>
  <si>
    <t>Ahmetcan Kaplan (Was AJA36)</t>
  </si>
  <si>
    <t>Shurandy Sambo</t>
  </si>
  <si>
    <t>Lushendry Martes</t>
  </si>
  <si>
    <t>Ayoni Santos</t>
  </si>
  <si>
    <t>Younes Jaber el Meftahi</t>
  </si>
  <si>
    <t>Jelani Seedorf</t>
  </si>
  <si>
    <t>Sayfallah Ltaief (Was TWE75)</t>
  </si>
  <si>
    <t>Mitchell van Bergen (Was TWE74)</t>
  </si>
  <si>
    <t>Dion Malone</t>
  </si>
  <si>
    <t>Dylan Mertens</t>
  </si>
  <si>
    <t>Jochem Ritmeester van de Kamp</t>
  </si>
  <si>
    <t>Rojendro Oudsten</t>
  </si>
  <si>
    <t>Kay Tejan</t>
  </si>
  <si>
    <t>Mohamed Hamdaoui</t>
  </si>
  <si>
    <t>Ruud Nijstad</t>
  </si>
  <si>
    <t>Daouda Weidmann</t>
  </si>
  <si>
    <t>Lucas Vennegoor of Hesselink</t>
  </si>
  <si>
    <t>Sondre Ørjasæter</t>
  </si>
  <si>
    <t>Marko Pjaca</t>
  </si>
  <si>
    <t>Jaygo van Ommeren</t>
  </si>
  <si>
    <t>Sébastien Haller</t>
  </si>
  <si>
    <t>Nick Verschuren</t>
  </si>
  <si>
    <t>Robin van Cruijsen</t>
  </si>
  <si>
    <t>Kiano Dyer</t>
  </si>
  <si>
    <t>Anthony Descotte</t>
  </si>
  <si>
    <t>Key-Shawn Wong-A-Soij</t>
  </si>
  <si>
    <t>Joel Ideho (Was SPA75)</t>
  </si>
  <si>
    <t>Tristan Gooijer</t>
  </si>
  <si>
    <t>David Voute</t>
  </si>
  <si>
    <t>Dylan Ruward</t>
  </si>
  <si>
    <t>Gabriël Reiziger</t>
  </si>
  <si>
    <t>Jadiel Pereira da Gama</t>
  </si>
  <si>
    <t>Zico Buurmeester (Was AZA54)</t>
  </si>
  <si>
    <t>Jan Faberski</t>
  </si>
  <si>
    <t>Shola Shoretire</t>
  </si>
  <si>
    <t>SPA77</t>
  </si>
  <si>
    <t>SPA78</t>
  </si>
  <si>
    <t>SPA79</t>
  </si>
  <si>
    <t/>
  </si>
  <si>
    <t>Jizz Hornkamp (Was HER71)</t>
  </si>
  <si>
    <t>André Ayew</t>
  </si>
  <si>
    <t>TOT</t>
  </si>
  <si>
    <t>AJA58</t>
  </si>
  <si>
    <t>AJA71</t>
  </si>
  <si>
    <t>AJA74</t>
  </si>
  <si>
    <t>HER71</t>
  </si>
  <si>
    <t>Daan van Reeuwijk</t>
  </si>
  <si>
    <t>SPA76</t>
  </si>
  <si>
    <t>Ayoub Oufkir</t>
  </si>
  <si>
    <t>AJA40</t>
  </si>
  <si>
    <t>AJA41</t>
  </si>
  <si>
    <t>AJA42</t>
  </si>
  <si>
    <t>AJA60</t>
  </si>
  <si>
    <t>AJA78</t>
  </si>
  <si>
    <t>AJA79</t>
  </si>
  <si>
    <t>AJA80</t>
  </si>
  <si>
    <t>AJA81</t>
  </si>
  <si>
    <t>AZA40</t>
  </si>
  <si>
    <t>AZA58</t>
  </si>
  <si>
    <t>AZA59</t>
  </si>
  <si>
    <t>AZA81</t>
  </si>
  <si>
    <t>AZA82</t>
  </si>
  <si>
    <t>AZA83</t>
  </si>
  <si>
    <t>AZA84</t>
  </si>
  <si>
    <t>EXC43</t>
  </si>
  <si>
    <t>EXC56</t>
  </si>
  <si>
    <t>EXC57</t>
  </si>
  <si>
    <t>EXC58</t>
  </si>
  <si>
    <t>EXC80</t>
  </si>
  <si>
    <t>EXC81</t>
  </si>
  <si>
    <t>FEY42</t>
  </si>
  <si>
    <t>FEY43</t>
  </si>
  <si>
    <t>FEY81</t>
  </si>
  <si>
    <t>FEY82</t>
  </si>
  <si>
    <t>FOR41</t>
  </si>
  <si>
    <t>FOR59</t>
  </si>
  <si>
    <t>FOR60</t>
  </si>
  <si>
    <t>FOR61</t>
  </si>
  <si>
    <t>GAE38</t>
  </si>
  <si>
    <t>GAE58</t>
  </si>
  <si>
    <t>GAE59</t>
  </si>
  <si>
    <t>GAE80</t>
  </si>
  <si>
    <t>GRO38</t>
  </si>
  <si>
    <t>GRO57</t>
  </si>
  <si>
    <t>GRO77</t>
  </si>
  <si>
    <t>GRO78</t>
  </si>
  <si>
    <t>HEE39</t>
  </si>
  <si>
    <t>HEE56</t>
  </si>
  <si>
    <t>HEE57</t>
  </si>
  <si>
    <t>HEE77</t>
  </si>
  <si>
    <t>HER39</t>
  </si>
  <si>
    <t>HER40</t>
  </si>
  <si>
    <t>HER58</t>
  </si>
  <si>
    <t>HER78</t>
  </si>
  <si>
    <t>HER79</t>
  </si>
  <si>
    <t>NAC38</t>
  </si>
  <si>
    <t>NAC39</t>
  </si>
  <si>
    <t>NAC57</t>
  </si>
  <si>
    <t>NAC78</t>
  </si>
  <si>
    <t>NAC79</t>
  </si>
  <si>
    <t>NAC80</t>
  </si>
  <si>
    <t>NEC38</t>
  </si>
  <si>
    <t>NEC39</t>
  </si>
  <si>
    <t>NEC40</t>
  </si>
  <si>
    <t>NEC57</t>
  </si>
  <si>
    <t>NEC58</t>
  </si>
  <si>
    <t>NEC59</t>
  </si>
  <si>
    <t>PSV38</t>
  </si>
  <si>
    <t>PSV57</t>
  </si>
  <si>
    <t>PSV58</t>
  </si>
  <si>
    <t>PSV59</t>
  </si>
  <si>
    <t>PSV77</t>
  </si>
  <si>
    <t>PSV78</t>
  </si>
  <si>
    <t>SPA40</t>
  </si>
  <si>
    <t>SPA41</t>
  </si>
  <si>
    <t>SPA57</t>
  </si>
  <si>
    <t>SPA58</t>
  </si>
  <si>
    <t>TEL37</t>
  </si>
  <si>
    <t>TEL55</t>
  </si>
  <si>
    <t>TEL56</t>
  </si>
  <si>
    <t>TEL57</t>
  </si>
  <si>
    <t>TEL75</t>
  </si>
  <si>
    <t>TEL76</t>
  </si>
  <si>
    <t>TWE40</t>
  </si>
  <si>
    <t>TWE59</t>
  </si>
  <si>
    <t>TWE78</t>
  </si>
  <si>
    <t>TWE79</t>
  </si>
  <si>
    <t>TWE80</t>
  </si>
  <si>
    <t>UTR58</t>
  </si>
  <si>
    <t>UTR79</t>
  </si>
  <si>
    <t>VOL37</t>
  </si>
  <si>
    <t>VOL56</t>
  </si>
  <si>
    <t>VOL57</t>
  </si>
  <si>
    <t>VOL76</t>
  </si>
  <si>
    <t>VOL77</t>
  </si>
  <si>
    <t>VOL78</t>
  </si>
  <si>
    <t>ZWO38</t>
  </si>
  <si>
    <t>ZWO39</t>
  </si>
  <si>
    <t>ZWO40</t>
  </si>
  <si>
    <t>ZWO57</t>
  </si>
  <si>
    <t>ZWO58</t>
  </si>
  <si>
    <t>ZWO59</t>
  </si>
  <si>
    <t>ZWO76</t>
  </si>
  <si>
    <t>ZWO77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</si>
</sst>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 &quot;#,##0_-"/>
  </numFmts>
  <fonts count="27" x14ac:knownFonts="1">
    <font>
      <sz val="10"/>
      <name val="Arial"/>
      <family val="2"/>
    </font>
    <font>
      <sz val="11"/>
      <name val="Calibri"/>
      <family val="2"/>
      <scheme val="minor"/>
    </font>
    <font>
      <b/>
      <sz val="11"/>
      <name val="Calibri"/>
      <family val="2"/>
      <scheme val="minor"/>
    </font>
    <font>
      <strike/>
      <sz val="11"/>
      <name val="Calibri"/>
      <family val="2"/>
      <scheme val="minor"/>
    </font>
    <font>
      <b/>
      <sz val="11"/>
      <color indexed="62"/>
      <name val="Calibri"/>
      <family val="2"/>
      <scheme val="minor"/>
    </font>
    <font>
      <sz val="11"/>
      <color indexed="62"/>
      <name val="Calibri"/>
      <family val="2"/>
      <scheme val="minor"/>
    </font>
    <font>
      <b/>
      <sz val="11"/>
      <color indexed="12"/>
      <name val="Calibri"/>
      <family val="2"/>
      <scheme val="minor"/>
    </font>
    <font>
      <b/>
      <sz val="11"/>
      <color indexed="9"/>
      <name val="Calibri"/>
      <family val="2"/>
      <scheme val="minor"/>
    </font>
    <font>
      <b/>
      <sz val="11"/>
      <color indexed="10"/>
      <name val="Calibri"/>
      <family val="2"/>
      <scheme val="minor"/>
    </font>
    <font>
      <sz val="11"/>
      <color indexed="10"/>
      <name val="Calibri"/>
      <family val="2"/>
      <scheme val="minor"/>
    </font>
    <font>
      <i/>
      <sz val="11"/>
      <name val="Calibri"/>
      <family val="2"/>
      <scheme val="minor"/>
    </font>
    <font>
      <sz val="11"/>
      <color indexed="9"/>
      <name val="Calibri"/>
      <family val="2"/>
      <scheme val="minor"/>
    </font>
    <font>
      <sz val="11"/>
      <color rgb="FFFF0000"/>
      <name val="Calibri"/>
      <family val="2"/>
      <scheme val="minor"/>
    </font>
    <font>
      <sz val="11"/>
      <color rgb="FF00B050"/>
      <name val="Calibri"/>
      <family val="2"/>
      <scheme val="minor"/>
    </font>
    <font>
      <sz val="11"/>
      <color rgb="FF7030A0"/>
      <name val="Calibri"/>
      <family val="2"/>
      <scheme val="minor"/>
    </font>
    <font>
      <sz val="11"/>
      <color rgb="FF00B0F0"/>
      <name val="Calibri"/>
      <family val="2"/>
      <scheme val="minor"/>
    </font>
    <font>
      <sz val="11"/>
      <color rgb="FFFFC000"/>
      <name val="Calibri"/>
      <family val="2"/>
      <scheme val="minor"/>
    </font>
    <font>
      <sz val="10"/>
      <color rgb="FF00B050"/>
      <name val="Arial"/>
      <family val="2"/>
    </font>
    <font>
      <b/>
      <sz val="11"/>
      <color rgb="FF7030A0"/>
      <name val="Calibri"/>
      <family val="2"/>
      <scheme val="minor"/>
    </font>
    <font>
      <sz val="8"/>
      <name val="Arial"/>
      <family val="2"/>
    </font>
    <font>
      <b/>
      <sz val="11"/>
      <name val="Calibri"/>
      <family val="2"/>
    </font>
    <font>
      <sz val="11"/>
      <name val="Calibri"/>
      <family val="2"/>
    </font>
    <font>
      <sz val="11"/>
      <color theme="1"/>
      <name val="Calibri"/>
      <family val="2"/>
    </font>
    <font>
      <b/>
      <sz val="10"/>
      <name val="Arial"/>
      <family val="2"/>
    </font>
    <font>
      <strike/>
      <sz val="11"/>
      <color rgb="FFFF0000"/>
      <name val="Calibri"/>
      <family val="2"/>
    </font>
    <font>
      <strike/>
      <sz val="11"/>
      <color rgb="FFFF0000"/>
      <name val="Calibri"/>
      <family val="2"/>
      <scheme val="minor"/>
    </font>
    <font>
      <sz val="11"/>
      <color rgb="FF00B050"/>
      <name val="Calibri"/>
      <family val="2"/>
    </font>
  </fonts>
  <fills count="12">
    <fill>
      <patternFill patternType="none"/>
    </fill>
    <fill>
      <patternFill patternType="gray125"/>
    </fill>
    <fill>
      <patternFill patternType="solid">
        <fgColor indexed="43"/>
        <bgColor indexed="26"/>
      </patternFill>
    </fill>
    <fill>
      <patternFill patternType="solid">
        <fgColor indexed="9"/>
        <bgColor indexed="26"/>
      </patternFill>
    </fill>
    <fill>
      <patternFill patternType="solid">
        <fgColor indexed="13"/>
        <bgColor indexed="34"/>
      </patternFill>
    </fill>
    <fill>
      <patternFill patternType="solid">
        <fgColor indexed="22"/>
        <bgColor indexed="31"/>
      </patternFill>
    </fill>
    <fill>
      <patternFill patternType="solid">
        <fgColor indexed="47"/>
        <bgColor indexed="22"/>
      </patternFill>
    </fill>
    <fill>
      <patternFill patternType="solid">
        <fgColor theme="0"/>
        <bgColor indexed="22"/>
      </patternFill>
    </fill>
    <fill>
      <patternFill patternType="solid">
        <fgColor theme="0" tint="-0.249977111117893"/>
        <bgColor indexed="26"/>
      </patternFill>
    </fill>
    <fill>
      <patternFill patternType="solid">
        <fgColor theme="9" tint="0.59999389629810485"/>
        <bgColor indexed="26"/>
      </patternFill>
    </fill>
    <fill>
      <patternFill patternType="solid">
        <fgColor theme="9" tint="0.59999389629810485"/>
        <bgColor indexed="49"/>
      </patternFill>
    </fill>
    <fill>
      <patternFill patternType="solid">
        <fgColor theme="0" tint="-0.14999847407452621"/>
        <bgColor indexed="64"/>
      </patternFill>
    </fill>
  </fills>
  <borders count="29">
    <border>
      <left/>
      <right/>
      <top/>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top style="medium">
        <color indexed="8"/>
      </top>
      <bottom/>
      <diagonal/>
    </border>
    <border>
      <left style="medium">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8"/>
      </right>
      <top/>
      <bottom/>
      <diagonal/>
    </border>
    <border>
      <left style="medium">
        <color indexed="8"/>
      </left>
      <right/>
      <top/>
      <bottom style="medium">
        <color indexed="8"/>
      </bottom>
      <diagonal/>
    </border>
    <border>
      <left style="medium">
        <color indexed="8"/>
      </left>
      <right style="medium">
        <color indexed="8"/>
      </right>
      <top style="medium">
        <color indexed="8"/>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2">
    <xf numFmtId="0" fontId="0" fillId="0" borderId="0" xfId="0"/>
    <xf numFmtId="0" fontId="1" fillId="0" borderId="0" xfId="0" applyFont="1"/>
    <xf numFmtId="0" fontId="3" fillId="0" borderId="0" xfId="0" applyFont="1"/>
    <xf numFmtId="0" fontId="1" fillId="3" borderId="6" xfId="0" applyFont="1" applyFill="1" applyBorder="1"/>
    <xf numFmtId="0" fontId="1" fillId="3" borderId="7" xfId="0" applyFont="1" applyFill="1" applyBorder="1"/>
    <xf numFmtId="0" fontId="1" fillId="3" borderId="11" xfId="0" applyFont="1" applyFill="1" applyBorder="1"/>
    <xf numFmtId="164" fontId="1" fillId="3" borderId="12" xfId="0" applyNumberFormat="1" applyFont="1" applyFill="1" applyBorder="1"/>
    <xf numFmtId="0" fontId="1" fillId="3" borderId="9" xfId="0" applyFont="1" applyFill="1" applyBorder="1"/>
    <xf numFmtId="0" fontId="1" fillId="3" borderId="10" xfId="0" applyFont="1" applyFill="1" applyBorder="1"/>
    <xf numFmtId="0" fontId="2" fillId="5" borderId="11" xfId="0" applyFont="1" applyFill="1" applyBorder="1" applyAlignment="1">
      <alignment horizontal="left"/>
    </xf>
    <xf numFmtId="0" fontId="1" fillId="3" borderId="0" xfId="0" applyFont="1" applyFill="1"/>
    <xf numFmtId="0" fontId="4" fillId="3" borderId="0" xfId="0" applyFont="1" applyFill="1" applyAlignment="1">
      <alignment horizontal="left"/>
    </xf>
    <xf numFmtId="0" fontId="5" fillId="3" borderId="9" xfId="0" applyFont="1" applyFill="1" applyBorder="1"/>
    <xf numFmtId="0" fontId="5" fillId="3" borderId="10" xfId="0" applyFont="1" applyFill="1" applyBorder="1"/>
    <xf numFmtId="0" fontId="5" fillId="3" borderId="13" xfId="0" applyFont="1" applyFill="1" applyBorder="1"/>
    <xf numFmtId="0" fontId="5" fillId="3" borderId="14" xfId="0" applyFont="1" applyFill="1" applyBorder="1"/>
    <xf numFmtId="0" fontId="2" fillId="3" borderId="0" xfId="0" applyFont="1" applyFill="1" applyAlignment="1">
      <alignment horizontal="center"/>
    </xf>
    <xf numFmtId="0" fontId="1" fillId="3" borderId="0" xfId="0" applyFont="1" applyFill="1" applyProtection="1">
      <protection locked="0"/>
    </xf>
    <xf numFmtId="164" fontId="6" fillId="6" borderId="16" xfId="0" applyNumberFormat="1" applyFont="1" applyFill="1" applyBorder="1" applyAlignment="1">
      <alignment horizontal="right"/>
    </xf>
    <xf numFmtId="164" fontId="6" fillId="7" borderId="0" xfId="0" applyNumberFormat="1" applyFont="1" applyFill="1" applyAlignment="1">
      <alignment horizontal="right"/>
    </xf>
    <xf numFmtId="0" fontId="2" fillId="3" borderId="0" xfId="0" applyFont="1" applyFill="1"/>
    <xf numFmtId="0" fontId="1" fillId="3" borderId="28" xfId="0" applyFont="1" applyFill="1" applyBorder="1"/>
    <xf numFmtId="0" fontId="1" fillId="9" borderId="28" xfId="0" applyFont="1" applyFill="1" applyBorder="1" applyProtection="1">
      <protection locked="0"/>
    </xf>
    <xf numFmtId="0" fontId="1" fillId="8" borderId="28" xfId="0" applyFont="1" applyFill="1" applyBorder="1"/>
    <xf numFmtId="0" fontId="2" fillId="4" borderId="1" xfId="0" applyFont="1" applyFill="1" applyBorder="1" applyAlignment="1">
      <alignment horizontal="right"/>
    </xf>
    <xf numFmtId="0" fontId="6" fillId="10" borderId="2" xfId="0" applyFont="1" applyFill="1" applyBorder="1" applyProtection="1">
      <protection locked="0"/>
    </xf>
    <xf numFmtId="0" fontId="1" fillId="4" borderId="3" xfId="0" applyFont="1" applyFill="1" applyBorder="1"/>
    <xf numFmtId="0" fontId="1" fillId="3" borderId="4" xfId="0" applyFont="1" applyFill="1" applyBorder="1"/>
    <xf numFmtId="0" fontId="2" fillId="4" borderId="2" xfId="0" applyFont="1" applyFill="1" applyBorder="1"/>
    <xf numFmtId="0" fontId="2" fillId="4" borderId="5" xfId="0" applyFont="1" applyFill="1" applyBorder="1" applyAlignment="1">
      <alignment horizontal="left"/>
    </xf>
    <xf numFmtId="0" fontId="7" fillId="3" borderId="0" xfId="0" applyFont="1" applyFill="1" applyAlignment="1">
      <alignment horizontal="center"/>
    </xf>
    <xf numFmtId="0" fontId="1" fillId="3" borderId="0" xfId="0" applyFont="1" applyFill="1" applyAlignment="1">
      <alignment horizontal="center"/>
    </xf>
    <xf numFmtId="0" fontId="6" fillId="10" borderId="8" xfId="0" applyFont="1" applyFill="1" applyBorder="1" applyAlignment="1" applyProtection="1">
      <alignment horizontal="center"/>
      <protection locked="0"/>
    </xf>
    <xf numFmtId="0" fontId="1" fillId="3" borderId="0" xfId="0" applyFont="1" applyFill="1" applyAlignment="1">
      <alignment horizontal="right"/>
    </xf>
    <xf numFmtId="1" fontId="1" fillId="0" borderId="0" xfId="0" applyNumberFormat="1" applyFont="1"/>
    <xf numFmtId="2" fontId="1" fillId="0" borderId="0" xfId="0" applyNumberFormat="1" applyFont="1"/>
    <xf numFmtId="0" fontId="6" fillId="10" borderId="11" xfId="0" applyFont="1" applyFill="1" applyBorder="1" applyAlignment="1" applyProtection="1">
      <alignment horizontal="center"/>
      <protection locked="0"/>
    </xf>
    <xf numFmtId="0" fontId="1" fillId="5" borderId="11" xfId="0" applyFont="1" applyFill="1" applyBorder="1" applyAlignment="1">
      <alignment horizontal="right"/>
    </xf>
    <xf numFmtId="0" fontId="8" fillId="2" borderId="11" xfId="0" applyFont="1" applyFill="1" applyBorder="1" applyAlignment="1">
      <alignment horizontal="center"/>
    </xf>
    <xf numFmtId="0" fontId="8" fillId="3" borderId="0" xfId="0" applyFont="1" applyFill="1" applyAlignment="1">
      <alignment horizontal="center"/>
    </xf>
    <xf numFmtId="0" fontId="5" fillId="3" borderId="4" xfId="0" applyFont="1" applyFill="1" applyBorder="1"/>
    <xf numFmtId="0" fontId="5" fillId="3" borderId="0" xfId="0" applyFont="1" applyFill="1" applyAlignment="1">
      <alignment horizontal="right"/>
    </xf>
    <xf numFmtId="0" fontId="5" fillId="0" borderId="0" xfId="0" applyFont="1"/>
    <xf numFmtId="0" fontId="5" fillId="3" borderId="0" xfId="0" applyFont="1" applyFill="1"/>
    <xf numFmtId="0" fontId="6" fillId="10" borderId="15" xfId="0" applyFont="1" applyFill="1" applyBorder="1" applyAlignment="1" applyProtection="1">
      <alignment horizontal="center"/>
      <protection locked="0"/>
    </xf>
    <xf numFmtId="0" fontId="9" fillId="3" borderId="0" xfId="0" applyFont="1" applyFill="1"/>
    <xf numFmtId="0" fontId="10" fillId="3" borderId="0" xfId="0" applyFont="1" applyFill="1" applyAlignment="1">
      <alignment horizontal="right"/>
    </xf>
    <xf numFmtId="0" fontId="4" fillId="3" borderId="0" xfId="0" applyFont="1" applyFill="1"/>
    <xf numFmtId="0" fontId="1" fillId="3" borderId="17" xfId="0" applyFont="1" applyFill="1" applyBorder="1"/>
    <xf numFmtId="0" fontId="1" fillId="5" borderId="18" xfId="0" applyFont="1" applyFill="1" applyBorder="1"/>
    <xf numFmtId="0" fontId="1" fillId="3" borderId="19" xfId="0" applyFont="1" applyFill="1" applyBorder="1"/>
    <xf numFmtId="0" fontId="1" fillId="3" borderId="20" xfId="0" applyFont="1" applyFill="1" applyBorder="1"/>
    <xf numFmtId="0" fontId="1" fillId="5" borderId="21" xfId="0" applyFont="1" applyFill="1" applyBorder="1"/>
    <xf numFmtId="0" fontId="1" fillId="5" borderId="22" xfId="0" applyFont="1" applyFill="1" applyBorder="1"/>
    <xf numFmtId="0" fontId="1" fillId="3" borderId="5" xfId="0" applyFont="1" applyFill="1" applyBorder="1"/>
    <xf numFmtId="0" fontId="1" fillId="3" borderId="3" xfId="0" applyFont="1" applyFill="1" applyBorder="1"/>
    <xf numFmtId="0" fontId="1" fillId="3" borderId="23" xfId="0" applyFont="1" applyFill="1" applyBorder="1"/>
    <xf numFmtId="0" fontId="1" fillId="3" borderId="24" xfId="0" applyFont="1" applyFill="1" applyBorder="1"/>
    <xf numFmtId="0" fontId="1" fillId="4" borderId="25" xfId="0" applyFont="1" applyFill="1" applyBorder="1" applyAlignment="1">
      <alignment horizontal="center"/>
    </xf>
    <xf numFmtId="0" fontId="1" fillId="3" borderId="26" xfId="0" applyFont="1" applyFill="1" applyBorder="1"/>
    <xf numFmtId="0" fontId="1" fillId="3" borderId="27" xfId="0" applyFont="1" applyFill="1" applyBorder="1"/>
    <xf numFmtId="1" fontId="1" fillId="3" borderId="4" xfId="0" applyNumberFormat="1" applyFont="1" applyFill="1" applyBorder="1"/>
    <xf numFmtId="0" fontId="11" fillId="0" borderId="0" xfId="0" applyFont="1"/>
    <xf numFmtId="49" fontId="11" fillId="0" borderId="0" xfId="0" applyNumberFormat="1" applyFont="1"/>
    <xf numFmtId="0" fontId="2" fillId="4" borderId="1" xfId="0" applyFont="1" applyFill="1" applyBorder="1" applyAlignment="1">
      <alignment horizontal="center"/>
    </xf>
    <xf numFmtId="0" fontId="2" fillId="0" borderId="0" xfId="0" applyFont="1"/>
    <xf numFmtId="0" fontId="2" fillId="11" borderId="0" xfId="0" applyFont="1" applyFill="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2" fillId="11" borderId="0" xfId="0" applyFont="1" applyFill="1" applyAlignment="1">
      <alignment horizontal="left"/>
    </xf>
    <xf numFmtId="0" fontId="1"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4" fillId="0" borderId="0" xfId="0" applyFont="1" applyAlignment="1">
      <alignment horizontal="left"/>
    </xf>
    <xf numFmtId="0" fontId="16" fillId="0" borderId="0" xfId="0" applyFont="1" applyAlignment="1">
      <alignment horizontal="left"/>
    </xf>
    <xf numFmtId="0" fontId="18" fillId="0" borderId="0" xfId="0" applyFont="1" applyAlignment="1">
      <alignment horizontal="left"/>
    </xf>
    <xf numFmtId="0" fontId="17" fillId="0" borderId="0" xfId="0" applyFont="1" applyAlignment="1">
      <alignment horizontal="left"/>
    </xf>
    <xf numFmtId="0" fontId="2" fillId="0" borderId="0" xfId="0" applyFont="1" applyAlignment="1">
      <alignment horizontal="center"/>
    </xf>
    <xf numFmtId="0" fontId="20" fillId="11" borderId="0" xfId="0" applyFont="1" applyFill="1"/>
    <xf numFmtId="0" fontId="21" fillId="0" borderId="0" xfId="0" applyFont="1"/>
    <xf numFmtId="0" fontId="20" fillId="0" borderId="0" xfId="0" applyFont="1"/>
    <xf numFmtId="49" fontId="21" fillId="0" borderId="0" xfId="0" applyNumberFormat="1" applyFont="1"/>
    <xf numFmtId="0" fontId="21" fillId="0" borderId="0" xfId="0" applyFont="1" applyAlignment="1">
      <alignment wrapText="1"/>
    </xf>
    <xf numFmtId="0" fontId="13" fillId="0" borderId="0" xfId="0" applyFont="1" applyFill="1" applyAlignment="1">
      <alignment horizontal="left"/>
    </xf>
    <xf numFmtId="0" fontId="13" fillId="0" borderId="0" xfId="0" applyFont="1" applyFill="1"/>
    <xf numFmtId="0" fontId="20" fillId="0" borderId="0" xfId="0" applyFont="1" applyFill="1"/>
    <xf numFmtId="0" fontId="21" fillId="0" borderId="0" xfId="0" applyFont="1" applyFill="1"/>
    <xf numFmtId="0" fontId="12" fillId="0" borderId="0" xfId="0" applyFont="1" applyFill="1"/>
    <xf numFmtId="0" fontId="1" fillId="0" borderId="0" xfId="0" applyFont="1" applyFill="1" applyAlignment="1">
      <alignment horizontal="left"/>
    </xf>
    <xf numFmtId="0" fontId="1" fillId="0" borderId="0" xfId="0" applyFont="1" applyFill="1"/>
    <xf numFmtId="3" fontId="21" fillId="0" borderId="0" xfId="0" applyNumberFormat="1" applyFont="1" applyFill="1" applyAlignment="1">
      <alignment horizontal="right"/>
    </xf>
    <xf numFmtId="49" fontId="21" fillId="0" borderId="0" xfId="0" applyNumberFormat="1" applyFont="1" applyFill="1"/>
    <xf numFmtId="49" fontId="24" fillId="0" borderId="0" xfId="0" applyNumberFormat="1" applyFont="1"/>
    <xf numFmtId="0" fontId="25" fillId="0" borderId="0" xfId="0" applyFont="1" applyAlignment="1">
      <alignment horizontal="left"/>
    </xf>
    <xf numFmtId="0" fontId="25" fillId="0" borderId="0" xfId="0" applyFont="1"/>
    <xf numFmtId="0" fontId="24" fillId="0" borderId="0" xfId="0" applyFont="1"/>
    <xf numFmtId="0" fontId="26" fillId="0" borderId="0" xfId="0" applyFont="1"/>
    <xf numFmtId="49" fontId="26" fillId="0" borderId="0" xfId="0" applyNumberFormat="1" applyFont="1" applyFill="1"/>
    <xf numFmtId="49" fontId="26" fillId="0" borderId="0" xfId="0" applyNumberFormat="1" applyFont="1"/>
    <xf numFmtId="0" fontId="26" fillId="0" borderId="0" xfId="0" applyFont="1" applyFill="1"/>
    <xf numFmtId="3" fontId="26" fillId="0" borderId="0" xfId="0" applyNumberFormat="1" applyFont="1" applyFill="1" applyAlignment="1">
      <alignment horizontal="right"/>
    </xf>
    <xf numFmtId="0" fontId="20" fillId="11" borderId="0" xfId="0" applyFont="1" applyFill="1" applyAlignment="1">
      <alignment horizontal="right"/>
    </xf>
    <xf numFmtId="0" fontId="21" fillId="0" borderId="0" xfId="0" applyFont="1" applyAlignment="1">
      <alignment horizontal="right"/>
    </xf>
    <xf numFmtId="3" fontId="21" fillId="0" borderId="0" xfId="0" applyNumberFormat="1" applyFont="1" applyAlignment="1">
      <alignment horizontal="right"/>
    </xf>
    <xf numFmtId="3" fontId="24" fillId="0" borderId="0" xfId="0" applyNumberFormat="1" applyFont="1" applyAlignment="1">
      <alignment horizontal="right"/>
    </xf>
    <xf numFmtId="3" fontId="26" fillId="0" borderId="0" xfId="0" applyNumberFormat="1" applyFont="1" applyAlignment="1">
      <alignment horizontal="right"/>
    </xf>
    <xf numFmtId="0" fontId="22" fillId="0" borderId="0" xfId="0" applyFont="1" applyAlignment="1">
      <alignment horizontal="right"/>
    </xf>
    <xf numFmtId="0" fontId="2" fillId="0" borderId="0" xfId="0" applyFont="1" applyAlignment="1">
      <alignment horizontal="center"/>
    </xf>
    <xf numFmtId="0" fontId="1" fillId="3" borderId="0" xfId="0" applyFont="1" applyFill="1" applyAlignment="1">
      <alignment horizontal="center" vertical="top" wrapText="1"/>
    </xf>
    <xf numFmtId="0" fontId="1" fillId="3" borderId="0" xfId="0" applyFont="1" applyFill="1" applyAlignment="1">
      <alignment horizontal="center" vertical="top"/>
    </xf>
    <xf numFmtId="0" fontId="1" fillId="0" borderId="0" xfId="0" applyFont="1" applyBorder="1"/>
    <xf numFmtId="0" fontId="2" fillId="0" borderId="0" xfId="0" applyFont="1" applyBorder="1" applyAlignment="1">
      <alignment horizontal="left"/>
    </xf>
    <xf numFmtId="0" fontId="23" fillId="11" borderId="0" xfId="0" applyFont="1" applyFill="1" applyBorder="1"/>
    <xf numFmtId="0" fontId="2" fillId="11" borderId="0" xfId="0" applyFont="1" applyFill="1" applyBorder="1" applyAlignment="1">
      <alignment horizontal="right"/>
    </xf>
    <xf numFmtId="0" fontId="23" fillId="11" borderId="0" xfId="0" applyFont="1" applyFill="1" applyBorder="1" applyAlignment="1">
      <alignment horizontal="left"/>
    </xf>
    <xf numFmtId="0" fontId="0" fillId="0" borderId="0" xfId="0" applyFont="1" applyBorder="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3DEB3D"/>
      <rgbColor rgb="000000FF"/>
      <rgbColor rgb="00FFFF00"/>
      <rgbColor rgb="00FF00FF"/>
      <rgbColor rgb="0000FFFF"/>
      <rgbColor rgb="00800000"/>
      <rgbColor rgb="00008000"/>
      <rgbColor rgb="00000080"/>
      <rgbColor rgb="00808000"/>
      <rgbColor rgb="00800080"/>
      <rgbColor rgb="00008080"/>
      <rgbColor rgb="00CCCCCC"/>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009900"/>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654"/>
  <sheetViews>
    <sheetView tabSelected="1" workbookViewId="0">
      <selection activeCell="E4" sqref="E4"/>
    </sheetView>
  </sheetViews>
  <sheetFormatPr defaultColWidth="8.7265625" defaultRowHeight="14.5" x14ac:dyDescent="0.35"/>
  <cols>
    <col min="1" max="1" width="9.1796875" style="85"/>
    <col min="2" max="2" width="30.54296875" style="85" customWidth="1"/>
    <col min="3" max="3" width="10.81640625" style="85"/>
    <col min="4" max="4" width="14.453125" style="112" customWidth="1"/>
    <col min="5" max="5" width="8.7265625" style="75"/>
    <col min="6" max="6" width="9" style="1" bestFit="1" customWidth="1"/>
    <col min="7" max="16384" width="8.7265625" style="1"/>
  </cols>
  <sheetData>
    <row r="1" spans="1:245" s="66" customFormat="1" x14ac:dyDescent="0.35">
      <c r="A1" s="84" t="s">
        <v>0</v>
      </c>
      <c r="B1" s="84" t="s">
        <v>1</v>
      </c>
      <c r="C1" s="84" t="s">
        <v>2</v>
      </c>
      <c r="D1" s="107" t="s">
        <v>614</v>
      </c>
      <c r="E1" s="74"/>
    </row>
    <row r="2" spans="1:245" x14ac:dyDescent="0.35">
      <c r="B2" s="86" t="s">
        <v>3</v>
      </c>
      <c r="D2" s="108"/>
    </row>
    <row r="3" spans="1:245" x14ac:dyDescent="0.35">
      <c r="A3" s="85" t="s">
        <v>4</v>
      </c>
      <c r="B3" s="85" t="s">
        <v>5</v>
      </c>
      <c r="C3" s="85" t="s">
        <v>6</v>
      </c>
      <c r="D3" s="109">
        <v>20000000</v>
      </c>
    </row>
    <row r="4" spans="1:245" x14ac:dyDescent="0.35">
      <c r="D4" s="109" t="s">
        <v>985</v>
      </c>
    </row>
    <row r="5" spans="1:245" x14ac:dyDescent="0.35">
      <c r="A5" s="85" t="s">
        <v>8</v>
      </c>
      <c r="B5" s="85" t="s">
        <v>16</v>
      </c>
      <c r="C5" s="85" t="s">
        <v>7</v>
      </c>
      <c r="D5" s="109">
        <v>16000000</v>
      </c>
    </row>
    <row r="6" spans="1:245" s="67" customFormat="1" x14ac:dyDescent="0.35">
      <c r="A6" s="85" t="s">
        <v>9</v>
      </c>
      <c r="B6" s="85" t="s">
        <v>12</v>
      </c>
      <c r="C6" s="85" t="s">
        <v>7</v>
      </c>
      <c r="D6" s="109">
        <v>16000000</v>
      </c>
      <c r="E6" s="75"/>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row>
    <row r="7" spans="1:245" x14ac:dyDescent="0.35">
      <c r="A7" s="85" t="s">
        <v>11</v>
      </c>
      <c r="B7" s="85" t="s">
        <v>10</v>
      </c>
      <c r="C7" s="85" t="s">
        <v>7</v>
      </c>
      <c r="D7" s="109">
        <v>15000000</v>
      </c>
    </row>
    <row r="8" spans="1:245" x14ac:dyDescent="0.35">
      <c r="A8" s="85" t="s">
        <v>13</v>
      </c>
      <c r="B8" s="85" t="s">
        <v>615</v>
      </c>
      <c r="C8" s="85" t="s">
        <v>7</v>
      </c>
      <c r="D8" s="109">
        <v>13000000</v>
      </c>
      <c r="E8" s="76"/>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row>
    <row r="9" spans="1:245" s="100" customFormat="1" x14ac:dyDescent="0.35">
      <c r="A9" s="101" t="s">
        <v>15</v>
      </c>
      <c r="B9" s="101" t="s">
        <v>14</v>
      </c>
      <c r="C9" s="101" t="s">
        <v>7</v>
      </c>
      <c r="D9" s="110">
        <v>12000000</v>
      </c>
      <c r="E9" s="99"/>
      <c r="F9" s="2"/>
    </row>
    <row r="10" spans="1:245" s="100" customFormat="1" x14ac:dyDescent="0.35">
      <c r="A10" s="101" t="s">
        <v>17</v>
      </c>
      <c r="B10" s="101" t="s">
        <v>616</v>
      </c>
      <c r="C10" s="101" t="s">
        <v>7</v>
      </c>
      <c r="D10" s="110">
        <v>12000000</v>
      </c>
      <c r="E10" s="99"/>
      <c r="F10" s="2"/>
    </row>
    <row r="11" spans="1:245" x14ac:dyDescent="0.35">
      <c r="A11" s="85" t="s">
        <v>19</v>
      </c>
      <c r="B11" s="85" t="s">
        <v>18</v>
      </c>
      <c r="C11" s="85" t="s">
        <v>7</v>
      </c>
      <c r="D11" s="109">
        <v>11000000</v>
      </c>
    </row>
    <row r="12" spans="1:245" s="68" customFormat="1" x14ac:dyDescent="0.35">
      <c r="A12" s="85" t="s">
        <v>875</v>
      </c>
      <c r="B12" s="85" t="s">
        <v>876</v>
      </c>
      <c r="C12" s="85" t="s">
        <v>7</v>
      </c>
      <c r="D12" s="109">
        <v>10000000</v>
      </c>
      <c r="E12" s="75"/>
      <c r="F12" s="1"/>
    </row>
    <row r="13" spans="1:245" s="68" customFormat="1" x14ac:dyDescent="0.35">
      <c r="A13" s="102" t="s">
        <v>996</v>
      </c>
      <c r="B13" s="102" t="s">
        <v>886</v>
      </c>
      <c r="C13" s="102" t="s">
        <v>7</v>
      </c>
      <c r="D13" s="111">
        <v>14000000</v>
      </c>
      <c r="E13" s="77" t="s">
        <v>844</v>
      </c>
      <c r="F13" s="1"/>
    </row>
    <row r="14" spans="1:245" s="68" customFormat="1" x14ac:dyDescent="0.35">
      <c r="A14" s="102" t="s">
        <v>997</v>
      </c>
      <c r="B14" s="102" t="s">
        <v>888</v>
      </c>
      <c r="C14" s="102" t="s">
        <v>7</v>
      </c>
      <c r="D14" s="111">
        <v>12000000</v>
      </c>
      <c r="E14" s="77" t="s">
        <v>844</v>
      </c>
      <c r="F14" s="1"/>
    </row>
    <row r="15" spans="1:245" s="68" customFormat="1" x14ac:dyDescent="0.35">
      <c r="A15" s="102" t="s">
        <v>998</v>
      </c>
      <c r="B15" s="102" t="s">
        <v>887</v>
      </c>
      <c r="C15" s="102" t="s">
        <v>7</v>
      </c>
      <c r="D15" s="111">
        <v>9000000</v>
      </c>
      <c r="E15" s="77" t="s">
        <v>844</v>
      </c>
      <c r="F15" s="1"/>
    </row>
    <row r="16" spans="1:245" s="67" customFormat="1" x14ac:dyDescent="0.35">
      <c r="A16" s="85"/>
      <c r="B16" s="85"/>
      <c r="C16" s="85"/>
      <c r="D16" s="109" t="s">
        <v>985</v>
      </c>
      <c r="E16" s="75"/>
      <c r="F16" s="1"/>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c r="EW16" s="68"/>
      <c r="EX16" s="68"/>
      <c r="EY16" s="68"/>
      <c r="EZ16" s="68"/>
      <c r="FA16" s="68"/>
      <c r="FB16" s="68"/>
      <c r="FC16" s="68"/>
      <c r="FD16" s="68"/>
      <c r="FE16" s="68"/>
      <c r="FF16" s="68"/>
      <c r="FG16" s="68"/>
      <c r="FH16" s="68"/>
      <c r="FI16" s="68"/>
      <c r="FJ16" s="68"/>
      <c r="FK16" s="68"/>
      <c r="FL16" s="68"/>
      <c r="FM16" s="68"/>
      <c r="FN16" s="68"/>
      <c r="FO16" s="68"/>
      <c r="FP16" s="68"/>
      <c r="FQ16" s="68"/>
      <c r="FR16" s="68"/>
      <c r="FS16" s="68"/>
      <c r="FT16" s="68"/>
      <c r="FU16" s="68"/>
      <c r="FV16" s="68"/>
      <c r="FW16" s="68"/>
      <c r="FX16" s="68"/>
      <c r="FY16" s="68"/>
      <c r="FZ16" s="68"/>
      <c r="GA16" s="68"/>
      <c r="GB16" s="68"/>
      <c r="GC16" s="68"/>
      <c r="GD16" s="68"/>
      <c r="GE16" s="68"/>
      <c r="GF16" s="68"/>
      <c r="GG16" s="68"/>
      <c r="GH16" s="68"/>
      <c r="GI16" s="68"/>
      <c r="GJ16" s="68"/>
      <c r="GK16" s="68"/>
      <c r="GL16" s="68"/>
      <c r="GM16" s="68"/>
      <c r="GN16" s="68"/>
      <c r="GO16" s="68"/>
      <c r="GP16" s="68"/>
      <c r="GQ16" s="68"/>
      <c r="GR16" s="68"/>
      <c r="GS16" s="68"/>
      <c r="GT16" s="68"/>
      <c r="GU16" s="68"/>
      <c r="GV16" s="68"/>
      <c r="GW16" s="68"/>
      <c r="GX16" s="68"/>
      <c r="GY16" s="68"/>
      <c r="GZ16" s="68"/>
      <c r="HA16" s="68"/>
      <c r="HB16" s="68"/>
      <c r="HC16" s="68"/>
      <c r="HD16" s="68"/>
      <c r="HE16" s="68"/>
      <c r="HF16" s="68"/>
      <c r="HG16" s="68"/>
      <c r="HH16" s="68"/>
      <c r="HI16" s="68"/>
      <c r="HJ16" s="68"/>
      <c r="HK16" s="68"/>
      <c r="HL16" s="68"/>
      <c r="HM16" s="68"/>
      <c r="HN16" s="68"/>
      <c r="HO16" s="68"/>
      <c r="HP16" s="68"/>
      <c r="HQ16" s="68"/>
      <c r="HR16" s="68"/>
      <c r="HS16" s="68"/>
      <c r="HT16" s="68"/>
      <c r="HU16" s="68"/>
      <c r="HV16" s="68"/>
      <c r="HW16" s="68"/>
      <c r="HX16" s="68"/>
      <c r="HY16" s="68"/>
      <c r="HZ16" s="68"/>
      <c r="IA16" s="68"/>
      <c r="IB16" s="68"/>
      <c r="IC16" s="68"/>
      <c r="ID16" s="68"/>
      <c r="IE16" s="68"/>
      <c r="IF16" s="68"/>
      <c r="IG16" s="68"/>
      <c r="IH16" s="68"/>
      <c r="II16" s="68"/>
      <c r="IJ16" s="68"/>
      <c r="IK16" s="68"/>
    </row>
    <row r="17" spans="1:245" s="68" customFormat="1" x14ac:dyDescent="0.35">
      <c r="A17" s="85" t="s">
        <v>20</v>
      </c>
      <c r="B17" s="85" t="s">
        <v>21</v>
      </c>
      <c r="C17" s="85" t="s">
        <v>22</v>
      </c>
      <c r="D17" s="109">
        <v>19000000</v>
      </c>
      <c r="E17" s="75"/>
      <c r="F17" s="1"/>
    </row>
    <row r="18" spans="1:245" x14ac:dyDescent="0.35">
      <c r="A18" s="85" t="s">
        <v>23</v>
      </c>
      <c r="B18" s="85" t="s">
        <v>617</v>
      </c>
      <c r="C18" s="85" t="s">
        <v>22</v>
      </c>
      <c r="D18" s="109">
        <v>18000000</v>
      </c>
    </row>
    <row r="19" spans="1:245" x14ac:dyDescent="0.35">
      <c r="A19" s="85" t="s">
        <v>25</v>
      </c>
      <c r="B19" s="85" t="s">
        <v>24</v>
      </c>
      <c r="C19" s="85" t="s">
        <v>22</v>
      </c>
      <c r="D19" s="109">
        <v>15000000</v>
      </c>
    </row>
    <row r="20" spans="1:245" s="67" customFormat="1" x14ac:dyDescent="0.35">
      <c r="A20" s="85" t="s">
        <v>27</v>
      </c>
      <c r="B20" s="85" t="s">
        <v>33</v>
      </c>
      <c r="C20" s="85" t="s">
        <v>22</v>
      </c>
      <c r="D20" s="109">
        <v>13000000</v>
      </c>
      <c r="E20" s="75"/>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row>
    <row r="21" spans="1:245" x14ac:dyDescent="0.35">
      <c r="A21" s="85" t="s">
        <v>29</v>
      </c>
      <c r="B21" s="85" t="s">
        <v>441</v>
      </c>
      <c r="C21" s="85" t="s">
        <v>22</v>
      </c>
      <c r="D21" s="109">
        <v>12000000</v>
      </c>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row>
    <row r="22" spans="1:245" s="69" customFormat="1" x14ac:dyDescent="0.35">
      <c r="A22" s="85" t="s">
        <v>30</v>
      </c>
      <c r="B22" s="85" t="s">
        <v>618</v>
      </c>
      <c r="C22" s="85" t="s">
        <v>22</v>
      </c>
      <c r="D22" s="109">
        <v>11000000</v>
      </c>
      <c r="E22" s="75"/>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row>
    <row r="23" spans="1:245" x14ac:dyDescent="0.35">
      <c r="A23" s="85" t="s">
        <v>31</v>
      </c>
      <c r="B23" s="85" t="s">
        <v>28</v>
      </c>
      <c r="C23" s="85" t="s">
        <v>22</v>
      </c>
      <c r="D23" s="109">
        <v>10000000</v>
      </c>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row>
    <row r="24" spans="1:245" s="68" customFormat="1" x14ac:dyDescent="0.35">
      <c r="A24" s="85" t="s">
        <v>859</v>
      </c>
      <c r="B24" s="85" t="s">
        <v>860</v>
      </c>
      <c r="C24" s="85" t="s">
        <v>22</v>
      </c>
      <c r="D24" s="109">
        <v>16000000</v>
      </c>
      <c r="E24" s="75"/>
      <c r="F24" s="1"/>
    </row>
    <row r="25" spans="1:245" s="68" customFormat="1" x14ac:dyDescent="0.35">
      <c r="A25" s="102" t="s">
        <v>999</v>
      </c>
      <c r="B25" s="102" t="s">
        <v>889</v>
      </c>
      <c r="C25" s="102" t="s">
        <v>22</v>
      </c>
      <c r="D25" s="111">
        <v>10000000</v>
      </c>
      <c r="E25" s="77" t="s">
        <v>844</v>
      </c>
      <c r="F25" s="1"/>
    </row>
    <row r="26" spans="1:245" s="68" customFormat="1" x14ac:dyDescent="0.35">
      <c r="A26" s="85"/>
      <c r="B26" s="85"/>
      <c r="C26" s="85"/>
      <c r="D26" s="109" t="s">
        <v>985</v>
      </c>
      <c r="E26" s="75"/>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row>
    <row r="27" spans="1:245" x14ac:dyDescent="0.35">
      <c r="A27" s="85" t="s">
        <v>36</v>
      </c>
      <c r="B27" s="85" t="s">
        <v>185</v>
      </c>
      <c r="C27" s="85" t="s">
        <v>35</v>
      </c>
      <c r="D27" s="109">
        <v>17000000</v>
      </c>
      <c r="E27" s="77"/>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68"/>
      <c r="DD27" s="68"/>
      <c r="DE27" s="68"/>
      <c r="DF27" s="68"/>
      <c r="DG27" s="68"/>
      <c r="DH27" s="68"/>
      <c r="DI27" s="68"/>
      <c r="DJ27" s="68"/>
      <c r="DK27" s="68"/>
      <c r="DL27" s="68"/>
      <c r="DM27" s="68"/>
      <c r="DN27" s="68"/>
      <c r="DO27" s="68"/>
      <c r="DP27" s="68"/>
      <c r="DQ27" s="68"/>
      <c r="DR27" s="68"/>
      <c r="DS27" s="68"/>
      <c r="DT27" s="68"/>
      <c r="DU27" s="68"/>
      <c r="DV27" s="68"/>
      <c r="DW27" s="68"/>
      <c r="DX27" s="68"/>
      <c r="DY27" s="68"/>
      <c r="DZ27" s="68"/>
      <c r="EA27" s="68"/>
      <c r="EB27" s="68"/>
      <c r="EC27" s="68"/>
      <c r="ED27" s="68"/>
      <c r="EE27" s="68"/>
      <c r="EF27" s="68"/>
      <c r="EG27" s="68"/>
      <c r="EH27" s="68"/>
      <c r="EI27" s="68"/>
      <c r="EJ27" s="68"/>
      <c r="EK27" s="68"/>
      <c r="EL27" s="68"/>
      <c r="EM27" s="68"/>
      <c r="EN27" s="68"/>
      <c r="EO27" s="68"/>
      <c r="EP27" s="68"/>
      <c r="EQ27" s="68"/>
      <c r="ER27" s="68"/>
      <c r="ES27" s="68"/>
      <c r="ET27" s="68"/>
      <c r="EU27" s="68"/>
      <c r="EV27" s="68"/>
      <c r="EW27" s="68"/>
      <c r="EX27" s="68"/>
      <c r="EY27" s="68"/>
      <c r="EZ27" s="68"/>
      <c r="FA27" s="68"/>
      <c r="FB27" s="68"/>
      <c r="FC27" s="68"/>
      <c r="FD27" s="68"/>
      <c r="FE27" s="68"/>
      <c r="FF27" s="68"/>
      <c r="FG27" s="68"/>
      <c r="FH27" s="68"/>
      <c r="FI27" s="68"/>
      <c r="FJ27" s="68"/>
      <c r="FK27" s="68"/>
      <c r="FL27" s="68"/>
      <c r="FM27" s="68"/>
      <c r="FN27" s="68"/>
      <c r="FO27" s="68"/>
      <c r="FP27" s="68"/>
      <c r="FQ27" s="68"/>
      <c r="FR27" s="68"/>
      <c r="FS27" s="68"/>
      <c r="FT27" s="68"/>
      <c r="FU27" s="68"/>
      <c r="FV27" s="68"/>
      <c r="FW27" s="68"/>
      <c r="FX27" s="68"/>
      <c r="FY27" s="68"/>
      <c r="FZ27" s="68"/>
      <c r="GA27" s="68"/>
      <c r="GB27" s="68"/>
      <c r="GC27" s="68"/>
      <c r="GD27" s="68"/>
      <c r="GE27" s="68"/>
      <c r="GF27" s="68"/>
      <c r="GG27" s="68"/>
      <c r="GH27" s="68"/>
      <c r="GI27" s="68"/>
      <c r="GJ27" s="68"/>
      <c r="GK27" s="68"/>
      <c r="GL27" s="68"/>
      <c r="GM27" s="68"/>
      <c r="GN27" s="68"/>
      <c r="GO27" s="68"/>
      <c r="GP27" s="68"/>
      <c r="GQ27" s="68"/>
      <c r="GR27" s="68"/>
      <c r="GS27" s="68"/>
      <c r="GT27" s="68"/>
      <c r="GU27" s="68"/>
      <c r="GV27" s="68"/>
      <c r="GW27" s="68"/>
      <c r="GX27" s="68"/>
      <c r="GY27" s="68"/>
      <c r="GZ27" s="68"/>
      <c r="HA27" s="68"/>
      <c r="HB27" s="68"/>
      <c r="HC27" s="68"/>
      <c r="HD27" s="68"/>
      <c r="HE27" s="68"/>
      <c r="HF27" s="68"/>
      <c r="HG27" s="68"/>
      <c r="HH27" s="68"/>
      <c r="HI27" s="68"/>
      <c r="HJ27" s="68"/>
      <c r="HK27" s="68"/>
      <c r="HL27" s="68"/>
      <c r="HM27" s="68"/>
      <c r="HN27" s="68"/>
      <c r="HO27" s="68"/>
      <c r="HP27" s="68"/>
      <c r="HQ27" s="68"/>
      <c r="HR27" s="68"/>
      <c r="HS27" s="68"/>
      <c r="HT27" s="68"/>
      <c r="HU27" s="68"/>
      <c r="HV27" s="68"/>
      <c r="HW27" s="68"/>
      <c r="HX27" s="68"/>
      <c r="HY27" s="68"/>
      <c r="HZ27" s="68"/>
      <c r="IA27" s="68"/>
      <c r="IB27" s="68"/>
      <c r="IC27" s="68"/>
      <c r="ID27" s="68"/>
      <c r="IE27" s="68"/>
      <c r="IF27" s="68"/>
      <c r="IG27" s="68"/>
      <c r="IH27" s="68"/>
      <c r="II27" s="68"/>
      <c r="IJ27" s="68"/>
      <c r="IK27" s="68"/>
    </row>
    <row r="28" spans="1:245" x14ac:dyDescent="0.35">
      <c r="A28" s="85" t="s">
        <v>37</v>
      </c>
      <c r="B28" s="85" t="s">
        <v>619</v>
      </c>
      <c r="C28" s="85" t="s">
        <v>35</v>
      </c>
      <c r="D28" s="109">
        <v>16000000</v>
      </c>
    </row>
    <row r="29" spans="1:245" s="67" customFormat="1" x14ac:dyDescent="0.35">
      <c r="A29" s="85" t="s">
        <v>39</v>
      </c>
      <c r="B29" s="85" t="s">
        <v>40</v>
      </c>
      <c r="C29" s="85" t="s">
        <v>35</v>
      </c>
      <c r="D29" s="109">
        <v>15000000</v>
      </c>
      <c r="E29" s="77"/>
      <c r="F29" s="1"/>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c r="EW29" s="68"/>
      <c r="EX29" s="68"/>
      <c r="EY29" s="68"/>
      <c r="EZ29" s="68"/>
      <c r="FA29" s="68"/>
      <c r="FB29" s="68"/>
      <c r="FC29" s="68"/>
      <c r="FD29" s="68"/>
      <c r="FE29" s="68"/>
      <c r="FF29" s="68"/>
      <c r="FG29" s="68"/>
      <c r="FH29" s="68"/>
      <c r="FI29" s="68"/>
      <c r="FJ29" s="68"/>
      <c r="FK29" s="68"/>
      <c r="FL29" s="68"/>
      <c r="FM29" s="68"/>
      <c r="FN29" s="68"/>
      <c r="FO29" s="68"/>
      <c r="FP29" s="68"/>
      <c r="FQ29" s="68"/>
      <c r="FR29" s="68"/>
      <c r="FS29" s="68"/>
      <c r="FT29" s="68"/>
      <c r="FU29" s="68"/>
      <c r="FV29" s="68"/>
      <c r="FW29" s="68"/>
      <c r="FX29" s="68"/>
      <c r="FY29" s="68"/>
      <c r="FZ29" s="68"/>
      <c r="GA29" s="68"/>
      <c r="GB29" s="68"/>
      <c r="GC29" s="68"/>
      <c r="GD29" s="68"/>
      <c r="GE29" s="68"/>
      <c r="GF29" s="68"/>
      <c r="GG29" s="68"/>
      <c r="GH29" s="68"/>
      <c r="GI29" s="68"/>
      <c r="GJ29" s="68"/>
      <c r="GK29" s="68"/>
      <c r="GL29" s="68"/>
      <c r="GM29" s="68"/>
      <c r="GN29" s="68"/>
      <c r="GO29" s="68"/>
      <c r="GP29" s="68"/>
      <c r="GQ29" s="68"/>
      <c r="GR29" s="68"/>
      <c r="GS29" s="68"/>
      <c r="GT29" s="68"/>
      <c r="GU29" s="68"/>
      <c r="GV29" s="68"/>
      <c r="GW29" s="68"/>
      <c r="GX29" s="68"/>
      <c r="GY29" s="68"/>
      <c r="GZ29" s="68"/>
      <c r="HA29" s="68"/>
      <c r="HB29" s="68"/>
      <c r="HC29" s="68"/>
      <c r="HD29" s="68"/>
      <c r="HE29" s="68"/>
      <c r="HF29" s="68"/>
      <c r="HG29" s="68"/>
      <c r="HH29" s="68"/>
      <c r="HI29" s="68"/>
      <c r="HJ29" s="68"/>
      <c r="HK29" s="68"/>
      <c r="HL29" s="68"/>
      <c r="HM29" s="68"/>
      <c r="HN29" s="68"/>
      <c r="HO29" s="68"/>
      <c r="HP29" s="68"/>
      <c r="HQ29" s="68"/>
      <c r="HR29" s="68"/>
      <c r="HS29" s="68"/>
      <c r="HT29" s="68"/>
      <c r="HU29" s="68"/>
      <c r="HV29" s="68"/>
      <c r="HW29" s="68"/>
      <c r="HX29" s="68"/>
      <c r="HY29" s="68"/>
      <c r="HZ29" s="68"/>
      <c r="IA29" s="68"/>
      <c r="IB29" s="68"/>
      <c r="IC29" s="68"/>
      <c r="ID29" s="68"/>
      <c r="IE29" s="68"/>
      <c r="IF29" s="68"/>
      <c r="IG29" s="68"/>
      <c r="IH29" s="68"/>
      <c r="II29" s="68"/>
      <c r="IJ29" s="68"/>
      <c r="IK29" s="68"/>
    </row>
    <row r="30" spans="1:245" x14ac:dyDescent="0.35">
      <c r="A30" s="85" t="s">
        <v>41</v>
      </c>
      <c r="B30" s="85" t="s">
        <v>620</v>
      </c>
      <c r="C30" s="85" t="s">
        <v>35</v>
      </c>
      <c r="D30" s="109">
        <v>13000000</v>
      </c>
      <c r="E30" s="76"/>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row>
    <row r="31" spans="1:245" s="68" customFormat="1" x14ac:dyDescent="0.35">
      <c r="A31" s="102" t="s">
        <v>1000</v>
      </c>
      <c r="B31" s="102" t="s">
        <v>890</v>
      </c>
      <c r="C31" s="102" t="s">
        <v>35</v>
      </c>
      <c r="D31" s="111">
        <v>16000000</v>
      </c>
      <c r="E31" s="77" t="s">
        <v>844</v>
      </c>
      <c r="F31" s="1"/>
    </row>
    <row r="32" spans="1:245" s="68" customFormat="1" x14ac:dyDescent="0.35">
      <c r="A32" s="102" t="s">
        <v>1001</v>
      </c>
      <c r="B32" s="102" t="s">
        <v>893</v>
      </c>
      <c r="C32" s="102" t="s">
        <v>35</v>
      </c>
      <c r="D32" s="111">
        <v>12000000</v>
      </c>
      <c r="E32" s="77" t="s">
        <v>844</v>
      </c>
      <c r="F32" s="1"/>
    </row>
    <row r="33" spans="1:245" s="68" customFormat="1" x14ac:dyDescent="0.35">
      <c r="A33" s="102" t="s">
        <v>1002</v>
      </c>
      <c r="B33" s="102" t="s">
        <v>891</v>
      </c>
      <c r="C33" s="102" t="s">
        <v>35</v>
      </c>
      <c r="D33" s="111">
        <v>9000000</v>
      </c>
      <c r="E33" s="77" t="s">
        <v>844</v>
      </c>
      <c r="F33" s="1"/>
    </row>
    <row r="34" spans="1:245" s="68" customFormat="1" x14ac:dyDescent="0.35">
      <c r="A34" s="102" t="s">
        <v>1003</v>
      </c>
      <c r="B34" s="102" t="s">
        <v>892</v>
      </c>
      <c r="C34" s="102" t="s">
        <v>35</v>
      </c>
      <c r="D34" s="111">
        <v>8000000</v>
      </c>
      <c r="E34" s="77" t="s">
        <v>844</v>
      </c>
      <c r="F34" s="1"/>
    </row>
    <row r="35" spans="1:245" s="67" customFormat="1" x14ac:dyDescent="0.35">
      <c r="A35" s="85"/>
      <c r="B35" s="85"/>
      <c r="C35" s="85"/>
      <c r="D35" s="109" t="s">
        <v>985</v>
      </c>
      <c r="E35" s="77"/>
      <c r="F35" s="1"/>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8"/>
      <c r="GM35" s="68"/>
      <c r="GN35" s="68"/>
      <c r="GO35" s="68"/>
      <c r="GP35" s="68"/>
      <c r="GQ35" s="68"/>
      <c r="GR35" s="68"/>
      <c r="GS35" s="68"/>
      <c r="GT35" s="68"/>
      <c r="GU35" s="68"/>
      <c r="GV35" s="68"/>
      <c r="GW35" s="68"/>
      <c r="GX35" s="68"/>
      <c r="GY35" s="68"/>
      <c r="GZ35" s="68"/>
      <c r="HA35" s="68"/>
      <c r="HB35" s="68"/>
      <c r="HC35" s="68"/>
      <c r="HD35" s="68"/>
      <c r="HE35" s="68"/>
      <c r="HF35" s="68"/>
      <c r="HG35" s="68"/>
      <c r="HH35" s="68"/>
      <c r="HI35" s="68"/>
      <c r="HJ35" s="68"/>
      <c r="HK35" s="68"/>
      <c r="HL35" s="68"/>
      <c r="HM35" s="68"/>
      <c r="HN35" s="68"/>
      <c r="HO35" s="68"/>
      <c r="HP35" s="68"/>
      <c r="HQ35" s="68"/>
      <c r="HR35" s="68"/>
      <c r="HS35" s="68"/>
      <c r="HT35" s="68"/>
      <c r="HU35" s="68"/>
      <c r="HV35" s="68"/>
      <c r="HW35" s="68"/>
      <c r="HX35" s="68"/>
      <c r="HY35" s="68"/>
      <c r="HZ35" s="68"/>
      <c r="IA35" s="68"/>
      <c r="IB35" s="68"/>
      <c r="IC35" s="68"/>
      <c r="ID35" s="68"/>
      <c r="IE35" s="68"/>
      <c r="IF35" s="68"/>
      <c r="IG35" s="68"/>
      <c r="IH35" s="68"/>
      <c r="II35" s="68"/>
      <c r="IJ35" s="68"/>
      <c r="IK35" s="68"/>
    </row>
    <row r="36" spans="1:245" x14ac:dyDescent="0.35">
      <c r="D36" s="109" t="s">
        <v>985</v>
      </c>
      <c r="E36" s="76"/>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c r="EX36" s="67"/>
      <c r="EY36" s="67"/>
      <c r="EZ36" s="67"/>
      <c r="FA36" s="67"/>
      <c r="FB36" s="67"/>
      <c r="FC36" s="67"/>
      <c r="FD36" s="67"/>
      <c r="FE36" s="67"/>
      <c r="FF36" s="67"/>
      <c r="FG36" s="67"/>
      <c r="FH36" s="67"/>
      <c r="FI36" s="67"/>
      <c r="FJ36" s="67"/>
      <c r="FK36" s="67"/>
      <c r="FL36" s="67"/>
      <c r="FM36" s="67"/>
      <c r="FN36" s="67"/>
      <c r="FO36" s="67"/>
      <c r="FP36" s="67"/>
      <c r="FQ36" s="67"/>
      <c r="FR36" s="67"/>
      <c r="FS36" s="67"/>
      <c r="FT36" s="67"/>
      <c r="FU36" s="67"/>
      <c r="FV36" s="67"/>
      <c r="FW36" s="67"/>
      <c r="FX36" s="67"/>
      <c r="FY36" s="67"/>
      <c r="FZ36" s="67"/>
      <c r="GA36" s="67"/>
      <c r="GB36" s="67"/>
      <c r="GC36" s="67"/>
      <c r="GD36" s="67"/>
      <c r="GE36" s="67"/>
      <c r="GF36" s="67"/>
      <c r="GG36" s="67"/>
      <c r="GH36" s="67"/>
      <c r="GI36" s="67"/>
      <c r="GJ36" s="67"/>
      <c r="GK36" s="67"/>
      <c r="GL36" s="67"/>
      <c r="GM36" s="67"/>
      <c r="GN36" s="67"/>
      <c r="GO36" s="67"/>
      <c r="GP36" s="67"/>
      <c r="GQ36" s="67"/>
      <c r="GR36" s="67"/>
      <c r="GS36" s="67"/>
      <c r="GT36" s="67"/>
      <c r="GU36" s="67"/>
      <c r="GV36" s="67"/>
      <c r="GW36" s="67"/>
      <c r="GX36" s="67"/>
      <c r="GY36" s="67"/>
      <c r="GZ36" s="67"/>
      <c r="HA36" s="67"/>
      <c r="HB36" s="67"/>
      <c r="HC36" s="67"/>
      <c r="HD36" s="67"/>
      <c r="HE36" s="67"/>
      <c r="HF36" s="67"/>
      <c r="HG36" s="67"/>
      <c r="HH36" s="67"/>
      <c r="HI36" s="67"/>
      <c r="HJ36" s="67"/>
      <c r="HK36" s="67"/>
      <c r="HL36" s="67"/>
      <c r="HM36" s="67"/>
      <c r="HN36" s="67"/>
      <c r="HO36" s="67"/>
      <c r="HP36" s="67"/>
      <c r="HQ36" s="67"/>
      <c r="HR36" s="67"/>
      <c r="HS36" s="67"/>
      <c r="HT36" s="67"/>
      <c r="HU36" s="67"/>
      <c r="HV36" s="67"/>
      <c r="HW36" s="67"/>
      <c r="HX36" s="67"/>
      <c r="HY36" s="67"/>
      <c r="HZ36" s="67"/>
      <c r="IA36" s="67"/>
      <c r="IB36" s="67"/>
      <c r="IC36" s="67"/>
      <c r="ID36" s="67"/>
      <c r="IE36" s="67"/>
      <c r="IF36" s="67"/>
      <c r="IG36" s="67"/>
      <c r="IH36" s="67"/>
      <c r="II36" s="67"/>
      <c r="IJ36" s="67"/>
      <c r="IK36" s="67"/>
    </row>
    <row r="37" spans="1:245" s="93" customFormat="1" x14ac:dyDescent="0.35">
      <c r="A37" s="92"/>
      <c r="B37" s="91" t="s">
        <v>595</v>
      </c>
      <c r="C37" s="92"/>
      <c r="D37" s="96" t="s">
        <v>985</v>
      </c>
      <c r="E37" s="89"/>
      <c r="F37" s="1"/>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90"/>
      <c r="CQ37" s="90"/>
      <c r="CR37" s="90"/>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90"/>
      <c r="GE37" s="90"/>
      <c r="GF37" s="90"/>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row>
    <row r="38" spans="1:245" s="68" customFormat="1" x14ac:dyDescent="0.35">
      <c r="A38" s="85" t="s">
        <v>47</v>
      </c>
      <c r="B38" s="85" t="s">
        <v>48</v>
      </c>
      <c r="C38" s="85" t="s">
        <v>6</v>
      </c>
      <c r="D38" s="109">
        <v>16000000</v>
      </c>
      <c r="E38" s="75"/>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row>
    <row r="39" spans="1:245" s="68" customFormat="1" x14ac:dyDescent="0.35">
      <c r="A39" s="85"/>
      <c r="B39" s="85"/>
      <c r="C39" s="85"/>
      <c r="D39" s="109" t="s">
        <v>985</v>
      </c>
      <c r="E39" s="76"/>
      <c r="F39" s="1"/>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c r="EO39" s="67"/>
      <c r="EP39" s="67"/>
      <c r="EQ39" s="67"/>
      <c r="ER39" s="67"/>
      <c r="ES39" s="67"/>
      <c r="ET39" s="67"/>
      <c r="EU39" s="67"/>
      <c r="EV39" s="67"/>
      <c r="EW39" s="67"/>
      <c r="EX39" s="67"/>
      <c r="EY39" s="67"/>
      <c r="EZ39" s="67"/>
      <c r="FA39" s="67"/>
      <c r="FB39" s="67"/>
      <c r="FC39" s="67"/>
      <c r="FD39" s="67"/>
      <c r="FE39" s="67"/>
      <c r="FF39" s="67"/>
      <c r="FG39" s="67"/>
      <c r="FH39" s="67"/>
      <c r="FI39" s="67"/>
      <c r="FJ39" s="67"/>
      <c r="FK39" s="67"/>
      <c r="FL39" s="67"/>
      <c r="FM39" s="67"/>
      <c r="FN39" s="67"/>
      <c r="FO39" s="67"/>
      <c r="FP39" s="67"/>
      <c r="FQ39" s="67"/>
      <c r="FR39" s="67"/>
      <c r="FS39" s="67"/>
      <c r="FT39" s="67"/>
      <c r="FU39" s="67"/>
      <c r="FV39" s="67"/>
      <c r="FW39" s="67"/>
      <c r="FX39" s="67"/>
      <c r="FY39" s="67"/>
      <c r="FZ39" s="67"/>
      <c r="GA39" s="67"/>
      <c r="GB39" s="67"/>
      <c r="GC39" s="67"/>
      <c r="GD39" s="67"/>
      <c r="GE39" s="67"/>
      <c r="GF39" s="67"/>
      <c r="GG39" s="67"/>
      <c r="GH39" s="67"/>
      <c r="GI39" s="67"/>
      <c r="GJ39" s="67"/>
      <c r="GK39" s="67"/>
      <c r="GL39" s="67"/>
      <c r="GM39" s="67"/>
      <c r="GN39" s="67"/>
      <c r="GO39" s="67"/>
      <c r="GP39" s="67"/>
      <c r="GQ39" s="67"/>
      <c r="GR39" s="67"/>
      <c r="GS39" s="67"/>
      <c r="GT39" s="67"/>
      <c r="GU39" s="67"/>
      <c r="GV39" s="67"/>
      <c r="GW39" s="67"/>
      <c r="GX39" s="67"/>
      <c r="GY39" s="67"/>
      <c r="GZ39" s="67"/>
      <c r="HA39" s="67"/>
      <c r="HB39" s="67"/>
      <c r="HC39" s="67"/>
      <c r="HD39" s="67"/>
      <c r="HE39" s="67"/>
      <c r="HF39" s="67"/>
      <c r="HG39" s="67"/>
      <c r="HH39" s="67"/>
      <c r="HI39" s="67"/>
      <c r="HJ39" s="67"/>
      <c r="HK39" s="67"/>
      <c r="HL39" s="67"/>
      <c r="HM39" s="67"/>
      <c r="HN39" s="67"/>
      <c r="HO39" s="67"/>
      <c r="HP39" s="67"/>
      <c r="HQ39" s="67"/>
      <c r="HR39" s="67"/>
      <c r="HS39" s="67"/>
      <c r="HT39" s="67"/>
      <c r="HU39" s="67"/>
      <c r="HV39" s="67"/>
      <c r="HW39" s="67"/>
      <c r="HX39" s="67"/>
      <c r="HY39" s="67"/>
      <c r="HZ39" s="67"/>
      <c r="IA39" s="67"/>
      <c r="IB39" s="67"/>
      <c r="IC39" s="67"/>
      <c r="ID39" s="67"/>
      <c r="IE39" s="67"/>
      <c r="IF39" s="67"/>
      <c r="IG39" s="67"/>
      <c r="IH39" s="67"/>
      <c r="II39" s="67"/>
      <c r="IJ39" s="67"/>
      <c r="IK39" s="67"/>
    </row>
    <row r="40" spans="1:245" x14ac:dyDescent="0.35">
      <c r="A40" s="85" t="s">
        <v>49</v>
      </c>
      <c r="B40" s="85" t="s">
        <v>57</v>
      </c>
      <c r="C40" s="85" t="s">
        <v>7</v>
      </c>
      <c r="D40" s="109">
        <v>15000000</v>
      </c>
    </row>
    <row r="41" spans="1:245" x14ac:dyDescent="0.35">
      <c r="A41" s="85" t="s">
        <v>50</v>
      </c>
      <c r="B41" s="85" t="s">
        <v>53</v>
      </c>
      <c r="C41" s="85" t="s">
        <v>7</v>
      </c>
      <c r="D41" s="109">
        <v>14000000</v>
      </c>
    </row>
    <row r="42" spans="1:245" x14ac:dyDescent="0.35">
      <c r="A42" s="85" t="s">
        <v>52</v>
      </c>
      <c r="B42" s="85" t="s">
        <v>59</v>
      </c>
      <c r="C42" s="85" t="s">
        <v>7</v>
      </c>
      <c r="D42" s="109">
        <v>14000000</v>
      </c>
    </row>
    <row r="43" spans="1:245" x14ac:dyDescent="0.35">
      <c r="A43" s="85" t="s">
        <v>54</v>
      </c>
      <c r="B43" s="85" t="s">
        <v>51</v>
      </c>
      <c r="C43" s="85" t="s">
        <v>7</v>
      </c>
      <c r="D43" s="109">
        <v>13000000</v>
      </c>
    </row>
    <row r="44" spans="1:245" x14ac:dyDescent="0.35">
      <c r="A44" s="85" t="s">
        <v>56</v>
      </c>
      <c r="B44" s="85" t="s">
        <v>55</v>
      </c>
      <c r="C44" s="85" t="s">
        <v>7</v>
      </c>
      <c r="D44" s="109">
        <v>12000000</v>
      </c>
    </row>
    <row r="45" spans="1:245" s="67" customFormat="1" x14ac:dyDescent="0.35">
      <c r="A45" s="85" t="s">
        <v>58</v>
      </c>
      <c r="B45" s="85" t="s">
        <v>621</v>
      </c>
      <c r="C45" s="85" t="s">
        <v>7</v>
      </c>
      <c r="D45" s="109">
        <v>11000000</v>
      </c>
      <c r="E45" s="75"/>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row>
    <row r="46" spans="1:245" x14ac:dyDescent="0.35">
      <c r="A46" s="85" t="s">
        <v>60</v>
      </c>
      <c r="B46" s="85" t="s">
        <v>62</v>
      </c>
      <c r="C46" s="85" t="s">
        <v>7</v>
      </c>
      <c r="D46" s="109">
        <v>10000000</v>
      </c>
    </row>
    <row r="47" spans="1:245" s="100" customFormat="1" x14ac:dyDescent="0.35">
      <c r="A47" s="101" t="s">
        <v>61</v>
      </c>
      <c r="B47" s="101" t="s">
        <v>210</v>
      </c>
      <c r="C47" s="101" t="s">
        <v>7</v>
      </c>
      <c r="D47" s="110">
        <v>9000000</v>
      </c>
      <c r="E47" s="99"/>
      <c r="F47" s="2"/>
    </row>
    <row r="48" spans="1:245" s="68" customFormat="1" x14ac:dyDescent="0.35">
      <c r="A48" s="102" t="s">
        <v>1004</v>
      </c>
      <c r="B48" s="102" t="s">
        <v>894</v>
      </c>
      <c r="C48" s="102" t="s">
        <v>7</v>
      </c>
      <c r="D48" s="111">
        <v>9000000</v>
      </c>
      <c r="E48" s="77" t="s">
        <v>844</v>
      </c>
      <c r="F48" s="1"/>
    </row>
    <row r="49" spans="1:245" x14ac:dyDescent="0.35">
      <c r="D49" s="109" t="s">
        <v>985</v>
      </c>
    </row>
    <row r="50" spans="1:245" x14ac:dyDescent="0.35">
      <c r="A50" s="85" t="s">
        <v>63</v>
      </c>
      <c r="B50" s="85" t="s">
        <v>64</v>
      </c>
      <c r="C50" s="85" t="s">
        <v>22</v>
      </c>
      <c r="D50" s="109">
        <v>15000000</v>
      </c>
      <c r="E50" s="77"/>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c r="EO50" s="68"/>
      <c r="EP50" s="68"/>
      <c r="EQ50" s="68"/>
      <c r="ER50" s="68"/>
      <c r="ES50" s="68"/>
      <c r="ET50" s="68"/>
      <c r="EU50" s="68"/>
      <c r="EV50" s="68"/>
      <c r="EW50" s="68"/>
      <c r="EX50" s="68"/>
      <c r="EY50" s="68"/>
      <c r="EZ50" s="68"/>
      <c r="FA50" s="68"/>
      <c r="FB50" s="68"/>
      <c r="FC50" s="68"/>
      <c r="FD50" s="68"/>
      <c r="FE50" s="68"/>
      <c r="FF50" s="68"/>
      <c r="FG50" s="68"/>
      <c r="FH50" s="68"/>
      <c r="FI50" s="68"/>
      <c r="FJ50" s="68"/>
      <c r="FK50" s="68"/>
      <c r="FL50" s="68"/>
      <c r="FM50" s="68"/>
      <c r="FN50" s="68"/>
      <c r="FO50" s="68"/>
      <c r="FP50" s="68"/>
      <c r="FQ50" s="68"/>
      <c r="FR50" s="68"/>
      <c r="FS50" s="68"/>
      <c r="FT50" s="68"/>
      <c r="FU50" s="68"/>
      <c r="FV50" s="68"/>
      <c r="FW50" s="68"/>
      <c r="FX50" s="68"/>
      <c r="FY50" s="68"/>
      <c r="FZ50" s="68"/>
      <c r="GA50" s="68"/>
      <c r="GB50" s="68"/>
      <c r="GC50" s="68"/>
      <c r="GD50" s="68"/>
      <c r="GE50" s="68"/>
      <c r="GF50" s="68"/>
      <c r="GG50" s="68"/>
      <c r="GH50" s="68"/>
      <c r="GI50" s="68"/>
      <c r="GJ50" s="68"/>
      <c r="GK50" s="68"/>
      <c r="GL50" s="68"/>
      <c r="GM50" s="68"/>
      <c r="GN50" s="68"/>
      <c r="GO50" s="68"/>
      <c r="GP50" s="68"/>
      <c r="GQ50" s="68"/>
      <c r="GR50" s="68"/>
      <c r="GS50" s="68"/>
      <c r="GT50" s="68"/>
      <c r="GU50" s="68"/>
      <c r="GV50" s="68"/>
      <c r="GW50" s="68"/>
      <c r="GX50" s="68"/>
      <c r="GY50" s="68"/>
      <c r="GZ50" s="68"/>
      <c r="HA50" s="68"/>
      <c r="HB50" s="68"/>
      <c r="HC50" s="68"/>
      <c r="HD50" s="68"/>
      <c r="HE50" s="68"/>
      <c r="HF50" s="68"/>
      <c r="HG50" s="68"/>
      <c r="HH50" s="68"/>
      <c r="HI50" s="68"/>
      <c r="HJ50" s="68"/>
      <c r="HK50" s="68"/>
      <c r="HL50" s="68"/>
      <c r="HM50" s="68"/>
      <c r="HN50" s="68"/>
      <c r="HO50" s="68"/>
      <c r="HP50" s="68"/>
      <c r="HQ50" s="68"/>
      <c r="HR50" s="68"/>
      <c r="HS50" s="68"/>
      <c r="HT50" s="68"/>
      <c r="HU50" s="68"/>
      <c r="HV50" s="68"/>
      <c r="HW50" s="68"/>
      <c r="HX50" s="68"/>
      <c r="HY50" s="68"/>
      <c r="HZ50" s="68"/>
      <c r="IA50" s="68"/>
      <c r="IB50" s="68"/>
      <c r="IC50" s="68"/>
      <c r="ID50" s="68"/>
      <c r="IE50" s="68"/>
      <c r="IF50" s="68"/>
      <c r="IG50" s="68"/>
      <c r="IH50" s="68"/>
      <c r="II50" s="68"/>
      <c r="IJ50" s="68"/>
      <c r="IK50" s="68"/>
    </row>
    <row r="51" spans="1:245" x14ac:dyDescent="0.35">
      <c r="A51" s="85" t="s">
        <v>65</v>
      </c>
      <c r="B51" s="85" t="s">
        <v>70</v>
      </c>
      <c r="C51" s="85" t="s">
        <v>22</v>
      </c>
      <c r="D51" s="109">
        <v>14000000</v>
      </c>
      <c r="E51" s="80"/>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c r="EN51" s="71"/>
      <c r="EO51" s="71"/>
      <c r="EP51" s="71"/>
      <c r="EQ51" s="71"/>
      <c r="ER51" s="71"/>
      <c r="ES51" s="71"/>
      <c r="ET51" s="71"/>
      <c r="EU51" s="71"/>
      <c r="EV51" s="71"/>
      <c r="EW51" s="71"/>
      <c r="EX51" s="71"/>
      <c r="EY51" s="71"/>
      <c r="EZ51" s="71"/>
      <c r="FA51" s="71"/>
      <c r="FB51" s="71"/>
      <c r="FC51" s="71"/>
      <c r="FD51" s="71"/>
      <c r="FE51" s="71"/>
      <c r="FF51" s="71"/>
      <c r="FG51" s="71"/>
      <c r="FH51" s="71"/>
      <c r="FI51" s="71"/>
      <c r="FJ51" s="71"/>
      <c r="FK51" s="71"/>
      <c r="FL51" s="71"/>
      <c r="FM51" s="71"/>
      <c r="FN51" s="71"/>
      <c r="FO51" s="71"/>
      <c r="FP51" s="71"/>
      <c r="FQ51" s="71"/>
      <c r="FR51" s="71"/>
      <c r="FS51" s="71"/>
      <c r="FT51" s="71"/>
      <c r="FU51" s="71"/>
      <c r="FV51" s="71"/>
      <c r="FW51" s="71"/>
      <c r="FX51" s="71"/>
      <c r="FY51" s="71"/>
      <c r="FZ51" s="71"/>
      <c r="GA51" s="71"/>
      <c r="GB51" s="71"/>
      <c r="GC51" s="71"/>
      <c r="GD51" s="71"/>
      <c r="GE51" s="71"/>
      <c r="GF51" s="71"/>
      <c r="GG51" s="71"/>
      <c r="GH51" s="71"/>
      <c r="GI51" s="71"/>
      <c r="GJ51" s="71"/>
      <c r="GK51" s="71"/>
      <c r="GL51" s="71"/>
      <c r="GM51" s="71"/>
      <c r="GN51" s="71"/>
      <c r="GO51" s="71"/>
      <c r="GP51" s="71"/>
      <c r="GQ51" s="71"/>
      <c r="GR51" s="71"/>
      <c r="GS51" s="71"/>
      <c r="GT51" s="71"/>
      <c r="GU51" s="71"/>
      <c r="GV51" s="71"/>
      <c r="GW51" s="71"/>
      <c r="GX51" s="71"/>
      <c r="GY51" s="71"/>
      <c r="GZ51" s="71"/>
      <c r="HA51" s="71"/>
      <c r="HB51" s="71"/>
      <c r="HC51" s="71"/>
      <c r="HD51" s="71"/>
      <c r="HE51" s="71"/>
      <c r="HF51" s="71"/>
      <c r="HG51" s="71"/>
      <c r="HH51" s="71"/>
      <c r="HI51" s="71"/>
      <c r="HJ51" s="71"/>
      <c r="HK51" s="71"/>
      <c r="HL51" s="71"/>
      <c r="HM51" s="71"/>
      <c r="HN51" s="71"/>
      <c r="HO51" s="71"/>
      <c r="HP51" s="71"/>
      <c r="HQ51" s="71"/>
      <c r="HR51" s="71"/>
      <c r="HS51" s="71"/>
      <c r="HT51" s="71"/>
      <c r="HU51" s="71"/>
      <c r="HV51" s="71"/>
      <c r="HW51" s="71"/>
      <c r="HX51" s="71"/>
      <c r="HY51" s="71"/>
      <c r="HZ51" s="71"/>
      <c r="IA51" s="71"/>
      <c r="IB51" s="71"/>
      <c r="IC51" s="71"/>
      <c r="ID51" s="71"/>
      <c r="IE51" s="71"/>
      <c r="IF51" s="71"/>
      <c r="IG51" s="71"/>
      <c r="IH51" s="71"/>
      <c r="II51" s="71"/>
      <c r="IJ51" s="71"/>
      <c r="IK51" s="71"/>
    </row>
    <row r="52" spans="1:245" x14ac:dyDescent="0.35">
      <c r="A52" s="92" t="s">
        <v>67</v>
      </c>
      <c r="B52" s="92" t="s">
        <v>74</v>
      </c>
      <c r="C52" s="92" t="s">
        <v>22</v>
      </c>
      <c r="D52" s="96">
        <v>13000000</v>
      </c>
      <c r="E52" s="94"/>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c r="CN52" s="95"/>
      <c r="CO52" s="95"/>
      <c r="CP52" s="95"/>
      <c r="CQ52" s="95"/>
      <c r="CR52" s="95"/>
      <c r="CS52" s="95"/>
      <c r="CT52" s="95"/>
      <c r="CU52" s="95"/>
      <c r="CV52" s="95"/>
      <c r="CW52" s="95"/>
      <c r="CX52" s="95"/>
      <c r="CY52" s="95"/>
      <c r="CZ52" s="95"/>
      <c r="DA52" s="95"/>
      <c r="DB52" s="95"/>
      <c r="DC52" s="95"/>
      <c r="DD52" s="95"/>
      <c r="DE52" s="95"/>
      <c r="DF52" s="95"/>
      <c r="DG52" s="95"/>
      <c r="DH52" s="95"/>
      <c r="DI52" s="95"/>
      <c r="DJ52" s="95"/>
      <c r="DK52" s="95"/>
      <c r="DL52" s="95"/>
      <c r="DM52" s="95"/>
      <c r="DN52" s="95"/>
      <c r="DO52" s="95"/>
      <c r="DP52" s="95"/>
      <c r="DQ52" s="95"/>
      <c r="DR52" s="95"/>
      <c r="DS52" s="95"/>
      <c r="DT52" s="95"/>
      <c r="DU52" s="95"/>
      <c r="DV52" s="95"/>
      <c r="DW52" s="95"/>
      <c r="DX52" s="95"/>
      <c r="DY52" s="95"/>
      <c r="DZ52" s="95"/>
      <c r="EA52" s="95"/>
      <c r="EB52" s="95"/>
      <c r="EC52" s="95"/>
      <c r="ED52" s="95"/>
      <c r="EE52" s="95"/>
      <c r="EF52" s="95"/>
      <c r="EG52" s="95"/>
      <c r="EH52" s="95"/>
      <c r="EI52" s="95"/>
      <c r="EJ52" s="95"/>
      <c r="EK52" s="95"/>
      <c r="EL52" s="95"/>
      <c r="EM52" s="95"/>
      <c r="EN52" s="95"/>
      <c r="EO52" s="95"/>
      <c r="EP52" s="95"/>
      <c r="EQ52" s="95"/>
      <c r="ER52" s="95"/>
      <c r="ES52" s="95"/>
      <c r="ET52" s="95"/>
      <c r="EU52" s="95"/>
      <c r="EV52" s="95"/>
      <c r="EW52" s="95"/>
      <c r="EX52" s="95"/>
      <c r="EY52" s="95"/>
      <c r="EZ52" s="95"/>
      <c r="FA52" s="95"/>
      <c r="FB52" s="95"/>
      <c r="FC52" s="95"/>
      <c r="FD52" s="95"/>
      <c r="FE52" s="95"/>
      <c r="FF52" s="95"/>
      <c r="FG52" s="95"/>
      <c r="FH52" s="95"/>
      <c r="FI52" s="95"/>
      <c r="FJ52" s="95"/>
      <c r="FK52" s="95"/>
      <c r="FL52" s="95"/>
      <c r="FM52" s="95"/>
      <c r="FN52" s="95"/>
      <c r="FO52" s="95"/>
      <c r="FP52" s="95"/>
      <c r="FQ52" s="95"/>
      <c r="FR52" s="95"/>
      <c r="FS52" s="95"/>
      <c r="FT52" s="95"/>
      <c r="FU52" s="95"/>
      <c r="FV52" s="95"/>
      <c r="FW52" s="95"/>
      <c r="FX52" s="95"/>
      <c r="FY52" s="95"/>
      <c r="FZ52" s="95"/>
      <c r="GA52" s="95"/>
      <c r="GB52" s="95"/>
      <c r="GC52" s="95"/>
      <c r="GD52" s="95"/>
      <c r="GE52" s="95"/>
      <c r="GF52" s="95"/>
      <c r="GG52" s="95"/>
      <c r="GH52" s="95"/>
      <c r="GI52" s="95"/>
      <c r="GJ52" s="95"/>
      <c r="GK52" s="95"/>
      <c r="GL52" s="95"/>
      <c r="GM52" s="95"/>
      <c r="GN52" s="95"/>
      <c r="GO52" s="95"/>
      <c r="GP52" s="95"/>
      <c r="GQ52" s="95"/>
      <c r="GR52" s="95"/>
      <c r="GS52" s="95"/>
      <c r="GT52" s="95"/>
      <c r="GU52" s="95"/>
      <c r="GV52" s="95"/>
      <c r="GW52" s="95"/>
      <c r="GX52" s="95"/>
      <c r="GY52" s="95"/>
      <c r="GZ52" s="95"/>
      <c r="HA52" s="95"/>
      <c r="HB52" s="95"/>
      <c r="HC52" s="95"/>
      <c r="HD52" s="95"/>
      <c r="HE52" s="95"/>
      <c r="HF52" s="95"/>
      <c r="HG52" s="95"/>
      <c r="HH52" s="95"/>
      <c r="HI52" s="95"/>
      <c r="HJ52" s="95"/>
      <c r="HK52" s="95"/>
      <c r="HL52" s="95"/>
      <c r="HM52" s="95"/>
      <c r="HN52" s="95"/>
      <c r="HO52" s="95"/>
      <c r="HP52" s="95"/>
      <c r="HQ52" s="95"/>
      <c r="HR52" s="95"/>
      <c r="HS52" s="95"/>
      <c r="HT52" s="95"/>
      <c r="HU52" s="95"/>
      <c r="HV52" s="95"/>
      <c r="HW52" s="95"/>
      <c r="HX52" s="95"/>
      <c r="HY52" s="95"/>
      <c r="HZ52" s="95"/>
      <c r="IA52" s="95"/>
      <c r="IB52" s="95"/>
      <c r="IC52" s="95"/>
      <c r="ID52" s="95"/>
      <c r="IE52" s="95"/>
      <c r="IF52" s="95"/>
      <c r="IG52" s="95"/>
      <c r="IH52" s="95"/>
      <c r="II52" s="95"/>
      <c r="IJ52" s="95"/>
      <c r="IK52" s="95"/>
    </row>
    <row r="53" spans="1:245" s="67" customFormat="1" x14ac:dyDescent="0.35">
      <c r="A53" s="85" t="s">
        <v>69</v>
      </c>
      <c r="B53" s="85" t="s">
        <v>72</v>
      </c>
      <c r="C53" s="85" t="s">
        <v>22</v>
      </c>
      <c r="D53" s="109">
        <v>12000000</v>
      </c>
      <c r="E53" s="77"/>
      <c r="F53" s="1"/>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c r="EO53" s="68"/>
      <c r="EP53" s="68"/>
      <c r="EQ53" s="68"/>
      <c r="ER53" s="68"/>
      <c r="ES53" s="68"/>
      <c r="ET53" s="68"/>
      <c r="EU53" s="68"/>
      <c r="EV53" s="68"/>
      <c r="EW53" s="68"/>
      <c r="EX53" s="68"/>
      <c r="EY53" s="68"/>
      <c r="EZ53" s="68"/>
      <c r="FA53" s="68"/>
      <c r="FB53" s="68"/>
      <c r="FC53" s="68"/>
      <c r="FD53" s="68"/>
      <c r="FE53" s="68"/>
      <c r="FF53" s="68"/>
      <c r="FG53" s="68"/>
      <c r="FH53" s="68"/>
      <c r="FI53" s="68"/>
      <c r="FJ53" s="68"/>
      <c r="FK53" s="68"/>
      <c r="FL53" s="68"/>
      <c r="FM53" s="68"/>
      <c r="FN53" s="68"/>
      <c r="FO53" s="68"/>
      <c r="FP53" s="68"/>
      <c r="FQ53" s="68"/>
      <c r="FR53" s="68"/>
      <c r="FS53" s="68"/>
      <c r="FT53" s="68"/>
      <c r="FU53" s="68"/>
      <c r="FV53" s="68"/>
      <c r="FW53" s="68"/>
      <c r="FX53" s="68"/>
      <c r="FY53" s="68"/>
      <c r="FZ53" s="68"/>
      <c r="GA53" s="68"/>
      <c r="GB53" s="68"/>
      <c r="GC53" s="68"/>
      <c r="GD53" s="68"/>
      <c r="GE53" s="68"/>
      <c r="GF53" s="68"/>
      <c r="GG53" s="68"/>
      <c r="GH53" s="68"/>
      <c r="GI53" s="68"/>
      <c r="GJ53" s="68"/>
      <c r="GK53" s="68"/>
      <c r="GL53" s="68"/>
      <c r="GM53" s="68"/>
      <c r="GN53" s="68"/>
      <c r="GO53" s="68"/>
      <c r="GP53" s="68"/>
      <c r="GQ53" s="68"/>
      <c r="GR53" s="68"/>
      <c r="GS53" s="68"/>
      <c r="GT53" s="68"/>
      <c r="GU53" s="68"/>
      <c r="GV53" s="68"/>
      <c r="GW53" s="68"/>
      <c r="GX53" s="68"/>
      <c r="GY53" s="68"/>
      <c r="GZ53" s="68"/>
      <c r="HA53" s="68"/>
      <c r="HB53" s="68"/>
      <c r="HC53" s="68"/>
      <c r="HD53" s="68"/>
      <c r="HE53" s="68"/>
      <c r="HF53" s="68"/>
      <c r="HG53" s="68"/>
      <c r="HH53" s="68"/>
      <c r="HI53" s="68"/>
      <c r="HJ53" s="68"/>
      <c r="HK53" s="68"/>
      <c r="HL53" s="68"/>
      <c r="HM53" s="68"/>
      <c r="HN53" s="68"/>
      <c r="HO53" s="68"/>
      <c r="HP53" s="68"/>
      <c r="HQ53" s="68"/>
      <c r="HR53" s="68"/>
      <c r="HS53" s="68"/>
      <c r="HT53" s="68"/>
      <c r="HU53" s="68"/>
      <c r="HV53" s="68"/>
      <c r="HW53" s="68"/>
      <c r="HX53" s="68"/>
      <c r="HY53" s="68"/>
      <c r="HZ53" s="68"/>
      <c r="IA53" s="68"/>
      <c r="IB53" s="68"/>
      <c r="IC53" s="68"/>
      <c r="ID53" s="68"/>
      <c r="IE53" s="68"/>
      <c r="IF53" s="68"/>
      <c r="IG53" s="68"/>
      <c r="IH53" s="68"/>
      <c r="II53" s="68"/>
      <c r="IJ53" s="68"/>
      <c r="IK53" s="68"/>
    </row>
    <row r="54" spans="1:245" s="68" customFormat="1" x14ac:dyDescent="0.35">
      <c r="A54" s="85" t="s">
        <v>71</v>
      </c>
      <c r="B54" s="85" t="s">
        <v>66</v>
      </c>
      <c r="C54" s="85" t="s">
        <v>22</v>
      </c>
      <c r="D54" s="109">
        <v>11000000</v>
      </c>
      <c r="E54" s="76"/>
      <c r="F54" s="1"/>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7"/>
      <c r="BS54" s="67"/>
      <c r="BT54" s="67"/>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c r="EO54" s="67"/>
      <c r="EP54" s="67"/>
      <c r="EQ54" s="67"/>
      <c r="ER54" s="67"/>
      <c r="ES54" s="67"/>
      <c r="ET54" s="67"/>
      <c r="EU54" s="67"/>
      <c r="EV54" s="67"/>
      <c r="EW54" s="67"/>
      <c r="EX54" s="67"/>
      <c r="EY54" s="67"/>
      <c r="EZ54" s="67"/>
      <c r="FA54" s="67"/>
      <c r="FB54" s="67"/>
      <c r="FC54" s="67"/>
      <c r="FD54" s="67"/>
      <c r="FE54" s="67"/>
      <c r="FF54" s="67"/>
      <c r="FG54" s="67"/>
      <c r="FH54" s="67"/>
      <c r="FI54" s="67"/>
      <c r="FJ54" s="67"/>
      <c r="FK54" s="67"/>
      <c r="FL54" s="67"/>
      <c r="FM54" s="67"/>
      <c r="FN54" s="67"/>
      <c r="FO54" s="67"/>
      <c r="FP54" s="67"/>
      <c r="FQ54" s="67"/>
      <c r="FR54" s="67"/>
      <c r="FS54" s="67"/>
      <c r="FT54" s="67"/>
      <c r="FU54" s="67"/>
      <c r="FV54" s="67"/>
      <c r="FW54" s="67"/>
      <c r="FX54" s="67"/>
      <c r="FY54" s="67"/>
      <c r="FZ54" s="67"/>
      <c r="GA54" s="67"/>
      <c r="GB54" s="67"/>
      <c r="GC54" s="67"/>
      <c r="GD54" s="67"/>
      <c r="GE54" s="67"/>
      <c r="GF54" s="67"/>
      <c r="GG54" s="67"/>
      <c r="GH54" s="67"/>
      <c r="GI54" s="67"/>
      <c r="GJ54" s="67"/>
      <c r="GK54" s="67"/>
      <c r="GL54" s="67"/>
      <c r="GM54" s="67"/>
      <c r="GN54" s="67"/>
      <c r="GO54" s="67"/>
      <c r="GP54" s="67"/>
      <c r="GQ54" s="67"/>
      <c r="GR54" s="67"/>
      <c r="GS54" s="67"/>
      <c r="GT54" s="67"/>
      <c r="GU54" s="67"/>
      <c r="GV54" s="67"/>
      <c r="GW54" s="67"/>
      <c r="GX54" s="67"/>
      <c r="GY54" s="67"/>
      <c r="GZ54" s="67"/>
      <c r="HA54" s="67"/>
      <c r="HB54" s="67"/>
      <c r="HC54" s="67"/>
      <c r="HD54" s="67"/>
      <c r="HE54" s="67"/>
      <c r="HF54" s="67"/>
      <c r="HG54" s="67"/>
      <c r="HH54" s="67"/>
      <c r="HI54" s="67"/>
      <c r="HJ54" s="67"/>
      <c r="HK54" s="67"/>
      <c r="HL54" s="67"/>
      <c r="HM54" s="67"/>
      <c r="HN54" s="67"/>
      <c r="HO54" s="67"/>
      <c r="HP54" s="67"/>
      <c r="HQ54" s="67"/>
      <c r="HR54" s="67"/>
      <c r="HS54" s="67"/>
      <c r="HT54" s="67"/>
      <c r="HU54" s="67"/>
      <c r="HV54" s="67"/>
      <c r="HW54" s="67"/>
      <c r="HX54" s="67"/>
      <c r="HY54" s="67"/>
      <c r="HZ54" s="67"/>
      <c r="IA54" s="67"/>
      <c r="IB54" s="67"/>
      <c r="IC54" s="67"/>
      <c r="ID54" s="67"/>
      <c r="IE54" s="67"/>
      <c r="IF54" s="67"/>
      <c r="IG54" s="67"/>
      <c r="IH54" s="67"/>
      <c r="II54" s="67"/>
      <c r="IJ54" s="67"/>
      <c r="IK54" s="67"/>
    </row>
    <row r="55" spans="1:245" s="95" customFormat="1" x14ac:dyDescent="0.35">
      <c r="A55" s="85" t="s">
        <v>73</v>
      </c>
      <c r="B55" s="85" t="s">
        <v>76</v>
      </c>
      <c r="C55" s="85" t="s">
        <v>22</v>
      </c>
      <c r="D55" s="109">
        <v>10000000</v>
      </c>
      <c r="E55" s="75"/>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row>
    <row r="56" spans="1:245" s="100" customFormat="1" x14ac:dyDescent="0.35">
      <c r="A56" s="101" t="s">
        <v>75</v>
      </c>
      <c r="B56" s="101" t="s">
        <v>68</v>
      </c>
      <c r="C56" s="101" t="s">
        <v>22</v>
      </c>
      <c r="D56" s="110">
        <v>9000000</v>
      </c>
      <c r="E56" s="99"/>
      <c r="F56" s="2"/>
    </row>
    <row r="57" spans="1:245" s="68" customFormat="1" x14ac:dyDescent="0.35">
      <c r="A57" s="102" t="s">
        <v>1005</v>
      </c>
      <c r="B57" s="102" t="s">
        <v>895</v>
      </c>
      <c r="C57" s="102" t="s">
        <v>22</v>
      </c>
      <c r="D57" s="111">
        <v>9000000</v>
      </c>
      <c r="E57" s="77" t="s">
        <v>844</v>
      </c>
      <c r="F57" s="1"/>
    </row>
    <row r="58" spans="1:245" s="68" customFormat="1" x14ac:dyDescent="0.35">
      <c r="A58" s="102" t="s">
        <v>1006</v>
      </c>
      <c r="B58" s="102" t="s">
        <v>896</v>
      </c>
      <c r="C58" s="102" t="s">
        <v>22</v>
      </c>
      <c r="D58" s="111">
        <v>8000000</v>
      </c>
      <c r="E58" s="77" t="s">
        <v>844</v>
      </c>
      <c r="F58" s="1"/>
    </row>
    <row r="59" spans="1:245" x14ac:dyDescent="0.35">
      <c r="D59" s="109" t="s">
        <v>985</v>
      </c>
      <c r="E59" s="76"/>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67"/>
      <c r="BR59" s="67"/>
      <c r="BS59" s="67"/>
      <c r="BT59" s="67"/>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c r="EO59" s="67"/>
      <c r="EP59" s="67"/>
      <c r="EQ59" s="67"/>
      <c r="ER59" s="67"/>
      <c r="ES59" s="67"/>
      <c r="ET59" s="67"/>
      <c r="EU59" s="67"/>
      <c r="EV59" s="67"/>
      <c r="EW59" s="67"/>
      <c r="EX59" s="67"/>
      <c r="EY59" s="67"/>
      <c r="EZ59" s="67"/>
      <c r="FA59" s="67"/>
      <c r="FB59" s="67"/>
      <c r="FC59" s="67"/>
      <c r="FD59" s="67"/>
      <c r="FE59" s="67"/>
      <c r="FF59" s="67"/>
      <c r="FG59" s="67"/>
      <c r="FH59" s="67"/>
      <c r="FI59" s="67"/>
      <c r="FJ59" s="67"/>
      <c r="FK59" s="67"/>
      <c r="FL59" s="67"/>
      <c r="FM59" s="67"/>
      <c r="FN59" s="67"/>
      <c r="FO59" s="67"/>
      <c r="FP59" s="67"/>
      <c r="FQ59" s="67"/>
      <c r="FR59" s="67"/>
      <c r="FS59" s="67"/>
      <c r="FT59" s="67"/>
      <c r="FU59" s="67"/>
      <c r="FV59" s="67"/>
      <c r="FW59" s="67"/>
      <c r="FX59" s="67"/>
      <c r="FY59" s="67"/>
      <c r="FZ59" s="67"/>
      <c r="GA59" s="67"/>
      <c r="GB59" s="67"/>
      <c r="GC59" s="67"/>
      <c r="GD59" s="67"/>
      <c r="GE59" s="67"/>
      <c r="GF59" s="67"/>
      <c r="GG59" s="67"/>
      <c r="GH59" s="67"/>
      <c r="GI59" s="67"/>
      <c r="GJ59" s="67"/>
      <c r="GK59" s="67"/>
      <c r="GL59" s="67"/>
      <c r="GM59" s="67"/>
      <c r="GN59" s="67"/>
      <c r="GO59" s="67"/>
      <c r="GP59" s="67"/>
      <c r="GQ59" s="67"/>
      <c r="GR59" s="67"/>
      <c r="GS59" s="67"/>
      <c r="GT59" s="67"/>
      <c r="GU59" s="67"/>
      <c r="GV59" s="67"/>
      <c r="GW59" s="67"/>
      <c r="GX59" s="67"/>
      <c r="GY59" s="67"/>
      <c r="GZ59" s="67"/>
      <c r="HA59" s="67"/>
      <c r="HB59" s="67"/>
      <c r="HC59" s="67"/>
      <c r="HD59" s="67"/>
      <c r="HE59" s="67"/>
      <c r="HF59" s="67"/>
      <c r="HG59" s="67"/>
      <c r="HH59" s="67"/>
      <c r="HI59" s="67"/>
      <c r="HJ59" s="67"/>
      <c r="HK59" s="67"/>
      <c r="HL59" s="67"/>
      <c r="HM59" s="67"/>
      <c r="HN59" s="67"/>
      <c r="HO59" s="67"/>
      <c r="HP59" s="67"/>
      <c r="HQ59" s="67"/>
      <c r="HR59" s="67"/>
      <c r="HS59" s="67"/>
      <c r="HT59" s="67"/>
      <c r="HU59" s="67"/>
      <c r="HV59" s="67"/>
      <c r="HW59" s="67"/>
      <c r="HX59" s="67"/>
      <c r="HY59" s="67"/>
      <c r="HZ59" s="67"/>
      <c r="IA59" s="67"/>
      <c r="IB59" s="67"/>
      <c r="IC59" s="67"/>
      <c r="ID59" s="67"/>
      <c r="IE59" s="67"/>
      <c r="IF59" s="67"/>
      <c r="IG59" s="67"/>
      <c r="IH59" s="67"/>
      <c r="II59" s="67"/>
      <c r="IJ59" s="67"/>
      <c r="IK59" s="67"/>
    </row>
    <row r="60" spans="1:245" x14ac:dyDescent="0.35">
      <c r="A60" s="85" t="s">
        <v>77</v>
      </c>
      <c r="B60" s="85" t="s">
        <v>78</v>
      </c>
      <c r="C60" s="85" t="s">
        <v>35</v>
      </c>
      <c r="D60" s="109">
        <v>17000000</v>
      </c>
      <c r="E60" s="76"/>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7"/>
      <c r="BS60" s="67"/>
      <c r="BT60" s="67"/>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c r="EO60" s="67"/>
      <c r="EP60" s="67"/>
      <c r="EQ60" s="67"/>
      <c r="ER60" s="67"/>
      <c r="ES60" s="67"/>
      <c r="ET60" s="67"/>
      <c r="EU60" s="67"/>
      <c r="EV60" s="67"/>
      <c r="EW60" s="67"/>
      <c r="EX60" s="67"/>
      <c r="EY60" s="67"/>
      <c r="EZ60" s="67"/>
      <c r="FA60" s="67"/>
      <c r="FB60" s="67"/>
      <c r="FC60" s="67"/>
      <c r="FD60" s="67"/>
      <c r="FE60" s="67"/>
      <c r="FF60" s="67"/>
      <c r="FG60" s="67"/>
      <c r="FH60" s="67"/>
      <c r="FI60" s="67"/>
      <c r="FJ60" s="67"/>
      <c r="FK60" s="67"/>
      <c r="FL60" s="67"/>
      <c r="FM60" s="67"/>
      <c r="FN60" s="67"/>
      <c r="FO60" s="67"/>
      <c r="FP60" s="67"/>
      <c r="FQ60" s="67"/>
      <c r="FR60" s="67"/>
      <c r="FS60" s="67"/>
      <c r="FT60" s="67"/>
      <c r="FU60" s="67"/>
      <c r="FV60" s="67"/>
      <c r="FW60" s="67"/>
      <c r="FX60" s="67"/>
      <c r="FY60" s="67"/>
      <c r="FZ60" s="67"/>
      <c r="GA60" s="67"/>
      <c r="GB60" s="67"/>
      <c r="GC60" s="67"/>
      <c r="GD60" s="67"/>
      <c r="GE60" s="67"/>
      <c r="GF60" s="67"/>
      <c r="GG60" s="67"/>
      <c r="GH60" s="67"/>
      <c r="GI60" s="67"/>
      <c r="GJ60" s="67"/>
      <c r="GK60" s="67"/>
      <c r="GL60" s="67"/>
      <c r="GM60" s="67"/>
      <c r="GN60" s="67"/>
      <c r="GO60" s="67"/>
      <c r="GP60" s="67"/>
      <c r="GQ60" s="67"/>
      <c r="GR60" s="67"/>
      <c r="GS60" s="67"/>
      <c r="GT60" s="67"/>
      <c r="GU60" s="67"/>
      <c r="GV60" s="67"/>
      <c r="GW60" s="67"/>
      <c r="GX60" s="67"/>
      <c r="GY60" s="67"/>
      <c r="GZ60" s="67"/>
      <c r="HA60" s="67"/>
      <c r="HB60" s="67"/>
      <c r="HC60" s="67"/>
      <c r="HD60" s="67"/>
      <c r="HE60" s="67"/>
      <c r="HF60" s="67"/>
      <c r="HG60" s="67"/>
      <c r="HH60" s="67"/>
      <c r="HI60" s="67"/>
      <c r="HJ60" s="67"/>
      <c r="HK60" s="67"/>
      <c r="HL60" s="67"/>
      <c r="HM60" s="67"/>
      <c r="HN60" s="67"/>
      <c r="HO60" s="67"/>
      <c r="HP60" s="67"/>
      <c r="HQ60" s="67"/>
      <c r="HR60" s="67"/>
      <c r="HS60" s="67"/>
      <c r="HT60" s="67"/>
      <c r="HU60" s="67"/>
      <c r="HV60" s="67"/>
      <c r="HW60" s="67"/>
      <c r="HX60" s="67"/>
      <c r="HY60" s="67"/>
      <c r="HZ60" s="67"/>
      <c r="IA60" s="67"/>
      <c r="IB60" s="67"/>
      <c r="IC60" s="67"/>
      <c r="ID60" s="67"/>
      <c r="IE60" s="67"/>
      <c r="IF60" s="67"/>
      <c r="IG60" s="67"/>
      <c r="IH60" s="67"/>
      <c r="II60" s="67"/>
      <c r="IJ60" s="67"/>
      <c r="IK60" s="67"/>
    </row>
    <row r="61" spans="1:245" x14ac:dyDescent="0.35">
      <c r="A61" s="85" t="s">
        <v>79</v>
      </c>
      <c r="B61" s="85" t="s">
        <v>92</v>
      </c>
      <c r="C61" s="85" t="s">
        <v>35</v>
      </c>
      <c r="D61" s="109">
        <v>15000000</v>
      </c>
    </row>
    <row r="62" spans="1:245" x14ac:dyDescent="0.35">
      <c r="A62" s="85" t="s">
        <v>81</v>
      </c>
      <c r="B62" s="85" t="s">
        <v>90</v>
      </c>
      <c r="C62" s="85" t="s">
        <v>35</v>
      </c>
      <c r="D62" s="109">
        <v>13000000</v>
      </c>
      <c r="E62" s="77"/>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c r="EO62" s="68"/>
      <c r="EP62" s="68"/>
      <c r="EQ62" s="68"/>
      <c r="ER62" s="68"/>
      <c r="ES62" s="68"/>
      <c r="ET62" s="68"/>
      <c r="EU62" s="68"/>
      <c r="EV62" s="68"/>
      <c r="EW62" s="68"/>
      <c r="EX62" s="68"/>
      <c r="EY62" s="68"/>
      <c r="EZ62" s="68"/>
      <c r="FA62" s="68"/>
      <c r="FB62" s="68"/>
      <c r="FC62" s="68"/>
      <c r="FD62" s="68"/>
      <c r="FE62" s="68"/>
      <c r="FF62" s="68"/>
      <c r="FG62" s="68"/>
      <c r="FH62" s="68"/>
      <c r="FI62" s="68"/>
      <c r="FJ62" s="68"/>
      <c r="FK62" s="68"/>
      <c r="FL62" s="68"/>
      <c r="FM62" s="68"/>
      <c r="FN62" s="68"/>
      <c r="FO62" s="68"/>
      <c r="FP62" s="68"/>
      <c r="FQ62" s="68"/>
      <c r="FR62" s="68"/>
      <c r="FS62" s="68"/>
      <c r="FT62" s="68"/>
      <c r="FU62" s="68"/>
      <c r="FV62" s="68"/>
      <c r="FW62" s="68"/>
      <c r="FX62" s="68"/>
      <c r="FY62" s="68"/>
      <c r="FZ62" s="68"/>
      <c r="GA62" s="68"/>
      <c r="GB62" s="68"/>
      <c r="GC62" s="68"/>
      <c r="GD62" s="68"/>
      <c r="GE62" s="68"/>
      <c r="GF62" s="68"/>
      <c r="GG62" s="68"/>
      <c r="GH62" s="68"/>
      <c r="GI62" s="68"/>
      <c r="GJ62" s="68"/>
      <c r="GK62" s="68"/>
      <c r="GL62" s="68"/>
      <c r="GM62" s="68"/>
      <c r="GN62" s="68"/>
      <c r="GO62" s="68"/>
      <c r="GP62" s="68"/>
      <c r="GQ62" s="68"/>
      <c r="GR62" s="68"/>
      <c r="GS62" s="68"/>
      <c r="GT62" s="68"/>
      <c r="GU62" s="68"/>
      <c r="GV62" s="68"/>
      <c r="GW62" s="68"/>
      <c r="GX62" s="68"/>
      <c r="GY62" s="68"/>
      <c r="GZ62" s="68"/>
      <c r="HA62" s="68"/>
      <c r="HB62" s="68"/>
      <c r="HC62" s="68"/>
      <c r="HD62" s="68"/>
      <c r="HE62" s="68"/>
      <c r="HF62" s="68"/>
      <c r="HG62" s="68"/>
      <c r="HH62" s="68"/>
      <c r="HI62" s="68"/>
      <c r="HJ62" s="68"/>
      <c r="HK62" s="68"/>
      <c r="HL62" s="68"/>
      <c r="HM62" s="68"/>
      <c r="HN62" s="68"/>
      <c r="HO62" s="68"/>
      <c r="HP62" s="68"/>
      <c r="HQ62" s="68"/>
      <c r="HR62" s="68"/>
      <c r="HS62" s="68"/>
      <c r="HT62" s="68"/>
      <c r="HU62" s="68"/>
      <c r="HV62" s="68"/>
      <c r="HW62" s="68"/>
      <c r="HX62" s="68"/>
      <c r="HY62" s="68"/>
      <c r="HZ62" s="68"/>
      <c r="IA62" s="68"/>
      <c r="IB62" s="68"/>
      <c r="IC62" s="68"/>
      <c r="ID62" s="68"/>
      <c r="IE62" s="68"/>
      <c r="IF62" s="68"/>
      <c r="IG62" s="68"/>
      <c r="IH62" s="68"/>
      <c r="II62" s="68"/>
      <c r="IJ62" s="68"/>
      <c r="IK62" s="68"/>
    </row>
    <row r="63" spans="1:245" s="100" customFormat="1" x14ac:dyDescent="0.35">
      <c r="A63" s="101" t="s">
        <v>83</v>
      </c>
      <c r="B63" s="101" t="s">
        <v>88</v>
      </c>
      <c r="C63" s="101" t="s">
        <v>35</v>
      </c>
      <c r="D63" s="110">
        <v>11000000</v>
      </c>
      <c r="E63" s="99"/>
      <c r="F63" s="2"/>
    </row>
    <row r="64" spans="1:245" s="95" customFormat="1" x14ac:dyDescent="0.35">
      <c r="A64" s="92" t="s">
        <v>85</v>
      </c>
      <c r="B64" s="92" t="s">
        <v>815</v>
      </c>
      <c r="C64" s="92" t="s">
        <v>35</v>
      </c>
      <c r="D64" s="96">
        <v>11000000</v>
      </c>
      <c r="E64" s="94"/>
      <c r="F64" s="1"/>
    </row>
    <row r="65" spans="1:245" s="100" customFormat="1" x14ac:dyDescent="0.35">
      <c r="A65" s="101" t="s">
        <v>87</v>
      </c>
      <c r="B65" s="101" t="s">
        <v>84</v>
      </c>
      <c r="C65" s="101" t="s">
        <v>35</v>
      </c>
      <c r="D65" s="110">
        <v>10000000</v>
      </c>
      <c r="E65" s="99"/>
      <c r="F65" s="2"/>
    </row>
    <row r="66" spans="1:245" s="100" customFormat="1" x14ac:dyDescent="0.35">
      <c r="A66" s="101" t="s">
        <v>89</v>
      </c>
      <c r="B66" s="101" t="s">
        <v>82</v>
      </c>
      <c r="C66" s="101" t="s">
        <v>35</v>
      </c>
      <c r="D66" s="110">
        <v>10000000</v>
      </c>
      <c r="E66" s="99"/>
      <c r="F66" s="2"/>
    </row>
    <row r="67" spans="1:245" s="71" customFormat="1" x14ac:dyDescent="0.35">
      <c r="A67" s="85" t="s">
        <v>91</v>
      </c>
      <c r="B67" s="85" t="s">
        <v>86</v>
      </c>
      <c r="C67" s="85" t="s">
        <v>35</v>
      </c>
      <c r="D67" s="109">
        <v>10000000</v>
      </c>
      <c r="E67" s="80"/>
      <c r="F67" s="1"/>
    </row>
    <row r="68" spans="1:245" x14ac:dyDescent="0.35">
      <c r="A68" s="85" t="s">
        <v>93</v>
      </c>
      <c r="B68" s="85" t="s">
        <v>622</v>
      </c>
      <c r="C68" s="85" t="s">
        <v>35</v>
      </c>
      <c r="D68" s="109">
        <v>9000000</v>
      </c>
    </row>
    <row r="69" spans="1:245" x14ac:dyDescent="0.35">
      <c r="A69" s="85" t="s">
        <v>817</v>
      </c>
      <c r="B69" s="85" t="s">
        <v>623</v>
      </c>
      <c r="C69" s="85" t="s">
        <v>35</v>
      </c>
      <c r="D69" s="109">
        <v>8000000</v>
      </c>
    </row>
    <row r="70" spans="1:245" s="68" customFormat="1" x14ac:dyDescent="0.35">
      <c r="A70" s="102" t="s">
        <v>1007</v>
      </c>
      <c r="B70" s="102" t="s">
        <v>986</v>
      </c>
      <c r="C70" s="102" t="s">
        <v>35</v>
      </c>
      <c r="D70" s="111">
        <v>13000000</v>
      </c>
      <c r="E70" s="77" t="s">
        <v>844</v>
      </c>
    </row>
    <row r="71" spans="1:245" s="68" customFormat="1" x14ac:dyDescent="0.35">
      <c r="A71" s="102" t="s">
        <v>1008</v>
      </c>
      <c r="B71" s="102" t="s">
        <v>897</v>
      </c>
      <c r="C71" s="102" t="s">
        <v>35</v>
      </c>
      <c r="D71" s="111">
        <v>12000000</v>
      </c>
      <c r="E71" s="77" t="s">
        <v>844</v>
      </c>
      <c r="F71" s="1"/>
    </row>
    <row r="72" spans="1:245" s="68" customFormat="1" x14ac:dyDescent="0.35">
      <c r="A72" s="102" t="s">
        <v>1009</v>
      </c>
      <c r="B72" s="102" t="s">
        <v>943</v>
      </c>
      <c r="C72" s="102" t="s">
        <v>35</v>
      </c>
      <c r="D72" s="111">
        <v>8000000</v>
      </c>
      <c r="E72" s="77" t="s">
        <v>844</v>
      </c>
      <c r="F72" s="1"/>
    </row>
    <row r="73" spans="1:245" s="68" customFormat="1" x14ac:dyDescent="0.35">
      <c r="A73" s="102" t="s">
        <v>1010</v>
      </c>
      <c r="B73" s="102" t="s">
        <v>898</v>
      </c>
      <c r="C73" s="102" t="s">
        <v>35</v>
      </c>
      <c r="D73" s="111">
        <v>8000000</v>
      </c>
      <c r="E73" s="77" t="s">
        <v>844</v>
      </c>
      <c r="F73" s="1"/>
    </row>
    <row r="74" spans="1:245" x14ac:dyDescent="0.35">
      <c r="D74" s="109" t="s">
        <v>985</v>
      </c>
    </row>
    <row r="75" spans="1:245" x14ac:dyDescent="0.35">
      <c r="D75" s="109" t="s">
        <v>985</v>
      </c>
    </row>
    <row r="76" spans="1:245" x14ac:dyDescent="0.35">
      <c r="B76" s="91" t="s">
        <v>184</v>
      </c>
      <c r="D76" s="109" t="s">
        <v>985</v>
      </c>
      <c r="E76" s="77"/>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c r="EO76" s="68"/>
      <c r="EP76" s="68"/>
      <c r="EQ76" s="68"/>
      <c r="ER76" s="68"/>
      <c r="ES76" s="68"/>
      <c r="ET76" s="68"/>
      <c r="EU76" s="68"/>
      <c r="EV76" s="68"/>
      <c r="EW76" s="68"/>
      <c r="EX76" s="68"/>
      <c r="EY76" s="68"/>
      <c r="EZ76" s="68"/>
      <c r="FA76" s="68"/>
      <c r="FB76" s="68"/>
      <c r="FC76" s="68"/>
      <c r="FD76" s="68"/>
      <c r="FE76" s="68"/>
      <c r="FF76" s="68"/>
      <c r="FG76" s="68"/>
      <c r="FH76" s="68"/>
      <c r="FI76" s="68"/>
      <c r="FJ76" s="68"/>
      <c r="FK76" s="68"/>
      <c r="FL76" s="68"/>
      <c r="FM76" s="68"/>
      <c r="FN76" s="68"/>
      <c r="FO76" s="68"/>
      <c r="FP76" s="68"/>
      <c r="FQ76" s="68"/>
      <c r="FR76" s="68"/>
      <c r="FS76" s="68"/>
      <c r="FT76" s="68"/>
      <c r="FU76" s="68"/>
      <c r="FV76" s="68"/>
      <c r="FW76" s="68"/>
      <c r="FX76" s="68"/>
      <c r="FY76" s="68"/>
      <c r="FZ76" s="68"/>
      <c r="GA76" s="68"/>
      <c r="GB76" s="68"/>
      <c r="GC76" s="68"/>
      <c r="GD76" s="68"/>
      <c r="GE76" s="68"/>
      <c r="GF76" s="68"/>
      <c r="GG76" s="68"/>
      <c r="GH76" s="68"/>
      <c r="GI76" s="68"/>
      <c r="GJ76" s="68"/>
      <c r="GK76" s="68"/>
      <c r="GL76" s="68"/>
      <c r="GM76" s="68"/>
      <c r="GN76" s="68"/>
      <c r="GO76" s="68"/>
      <c r="GP76" s="68"/>
      <c r="GQ76" s="68"/>
      <c r="GR76" s="68"/>
      <c r="GS76" s="68"/>
      <c r="GT76" s="68"/>
      <c r="GU76" s="68"/>
      <c r="GV76" s="68"/>
      <c r="GW76" s="68"/>
      <c r="GX76" s="68"/>
      <c r="GY76" s="68"/>
      <c r="GZ76" s="68"/>
      <c r="HA76" s="68"/>
      <c r="HB76" s="68"/>
      <c r="HC76" s="68"/>
      <c r="HD76" s="68"/>
      <c r="HE76" s="68"/>
      <c r="HF76" s="68"/>
      <c r="HG76" s="68"/>
      <c r="HH76" s="68"/>
      <c r="HI76" s="68"/>
      <c r="HJ76" s="68"/>
      <c r="HK76" s="68"/>
      <c r="HL76" s="68"/>
      <c r="HM76" s="68"/>
      <c r="HN76" s="68"/>
      <c r="HO76" s="68"/>
      <c r="HP76" s="68"/>
      <c r="HQ76" s="68"/>
      <c r="HR76" s="68"/>
      <c r="HS76" s="68"/>
      <c r="HT76" s="68"/>
      <c r="HU76" s="68"/>
      <c r="HV76" s="68"/>
      <c r="HW76" s="68"/>
      <c r="HX76" s="68"/>
      <c r="HY76" s="68"/>
      <c r="HZ76" s="68"/>
      <c r="IA76" s="68"/>
      <c r="IB76" s="68"/>
      <c r="IC76" s="68"/>
      <c r="ID76" s="68"/>
      <c r="IE76" s="68"/>
      <c r="IF76" s="68"/>
      <c r="IG76" s="68"/>
      <c r="IH76" s="68"/>
      <c r="II76" s="68"/>
      <c r="IJ76" s="68"/>
      <c r="IK76" s="68"/>
    </row>
    <row r="77" spans="1:245" x14ac:dyDescent="0.35">
      <c r="A77" s="87" t="s">
        <v>624</v>
      </c>
      <c r="B77" s="87" t="s">
        <v>625</v>
      </c>
      <c r="C77" s="87" t="s">
        <v>6</v>
      </c>
      <c r="D77" s="109">
        <v>5000000</v>
      </c>
    </row>
    <row r="78" spans="1:245" s="69" customFormat="1" x14ac:dyDescent="0.35">
      <c r="A78" s="87"/>
      <c r="B78" s="87"/>
      <c r="C78" s="87"/>
      <c r="D78" s="109" t="s">
        <v>985</v>
      </c>
      <c r="E78" s="75"/>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row>
    <row r="79" spans="1:245" x14ac:dyDescent="0.35">
      <c r="A79" s="87" t="s">
        <v>626</v>
      </c>
      <c r="B79" s="87" t="s">
        <v>627</v>
      </c>
      <c r="C79" s="87" t="s">
        <v>7</v>
      </c>
      <c r="D79" s="109">
        <v>6000000</v>
      </c>
      <c r="E79" s="76"/>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c r="BP79" s="67"/>
      <c r="BQ79" s="67"/>
      <c r="BR79" s="67"/>
      <c r="BS79" s="67"/>
      <c r="BT79" s="67"/>
      <c r="BU79" s="67"/>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c r="EO79" s="67"/>
      <c r="EP79" s="67"/>
      <c r="EQ79" s="67"/>
      <c r="ER79" s="67"/>
      <c r="ES79" s="67"/>
      <c r="ET79" s="67"/>
      <c r="EU79" s="67"/>
      <c r="EV79" s="67"/>
      <c r="EW79" s="67"/>
      <c r="EX79" s="67"/>
      <c r="EY79" s="67"/>
      <c r="EZ79" s="67"/>
      <c r="FA79" s="67"/>
      <c r="FB79" s="67"/>
      <c r="FC79" s="67"/>
      <c r="FD79" s="67"/>
      <c r="FE79" s="67"/>
      <c r="FF79" s="67"/>
      <c r="FG79" s="67"/>
      <c r="FH79" s="67"/>
      <c r="FI79" s="67"/>
      <c r="FJ79" s="67"/>
      <c r="FK79" s="67"/>
      <c r="FL79" s="67"/>
      <c r="FM79" s="67"/>
      <c r="FN79" s="67"/>
      <c r="FO79" s="67"/>
      <c r="FP79" s="67"/>
      <c r="FQ79" s="67"/>
      <c r="FR79" s="67"/>
      <c r="FS79" s="67"/>
      <c r="FT79" s="67"/>
      <c r="FU79" s="67"/>
      <c r="FV79" s="67"/>
      <c r="FW79" s="67"/>
      <c r="FX79" s="67"/>
      <c r="FY79" s="67"/>
      <c r="FZ79" s="67"/>
      <c r="GA79" s="67"/>
      <c r="GB79" s="67"/>
      <c r="GC79" s="67"/>
      <c r="GD79" s="67"/>
      <c r="GE79" s="67"/>
      <c r="GF79" s="67"/>
      <c r="GG79" s="67"/>
      <c r="GH79" s="67"/>
      <c r="GI79" s="67"/>
      <c r="GJ79" s="67"/>
      <c r="GK79" s="67"/>
      <c r="GL79" s="67"/>
      <c r="GM79" s="67"/>
      <c r="GN79" s="67"/>
      <c r="GO79" s="67"/>
      <c r="GP79" s="67"/>
      <c r="GQ79" s="67"/>
      <c r="GR79" s="67"/>
      <c r="GS79" s="67"/>
      <c r="GT79" s="67"/>
      <c r="GU79" s="67"/>
      <c r="GV79" s="67"/>
      <c r="GW79" s="67"/>
      <c r="GX79" s="67"/>
      <c r="GY79" s="67"/>
      <c r="GZ79" s="67"/>
      <c r="HA79" s="67"/>
      <c r="HB79" s="67"/>
      <c r="HC79" s="67"/>
      <c r="HD79" s="67"/>
      <c r="HE79" s="67"/>
      <c r="HF79" s="67"/>
      <c r="HG79" s="67"/>
      <c r="HH79" s="67"/>
      <c r="HI79" s="67"/>
      <c r="HJ79" s="67"/>
      <c r="HK79" s="67"/>
      <c r="HL79" s="67"/>
      <c r="HM79" s="67"/>
      <c r="HN79" s="67"/>
      <c r="HO79" s="67"/>
      <c r="HP79" s="67"/>
      <c r="HQ79" s="67"/>
      <c r="HR79" s="67"/>
      <c r="HS79" s="67"/>
      <c r="HT79" s="67"/>
      <c r="HU79" s="67"/>
      <c r="HV79" s="67"/>
      <c r="HW79" s="67"/>
      <c r="HX79" s="67"/>
      <c r="HY79" s="67"/>
      <c r="HZ79" s="67"/>
      <c r="IA79" s="67"/>
      <c r="IB79" s="67"/>
      <c r="IC79" s="67"/>
      <c r="ID79" s="67"/>
      <c r="IE79" s="67"/>
      <c r="IF79" s="67"/>
      <c r="IG79" s="67"/>
      <c r="IH79" s="67"/>
      <c r="II79" s="67"/>
      <c r="IJ79" s="67"/>
      <c r="IK79" s="67"/>
    </row>
    <row r="80" spans="1:245" x14ac:dyDescent="0.35">
      <c r="A80" s="87" t="s">
        <v>628</v>
      </c>
      <c r="B80" s="87" t="s">
        <v>629</v>
      </c>
      <c r="C80" s="87" t="s">
        <v>7</v>
      </c>
      <c r="D80" s="109">
        <v>6000000</v>
      </c>
    </row>
    <row r="81" spans="1:245" x14ac:dyDescent="0.35">
      <c r="A81" s="87" t="s">
        <v>630</v>
      </c>
      <c r="B81" s="87" t="s">
        <v>631</v>
      </c>
      <c r="C81" s="87" t="s">
        <v>7</v>
      </c>
      <c r="D81" s="109">
        <v>6000000</v>
      </c>
    </row>
    <row r="82" spans="1:245" s="100" customFormat="1" x14ac:dyDescent="0.35">
      <c r="A82" s="98" t="s">
        <v>632</v>
      </c>
      <c r="B82" s="98" t="s">
        <v>633</v>
      </c>
      <c r="C82" s="98" t="s">
        <v>7</v>
      </c>
      <c r="D82" s="110">
        <v>6000000</v>
      </c>
      <c r="E82" s="99"/>
      <c r="F82" s="2"/>
    </row>
    <row r="83" spans="1:245" x14ac:dyDescent="0.35">
      <c r="A83" s="87" t="s">
        <v>634</v>
      </c>
      <c r="B83" s="85" t="s">
        <v>635</v>
      </c>
      <c r="C83" s="85" t="s">
        <v>7</v>
      </c>
      <c r="D83" s="109">
        <v>5000000</v>
      </c>
    </row>
    <row r="84" spans="1:245" s="100" customFormat="1" x14ac:dyDescent="0.35">
      <c r="A84" s="98" t="s">
        <v>636</v>
      </c>
      <c r="B84" s="98" t="s">
        <v>637</v>
      </c>
      <c r="C84" s="98" t="s">
        <v>7</v>
      </c>
      <c r="D84" s="110">
        <v>5000000</v>
      </c>
      <c r="E84" s="99"/>
      <c r="F84" s="2"/>
    </row>
    <row r="85" spans="1:245" s="68" customFormat="1" x14ac:dyDescent="0.35">
      <c r="A85" s="87" t="s">
        <v>638</v>
      </c>
      <c r="B85" s="87" t="s">
        <v>639</v>
      </c>
      <c r="C85" s="87" t="s">
        <v>7</v>
      </c>
      <c r="D85" s="109">
        <v>5000000</v>
      </c>
      <c r="E85" s="80"/>
      <c r="F85" s="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c r="BM85" s="71"/>
      <c r="BN85" s="71"/>
      <c r="BO85" s="71"/>
      <c r="BP85" s="71"/>
      <c r="BQ85" s="71"/>
      <c r="BR85" s="71"/>
      <c r="BS85" s="71"/>
      <c r="BT85" s="71"/>
      <c r="BU85" s="71"/>
      <c r="BV85" s="71"/>
      <c r="BW85" s="71"/>
      <c r="BX85" s="71"/>
      <c r="BY85" s="71"/>
      <c r="BZ85" s="71"/>
      <c r="CA85" s="71"/>
      <c r="CB85" s="71"/>
      <c r="CC85" s="71"/>
      <c r="CD85" s="71"/>
      <c r="CE85" s="71"/>
      <c r="CF85" s="71"/>
      <c r="CG85" s="71"/>
      <c r="CH85" s="71"/>
      <c r="CI85" s="71"/>
      <c r="CJ85" s="71"/>
      <c r="CK85" s="71"/>
      <c r="CL85" s="71"/>
      <c r="CM85" s="71"/>
      <c r="CN85" s="71"/>
      <c r="CO85" s="71"/>
      <c r="CP85" s="71"/>
      <c r="CQ85" s="71"/>
      <c r="CR85" s="71"/>
      <c r="CS85" s="71"/>
      <c r="CT85" s="71"/>
      <c r="CU85" s="71"/>
      <c r="CV85" s="71"/>
      <c r="CW85" s="71"/>
      <c r="CX85" s="71"/>
      <c r="CY85" s="71"/>
      <c r="CZ85" s="71"/>
      <c r="DA85" s="71"/>
      <c r="DB85" s="71"/>
      <c r="DC85" s="71"/>
      <c r="DD85" s="71"/>
      <c r="DE85" s="71"/>
      <c r="DF85" s="71"/>
      <c r="DG85" s="71"/>
      <c r="DH85" s="71"/>
      <c r="DI85" s="71"/>
      <c r="DJ85" s="71"/>
      <c r="DK85" s="71"/>
      <c r="DL85" s="71"/>
      <c r="DM85" s="71"/>
      <c r="DN85" s="71"/>
      <c r="DO85" s="71"/>
      <c r="DP85" s="71"/>
      <c r="DQ85" s="71"/>
      <c r="DR85" s="71"/>
      <c r="DS85" s="71"/>
      <c r="DT85" s="71"/>
      <c r="DU85" s="71"/>
      <c r="DV85" s="71"/>
      <c r="DW85" s="71"/>
      <c r="DX85" s="71"/>
      <c r="DY85" s="71"/>
      <c r="DZ85" s="71"/>
      <c r="EA85" s="71"/>
      <c r="EB85" s="71"/>
      <c r="EC85" s="71"/>
      <c r="ED85" s="71"/>
      <c r="EE85" s="71"/>
      <c r="EF85" s="71"/>
      <c r="EG85" s="71"/>
      <c r="EH85" s="71"/>
      <c r="EI85" s="71"/>
      <c r="EJ85" s="71"/>
      <c r="EK85" s="71"/>
      <c r="EL85" s="71"/>
      <c r="EM85" s="71"/>
      <c r="EN85" s="71"/>
      <c r="EO85" s="71"/>
      <c r="EP85" s="71"/>
      <c r="EQ85" s="71"/>
      <c r="ER85" s="71"/>
      <c r="ES85" s="71"/>
      <c r="ET85" s="71"/>
      <c r="EU85" s="71"/>
      <c r="EV85" s="71"/>
      <c r="EW85" s="71"/>
      <c r="EX85" s="71"/>
      <c r="EY85" s="71"/>
      <c r="EZ85" s="71"/>
      <c r="FA85" s="71"/>
      <c r="FB85" s="71"/>
      <c r="FC85" s="71"/>
      <c r="FD85" s="71"/>
      <c r="FE85" s="71"/>
      <c r="FF85" s="71"/>
      <c r="FG85" s="71"/>
      <c r="FH85" s="71"/>
      <c r="FI85" s="71"/>
      <c r="FJ85" s="71"/>
      <c r="FK85" s="71"/>
      <c r="FL85" s="71"/>
      <c r="FM85" s="71"/>
      <c r="FN85" s="71"/>
      <c r="FO85" s="71"/>
      <c r="FP85" s="71"/>
      <c r="FQ85" s="71"/>
      <c r="FR85" s="71"/>
      <c r="FS85" s="71"/>
      <c r="FT85" s="71"/>
      <c r="FU85" s="71"/>
      <c r="FV85" s="71"/>
      <c r="FW85" s="71"/>
      <c r="FX85" s="71"/>
      <c r="FY85" s="71"/>
      <c r="FZ85" s="71"/>
      <c r="GA85" s="71"/>
      <c r="GB85" s="71"/>
      <c r="GC85" s="71"/>
      <c r="GD85" s="71"/>
      <c r="GE85" s="71"/>
      <c r="GF85" s="71"/>
      <c r="GG85" s="71"/>
      <c r="GH85" s="71"/>
      <c r="GI85" s="71"/>
      <c r="GJ85" s="71"/>
      <c r="GK85" s="71"/>
      <c r="GL85" s="71"/>
      <c r="GM85" s="71"/>
      <c r="GN85" s="71"/>
      <c r="GO85" s="71"/>
      <c r="GP85" s="71"/>
      <c r="GQ85" s="71"/>
      <c r="GR85" s="71"/>
      <c r="GS85" s="71"/>
      <c r="GT85" s="71"/>
      <c r="GU85" s="71"/>
      <c r="GV85" s="71"/>
      <c r="GW85" s="71"/>
      <c r="GX85" s="71"/>
      <c r="GY85" s="71"/>
      <c r="GZ85" s="71"/>
      <c r="HA85" s="71"/>
      <c r="HB85" s="71"/>
      <c r="HC85" s="71"/>
      <c r="HD85" s="71"/>
      <c r="HE85" s="71"/>
      <c r="HF85" s="71"/>
      <c r="HG85" s="71"/>
      <c r="HH85" s="71"/>
      <c r="HI85" s="71"/>
      <c r="HJ85" s="71"/>
      <c r="HK85" s="71"/>
      <c r="HL85" s="71"/>
      <c r="HM85" s="71"/>
      <c r="HN85" s="71"/>
      <c r="HO85" s="71"/>
      <c r="HP85" s="71"/>
      <c r="HQ85" s="71"/>
      <c r="HR85" s="71"/>
      <c r="HS85" s="71"/>
      <c r="HT85" s="71"/>
      <c r="HU85" s="71"/>
      <c r="HV85" s="71"/>
      <c r="HW85" s="71"/>
      <c r="HX85" s="71"/>
      <c r="HY85" s="71"/>
      <c r="HZ85" s="71"/>
      <c r="IA85" s="71"/>
      <c r="IB85" s="71"/>
      <c r="IC85" s="71"/>
      <c r="ID85" s="71"/>
      <c r="IE85" s="71"/>
      <c r="IF85" s="71"/>
      <c r="IG85" s="71"/>
      <c r="IH85" s="71"/>
      <c r="II85" s="71"/>
      <c r="IJ85" s="71"/>
      <c r="IK85" s="71"/>
    </row>
    <row r="86" spans="1:245" x14ac:dyDescent="0.35">
      <c r="A86" s="87" t="s">
        <v>640</v>
      </c>
      <c r="B86" s="87" t="s">
        <v>641</v>
      </c>
      <c r="C86" s="87" t="s">
        <v>7</v>
      </c>
      <c r="D86" s="109">
        <v>5000000</v>
      </c>
    </row>
    <row r="87" spans="1:245" x14ac:dyDescent="0.35">
      <c r="A87" s="87" t="s">
        <v>642</v>
      </c>
      <c r="B87" s="87" t="s">
        <v>643</v>
      </c>
      <c r="C87" s="87" t="s">
        <v>7</v>
      </c>
      <c r="D87" s="109">
        <v>5000000</v>
      </c>
    </row>
    <row r="88" spans="1:245" s="95" customFormat="1" x14ac:dyDescent="0.35">
      <c r="A88" s="97" t="s">
        <v>822</v>
      </c>
      <c r="B88" s="97" t="s">
        <v>820</v>
      </c>
      <c r="C88" s="97" t="s">
        <v>7</v>
      </c>
      <c r="D88" s="96">
        <v>5000000</v>
      </c>
      <c r="E88" s="94"/>
      <c r="F88" s="1"/>
    </row>
    <row r="89" spans="1:245" x14ac:dyDescent="0.35">
      <c r="A89" s="97" t="s">
        <v>877</v>
      </c>
      <c r="B89" s="85" t="s">
        <v>401</v>
      </c>
      <c r="C89" s="85" t="s">
        <v>7</v>
      </c>
      <c r="D89" s="109">
        <v>6000000</v>
      </c>
    </row>
    <row r="90" spans="1:245" s="68" customFormat="1" x14ac:dyDescent="0.35">
      <c r="A90" s="103" t="s">
        <v>1011</v>
      </c>
      <c r="B90" s="102" t="s">
        <v>899</v>
      </c>
      <c r="C90" s="102" t="s">
        <v>7</v>
      </c>
      <c r="D90" s="111">
        <v>5000000</v>
      </c>
      <c r="E90" s="77" t="s">
        <v>844</v>
      </c>
      <c r="F90" s="1"/>
    </row>
    <row r="91" spans="1:245" x14ac:dyDescent="0.35">
      <c r="A91" s="87"/>
      <c r="B91" s="87"/>
      <c r="C91" s="87"/>
      <c r="D91" s="109" t="s">
        <v>985</v>
      </c>
    </row>
    <row r="92" spans="1:245" s="68" customFormat="1" x14ac:dyDescent="0.35">
      <c r="A92" s="87" t="s">
        <v>644</v>
      </c>
      <c r="B92" s="87" t="s">
        <v>647</v>
      </c>
      <c r="C92" s="87" t="s">
        <v>22</v>
      </c>
      <c r="D92" s="109">
        <v>6000000</v>
      </c>
      <c r="E92" s="75"/>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row>
    <row r="93" spans="1:245" x14ac:dyDescent="0.35">
      <c r="A93" s="87" t="s">
        <v>646</v>
      </c>
      <c r="B93" s="87" t="s">
        <v>649</v>
      </c>
      <c r="C93" s="87" t="s">
        <v>22</v>
      </c>
      <c r="D93" s="109">
        <v>6000000</v>
      </c>
      <c r="E93" s="77"/>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8"/>
      <c r="BP93" s="68"/>
      <c r="BQ93" s="68"/>
      <c r="BR93" s="68"/>
      <c r="BS93" s="68"/>
      <c r="BT93" s="68"/>
      <c r="BU93" s="68"/>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c r="EO93" s="68"/>
      <c r="EP93" s="68"/>
      <c r="EQ93" s="68"/>
      <c r="ER93" s="68"/>
      <c r="ES93" s="68"/>
      <c r="ET93" s="68"/>
      <c r="EU93" s="68"/>
      <c r="EV93" s="68"/>
      <c r="EW93" s="68"/>
      <c r="EX93" s="68"/>
      <c r="EY93" s="68"/>
      <c r="EZ93" s="68"/>
      <c r="FA93" s="68"/>
      <c r="FB93" s="68"/>
      <c r="FC93" s="68"/>
      <c r="FD93" s="68"/>
      <c r="FE93" s="68"/>
      <c r="FF93" s="68"/>
      <c r="FG93" s="68"/>
      <c r="FH93" s="68"/>
      <c r="FI93" s="68"/>
      <c r="FJ93" s="68"/>
      <c r="FK93" s="68"/>
      <c r="FL93" s="68"/>
      <c r="FM93" s="68"/>
      <c r="FN93" s="68"/>
      <c r="FO93" s="68"/>
      <c r="FP93" s="68"/>
      <c r="FQ93" s="68"/>
      <c r="FR93" s="68"/>
      <c r="FS93" s="68"/>
      <c r="FT93" s="68"/>
      <c r="FU93" s="68"/>
      <c r="FV93" s="68"/>
      <c r="FW93" s="68"/>
      <c r="FX93" s="68"/>
      <c r="FY93" s="68"/>
      <c r="FZ93" s="68"/>
      <c r="GA93" s="68"/>
      <c r="GB93" s="68"/>
      <c r="GC93" s="68"/>
      <c r="GD93" s="68"/>
      <c r="GE93" s="68"/>
      <c r="GF93" s="68"/>
      <c r="GG93" s="68"/>
      <c r="GH93" s="68"/>
      <c r="GI93" s="68"/>
      <c r="GJ93" s="68"/>
      <c r="GK93" s="68"/>
      <c r="GL93" s="68"/>
      <c r="GM93" s="68"/>
      <c r="GN93" s="68"/>
      <c r="GO93" s="68"/>
      <c r="GP93" s="68"/>
      <c r="GQ93" s="68"/>
      <c r="GR93" s="68"/>
      <c r="GS93" s="68"/>
      <c r="GT93" s="68"/>
      <c r="GU93" s="68"/>
      <c r="GV93" s="68"/>
      <c r="GW93" s="68"/>
      <c r="GX93" s="68"/>
      <c r="GY93" s="68"/>
      <c r="GZ93" s="68"/>
      <c r="HA93" s="68"/>
      <c r="HB93" s="68"/>
      <c r="HC93" s="68"/>
      <c r="HD93" s="68"/>
      <c r="HE93" s="68"/>
      <c r="HF93" s="68"/>
      <c r="HG93" s="68"/>
      <c r="HH93" s="68"/>
      <c r="HI93" s="68"/>
      <c r="HJ93" s="68"/>
      <c r="HK93" s="68"/>
      <c r="HL93" s="68"/>
      <c r="HM93" s="68"/>
      <c r="HN93" s="68"/>
      <c r="HO93" s="68"/>
      <c r="HP93" s="68"/>
      <c r="HQ93" s="68"/>
      <c r="HR93" s="68"/>
      <c r="HS93" s="68"/>
      <c r="HT93" s="68"/>
      <c r="HU93" s="68"/>
      <c r="HV93" s="68"/>
      <c r="HW93" s="68"/>
      <c r="HX93" s="68"/>
      <c r="HY93" s="68"/>
      <c r="HZ93" s="68"/>
      <c r="IA93" s="68"/>
      <c r="IB93" s="68"/>
      <c r="IC93" s="68"/>
      <c r="ID93" s="68"/>
      <c r="IE93" s="68"/>
      <c r="IF93" s="68"/>
      <c r="IG93" s="68"/>
      <c r="IH93" s="68"/>
      <c r="II93" s="68"/>
      <c r="IJ93" s="68"/>
      <c r="IK93" s="68"/>
    </row>
    <row r="94" spans="1:245" x14ac:dyDescent="0.35">
      <c r="A94" s="87" t="s">
        <v>648</v>
      </c>
      <c r="B94" s="87" t="s">
        <v>651</v>
      </c>
      <c r="C94" s="87" t="s">
        <v>22</v>
      </c>
      <c r="D94" s="109">
        <v>5000000</v>
      </c>
    </row>
    <row r="95" spans="1:245" s="68" customFormat="1" x14ac:dyDescent="0.35">
      <c r="A95" s="87" t="s">
        <v>650</v>
      </c>
      <c r="B95" s="87" t="s">
        <v>652</v>
      </c>
      <c r="C95" s="87" t="s">
        <v>22</v>
      </c>
      <c r="D95" s="109">
        <v>5000000</v>
      </c>
      <c r="E95" s="78"/>
      <c r="F95" s="1"/>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c r="CW95" s="70"/>
      <c r="CX95" s="70"/>
      <c r="CY95" s="70"/>
      <c r="CZ95" s="70"/>
      <c r="DA95" s="70"/>
      <c r="DB95" s="70"/>
      <c r="DC95" s="70"/>
      <c r="DD95" s="70"/>
      <c r="DE95" s="70"/>
      <c r="DF95" s="70"/>
      <c r="DG95" s="70"/>
      <c r="DH95" s="70"/>
      <c r="DI95" s="70"/>
      <c r="DJ95" s="70"/>
      <c r="DK95" s="70"/>
      <c r="DL95" s="70"/>
      <c r="DM95" s="70"/>
      <c r="DN95" s="70"/>
      <c r="DO95" s="70"/>
      <c r="DP95" s="70"/>
      <c r="DQ95" s="70"/>
      <c r="DR95" s="70"/>
      <c r="DS95" s="70"/>
      <c r="DT95" s="70"/>
      <c r="DU95" s="70"/>
      <c r="DV95" s="70"/>
      <c r="DW95" s="70"/>
      <c r="DX95" s="70"/>
      <c r="DY95" s="70"/>
      <c r="DZ95" s="70"/>
      <c r="EA95" s="70"/>
      <c r="EB95" s="70"/>
      <c r="EC95" s="70"/>
      <c r="ED95" s="70"/>
      <c r="EE95" s="70"/>
      <c r="EF95" s="70"/>
      <c r="EG95" s="70"/>
      <c r="EH95" s="70"/>
      <c r="EI95" s="70"/>
      <c r="EJ95" s="70"/>
      <c r="EK95" s="70"/>
      <c r="EL95" s="70"/>
      <c r="EM95" s="70"/>
      <c r="EN95" s="70"/>
      <c r="EO95" s="70"/>
      <c r="EP95" s="70"/>
      <c r="EQ95" s="70"/>
      <c r="ER95" s="70"/>
      <c r="ES95" s="70"/>
      <c r="ET95" s="70"/>
      <c r="EU95" s="70"/>
      <c r="EV95" s="70"/>
      <c r="EW95" s="70"/>
      <c r="EX95" s="70"/>
      <c r="EY95" s="70"/>
      <c r="EZ95" s="70"/>
      <c r="FA95" s="70"/>
      <c r="FB95" s="70"/>
      <c r="FC95" s="70"/>
      <c r="FD95" s="70"/>
      <c r="FE95" s="70"/>
      <c r="FF95" s="70"/>
      <c r="FG95" s="70"/>
      <c r="FH95" s="70"/>
      <c r="FI95" s="70"/>
      <c r="FJ95" s="70"/>
      <c r="FK95" s="70"/>
      <c r="FL95" s="70"/>
      <c r="FM95" s="70"/>
      <c r="FN95" s="70"/>
      <c r="FO95" s="70"/>
      <c r="FP95" s="70"/>
      <c r="FQ95" s="70"/>
      <c r="FR95" s="70"/>
      <c r="FS95" s="70"/>
      <c r="FT95" s="70"/>
      <c r="FU95" s="70"/>
      <c r="FV95" s="70"/>
      <c r="FW95" s="70"/>
      <c r="FX95" s="70"/>
      <c r="FY95" s="70"/>
      <c r="FZ95" s="70"/>
      <c r="GA95" s="70"/>
      <c r="GB95" s="70"/>
      <c r="GC95" s="70"/>
      <c r="GD95" s="70"/>
      <c r="GE95" s="70"/>
      <c r="GF95" s="70"/>
      <c r="GG95" s="70"/>
      <c r="GH95" s="70"/>
      <c r="GI95" s="70"/>
      <c r="GJ95" s="70"/>
      <c r="GK95" s="70"/>
      <c r="GL95" s="70"/>
      <c r="GM95" s="70"/>
      <c r="GN95" s="70"/>
      <c r="GO95" s="70"/>
      <c r="GP95" s="70"/>
      <c r="GQ95" s="70"/>
      <c r="GR95" s="70"/>
      <c r="GS95" s="70"/>
      <c r="GT95" s="70"/>
      <c r="GU95" s="70"/>
      <c r="GV95" s="70"/>
      <c r="GW95" s="70"/>
      <c r="GX95" s="70"/>
      <c r="GY95" s="70"/>
      <c r="GZ95" s="70"/>
      <c r="HA95" s="70"/>
      <c r="HB95" s="70"/>
      <c r="HC95" s="70"/>
      <c r="HD95" s="70"/>
      <c r="HE95" s="70"/>
      <c r="HF95" s="70"/>
      <c r="HG95" s="70"/>
      <c r="HH95" s="70"/>
      <c r="HI95" s="70"/>
      <c r="HJ95" s="70"/>
      <c r="HK95" s="70"/>
      <c r="HL95" s="70"/>
      <c r="HM95" s="70"/>
      <c r="HN95" s="70"/>
      <c r="HO95" s="70"/>
      <c r="HP95" s="70"/>
      <c r="HQ95" s="70"/>
      <c r="HR95" s="70"/>
      <c r="HS95" s="70"/>
      <c r="HT95" s="70"/>
      <c r="HU95" s="70"/>
      <c r="HV95" s="70"/>
      <c r="HW95" s="70"/>
      <c r="HX95" s="70"/>
      <c r="HY95" s="70"/>
      <c r="HZ95" s="70"/>
      <c r="IA95" s="70"/>
      <c r="IB95" s="70"/>
      <c r="IC95" s="70"/>
      <c r="ID95" s="70"/>
      <c r="IE95" s="70"/>
      <c r="IF95" s="70"/>
      <c r="IG95" s="70"/>
      <c r="IH95" s="70"/>
      <c r="II95" s="70"/>
      <c r="IJ95" s="70"/>
      <c r="IK95" s="70"/>
    </row>
    <row r="96" spans="1:245" x14ac:dyDescent="0.35">
      <c r="A96" s="87" t="s">
        <v>882</v>
      </c>
      <c r="B96" s="87" t="s">
        <v>883</v>
      </c>
      <c r="C96" s="87" t="s">
        <v>22</v>
      </c>
      <c r="D96" s="109">
        <v>5000000</v>
      </c>
    </row>
    <row r="97" spans="1:245" s="68" customFormat="1" x14ac:dyDescent="0.35">
      <c r="A97" s="104" t="s">
        <v>1012</v>
      </c>
      <c r="B97" s="104" t="s">
        <v>900</v>
      </c>
      <c r="C97" s="104" t="s">
        <v>22</v>
      </c>
      <c r="D97" s="111">
        <v>6000000</v>
      </c>
      <c r="E97" s="77" t="s">
        <v>844</v>
      </c>
      <c r="F97" s="1"/>
    </row>
    <row r="98" spans="1:245" s="68" customFormat="1" x14ac:dyDescent="0.35">
      <c r="A98" s="104" t="s">
        <v>1013</v>
      </c>
      <c r="B98" s="104" t="s">
        <v>901</v>
      </c>
      <c r="C98" s="104" t="s">
        <v>22</v>
      </c>
      <c r="D98" s="111">
        <v>5000000</v>
      </c>
      <c r="E98" s="77" t="s">
        <v>844</v>
      </c>
      <c r="F98" s="1"/>
    </row>
    <row r="99" spans="1:245" s="68" customFormat="1" x14ac:dyDescent="0.35">
      <c r="A99" s="104" t="s">
        <v>1014</v>
      </c>
      <c r="B99" s="104" t="s">
        <v>902</v>
      </c>
      <c r="C99" s="104" t="s">
        <v>22</v>
      </c>
      <c r="D99" s="111">
        <v>5000000</v>
      </c>
      <c r="E99" s="77" t="s">
        <v>844</v>
      </c>
      <c r="F99" s="1"/>
    </row>
    <row r="100" spans="1:245" x14ac:dyDescent="0.35">
      <c r="A100" s="87"/>
      <c r="B100" s="87"/>
      <c r="C100" s="87"/>
      <c r="D100" s="109" t="s">
        <v>985</v>
      </c>
    </row>
    <row r="101" spans="1:245" s="67" customFormat="1" x14ac:dyDescent="0.35">
      <c r="A101" s="87" t="s">
        <v>653</v>
      </c>
      <c r="B101" s="87" t="s">
        <v>654</v>
      </c>
      <c r="C101" s="87" t="s">
        <v>35</v>
      </c>
      <c r="D101" s="109">
        <v>7000000</v>
      </c>
      <c r="E101" s="77"/>
      <c r="F101" s="1"/>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c r="BL101" s="68"/>
      <c r="BM101" s="68"/>
      <c r="BN101" s="68"/>
      <c r="BO101" s="68"/>
      <c r="BP101" s="68"/>
      <c r="BQ101" s="68"/>
      <c r="BR101" s="68"/>
      <c r="BS101" s="68"/>
      <c r="BT101" s="68"/>
      <c r="BU101" s="68"/>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c r="EO101" s="68"/>
      <c r="EP101" s="68"/>
      <c r="EQ101" s="68"/>
      <c r="ER101" s="68"/>
      <c r="ES101" s="68"/>
      <c r="ET101" s="68"/>
      <c r="EU101" s="68"/>
      <c r="EV101" s="68"/>
      <c r="EW101" s="68"/>
      <c r="EX101" s="68"/>
      <c r="EY101" s="68"/>
      <c r="EZ101" s="68"/>
      <c r="FA101" s="68"/>
      <c r="FB101" s="68"/>
      <c r="FC101" s="68"/>
      <c r="FD101" s="68"/>
      <c r="FE101" s="68"/>
      <c r="FF101" s="68"/>
      <c r="FG101" s="68"/>
      <c r="FH101" s="68"/>
      <c r="FI101" s="68"/>
      <c r="FJ101" s="68"/>
      <c r="FK101" s="68"/>
      <c r="FL101" s="68"/>
      <c r="FM101" s="68"/>
      <c r="FN101" s="68"/>
      <c r="FO101" s="68"/>
      <c r="FP101" s="68"/>
      <c r="FQ101" s="68"/>
      <c r="FR101" s="68"/>
      <c r="FS101" s="68"/>
      <c r="FT101" s="68"/>
      <c r="FU101" s="68"/>
      <c r="FV101" s="68"/>
      <c r="FW101" s="68"/>
      <c r="FX101" s="68"/>
      <c r="FY101" s="68"/>
      <c r="FZ101" s="68"/>
      <c r="GA101" s="68"/>
      <c r="GB101" s="68"/>
      <c r="GC101" s="68"/>
      <c r="GD101" s="68"/>
      <c r="GE101" s="68"/>
      <c r="GF101" s="68"/>
      <c r="GG101" s="68"/>
      <c r="GH101" s="68"/>
      <c r="GI101" s="68"/>
      <c r="GJ101" s="68"/>
      <c r="GK101" s="68"/>
      <c r="GL101" s="68"/>
      <c r="GM101" s="68"/>
      <c r="GN101" s="68"/>
      <c r="GO101" s="68"/>
      <c r="GP101" s="68"/>
      <c r="GQ101" s="68"/>
      <c r="GR101" s="68"/>
      <c r="GS101" s="68"/>
      <c r="GT101" s="68"/>
      <c r="GU101" s="68"/>
      <c r="GV101" s="68"/>
      <c r="GW101" s="68"/>
      <c r="GX101" s="68"/>
      <c r="GY101" s="68"/>
      <c r="GZ101" s="68"/>
      <c r="HA101" s="68"/>
      <c r="HB101" s="68"/>
      <c r="HC101" s="68"/>
      <c r="HD101" s="68"/>
      <c r="HE101" s="68"/>
      <c r="HF101" s="68"/>
      <c r="HG101" s="68"/>
      <c r="HH101" s="68"/>
      <c r="HI101" s="68"/>
      <c r="HJ101" s="68"/>
      <c r="HK101" s="68"/>
      <c r="HL101" s="68"/>
      <c r="HM101" s="68"/>
      <c r="HN101" s="68"/>
      <c r="HO101" s="68"/>
      <c r="HP101" s="68"/>
      <c r="HQ101" s="68"/>
      <c r="HR101" s="68"/>
      <c r="HS101" s="68"/>
      <c r="HT101" s="68"/>
      <c r="HU101" s="68"/>
      <c r="HV101" s="68"/>
      <c r="HW101" s="68"/>
      <c r="HX101" s="68"/>
      <c r="HY101" s="68"/>
      <c r="HZ101" s="68"/>
      <c r="IA101" s="68"/>
      <c r="IB101" s="68"/>
      <c r="IC101" s="68"/>
      <c r="ID101" s="68"/>
      <c r="IE101" s="68"/>
      <c r="IF101" s="68"/>
      <c r="IG101" s="68"/>
      <c r="IH101" s="68"/>
      <c r="II101" s="68"/>
      <c r="IJ101" s="68"/>
      <c r="IK101" s="68"/>
    </row>
    <row r="102" spans="1:245" x14ac:dyDescent="0.35">
      <c r="A102" s="87" t="s">
        <v>655</v>
      </c>
      <c r="B102" s="87" t="s">
        <v>656</v>
      </c>
      <c r="C102" s="87" t="s">
        <v>35</v>
      </c>
      <c r="D102" s="109">
        <v>6000000</v>
      </c>
      <c r="E102" s="76"/>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7"/>
      <c r="AY102" s="67"/>
      <c r="AZ102" s="67"/>
      <c r="BA102" s="67"/>
      <c r="BB102" s="67"/>
      <c r="BC102" s="67"/>
      <c r="BD102" s="67"/>
      <c r="BE102" s="67"/>
      <c r="BF102" s="67"/>
      <c r="BG102" s="67"/>
      <c r="BH102" s="67"/>
      <c r="BI102" s="67"/>
      <c r="BJ102" s="67"/>
      <c r="BK102" s="67"/>
      <c r="BL102" s="67"/>
      <c r="BM102" s="67"/>
      <c r="BN102" s="67"/>
      <c r="BO102" s="67"/>
      <c r="BP102" s="67"/>
      <c r="BQ102" s="67"/>
      <c r="BR102" s="67"/>
      <c r="BS102" s="67"/>
      <c r="BT102" s="67"/>
      <c r="BU102" s="67"/>
      <c r="BV102" s="67"/>
      <c r="BW102" s="67"/>
      <c r="BX102" s="67"/>
      <c r="BY102" s="67"/>
      <c r="BZ102" s="67"/>
      <c r="CA102" s="67"/>
      <c r="CB102" s="67"/>
      <c r="CC102" s="67"/>
      <c r="CD102" s="67"/>
      <c r="CE102" s="67"/>
      <c r="CF102" s="67"/>
      <c r="CG102" s="67"/>
      <c r="CH102" s="67"/>
      <c r="CI102" s="67"/>
      <c r="CJ102" s="67"/>
      <c r="CK102" s="67"/>
      <c r="CL102" s="67"/>
      <c r="CM102" s="67"/>
      <c r="CN102" s="67"/>
      <c r="CO102" s="67"/>
      <c r="CP102" s="67"/>
      <c r="CQ102" s="67"/>
      <c r="CR102" s="67"/>
      <c r="CS102" s="67"/>
      <c r="CT102" s="67"/>
      <c r="CU102" s="67"/>
      <c r="CV102" s="67"/>
      <c r="CW102" s="67"/>
      <c r="CX102" s="67"/>
      <c r="CY102" s="67"/>
      <c r="CZ102" s="67"/>
      <c r="DA102" s="67"/>
      <c r="DB102" s="67"/>
      <c r="DC102" s="67"/>
      <c r="DD102" s="67"/>
      <c r="DE102" s="67"/>
      <c r="DF102" s="67"/>
      <c r="DG102" s="67"/>
      <c r="DH102" s="67"/>
      <c r="DI102" s="67"/>
      <c r="DJ102" s="67"/>
      <c r="DK102" s="67"/>
      <c r="DL102" s="67"/>
      <c r="DM102" s="67"/>
      <c r="DN102" s="67"/>
      <c r="DO102" s="67"/>
      <c r="DP102" s="67"/>
      <c r="DQ102" s="67"/>
      <c r="DR102" s="67"/>
      <c r="DS102" s="67"/>
      <c r="DT102" s="67"/>
      <c r="DU102" s="67"/>
      <c r="DV102" s="67"/>
      <c r="DW102" s="67"/>
      <c r="DX102" s="67"/>
      <c r="DY102" s="67"/>
      <c r="DZ102" s="67"/>
      <c r="EA102" s="67"/>
      <c r="EB102" s="67"/>
      <c r="EC102" s="67"/>
      <c r="ED102" s="67"/>
      <c r="EE102" s="67"/>
      <c r="EF102" s="67"/>
      <c r="EG102" s="67"/>
      <c r="EH102" s="67"/>
      <c r="EI102" s="67"/>
      <c r="EJ102" s="67"/>
      <c r="EK102" s="67"/>
      <c r="EL102" s="67"/>
      <c r="EM102" s="67"/>
      <c r="EN102" s="67"/>
      <c r="EO102" s="67"/>
      <c r="EP102" s="67"/>
      <c r="EQ102" s="67"/>
      <c r="ER102" s="67"/>
      <c r="ES102" s="67"/>
      <c r="ET102" s="67"/>
      <c r="EU102" s="67"/>
      <c r="EV102" s="67"/>
      <c r="EW102" s="67"/>
      <c r="EX102" s="67"/>
      <c r="EY102" s="67"/>
      <c r="EZ102" s="67"/>
      <c r="FA102" s="67"/>
      <c r="FB102" s="67"/>
      <c r="FC102" s="67"/>
      <c r="FD102" s="67"/>
      <c r="FE102" s="67"/>
      <c r="FF102" s="67"/>
      <c r="FG102" s="67"/>
      <c r="FH102" s="67"/>
      <c r="FI102" s="67"/>
      <c r="FJ102" s="67"/>
      <c r="FK102" s="67"/>
      <c r="FL102" s="67"/>
      <c r="FM102" s="67"/>
      <c r="FN102" s="67"/>
      <c r="FO102" s="67"/>
      <c r="FP102" s="67"/>
      <c r="FQ102" s="67"/>
      <c r="FR102" s="67"/>
      <c r="FS102" s="67"/>
      <c r="FT102" s="67"/>
      <c r="FU102" s="67"/>
      <c r="FV102" s="67"/>
      <c r="FW102" s="67"/>
      <c r="FX102" s="67"/>
      <c r="FY102" s="67"/>
      <c r="FZ102" s="67"/>
      <c r="GA102" s="67"/>
      <c r="GB102" s="67"/>
      <c r="GC102" s="67"/>
      <c r="GD102" s="67"/>
      <c r="GE102" s="67"/>
      <c r="GF102" s="67"/>
      <c r="GG102" s="67"/>
      <c r="GH102" s="67"/>
      <c r="GI102" s="67"/>
      <c r="GJ102" s="67"/>
      <c r="GK102" s="67"/>
      <c r="GL102" s="67"/>
      <c r="GM102" s="67"/>
      <c r="GN102" s="67"/>
      <c r="GO102" s="67"/>
      <c r="GP102" s="67"/>
      <c r="GQ102" s="67"/>
      <c r="GR102" s="67"/>
      <c r="GS102" s="67"/>
      <c r="GT102" s="67"/>
      <c r="GU102" s="67"/>
      <c r="GV102" s="67"/>
      <c r="GW102" s="67"/>
      <c r="GX102" s="67"/>
      <c r="GY102" s="67"/>
      <c r="GZ102" s="67"/>
      <c r="HA102" s="67"/>
      <c r="HB102" s="67"/>
      <c r="HC102" s="67"/>
      <c r="HD102" s="67"/>
      <c r="HE102" s="67"/>
      <c r="HF102" s="67"/>
      <c r="HG102" s="67"/>
      <c r="HH102" s="67"/>
      <c r="HI102" s="67"/>
      <c r="HJ102" s="67"/>
      <c r="HK102" s="67"/>
      <c r="HL102" s="67"/>
      <c r="HM102" s="67"/>
      <c r="HN102" s="67"/>
      <c r="HO102" s="67"/>
      <c r="HP102" s="67"/>
      <c r="HQ102" s="67"/>
      <c r="HR102" s="67"/>
      <c r="HS102" s="67"/>
      <c r="HT102" s="67"/>
      <c r="HU102" s="67"/>
      <c r="HV102" s="67"/>
      <c r="HW102" s="67"/>
      <c r="HX102" s="67"/>
      <c r="HY102" s="67"/>
      <c r="HZ102" s="67"/>
      <c r="IA102" s="67"/>
      <c r="IB102" s="67"/>
      <c r="IC102" s="67"/>
      <c r="ID102" s="67"/>
      <c r="IE102" s="67"/>
      <c r="IF102" s="67"/>
      <c r="IG102" s="67"/>
      <c r="IH102" s="67"/>
      <c r="II102" s="67"/>
      <c r="IJ102" s="67"/>
      <c r="IK102" s="67"/>
    </row>
    <row r="103" spans="1:245" s="67" customFormat="1" x14ac:dyDescent="0.35">
      <c r="A103" s="87" t="s">
        <v>657</v>
      </c>
      <c r="B103" s="87" t="s">
        <v>658</v>
      </c>
      <c r="C103" s="87" t="s">
        <v>35</v>
      </c>
      <c r="D103" s="109">
        <v>6000000</v>
      </c>
      <c r="E103" s="76"/>
      <c r="F103" s="1"/>
    </row>
    <row r="104" spans="1:245" s="71" customFormat="1" x14ac:dyDescent="0.35">
      <c r="A104" s="87" t="s">
        <v>659</v>
      </c>
      <c r="B104" s="87" t="s">
        <v>660</v>
      </c>
      <c r="C104" s="87" t="s">
        <v>35</v>
      </c>
      <c r="D104" s="109">
        <v>5000000</v>
      </c>
      <c r="E104" s="76"/>
      <c r="F104" s="1"/>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7"/>
      <c r="AQ104" s="67"/>
      <c r="AR104" s="67"/>
      <c r="AS104" s="67"/>
      <c r="AT104" s="67"/>
      <c r="AU104" s="67"/>
      <c r="AV104" s="67"/>
      <c r="AW104" s="67"/>
      <c r="AX104" s="67"/>
      <c r="AY104" s="67"/>
      <c r="AZ104" s="67"/>
      <c r="BA104" s="67"/>
      <c r="BB104" s="67"/>
      <c r="BC104" s="67"/>
      <c r="BD104" s="67"/>
      <c r="BE104" s="67"/>
      <c r="BF104" s="67"/>
      <c r="BG104" s="67"/>
      <c r="BH104" s="67"/>
      <c r="BI104" s="67"/>
      <c r="BJ104" s="67"/>
      <c r="BK104" s="67"/>
      <c r="BL104" s="67"/>
      <c r="BM104" s="67"/>
      <c r="BN104" s="67"/>
      <c r="BO104" s="67"/>
      <c r="BP104" s="67"/>
      <c r="BQ104" s="67"/>
      <c r="BR104" s="67"/>
      <c r="BS104" s="67"/>
      <c r="BT104" s="67"/>
      <c r="BU104" s="67"/>
      <c r="BV104" s="67"/>
      <c r="BW104" s="67"/>
      <c r="BX104" s="67"/>
      <c r="BY104" s="67"/>
      <c r="BZ104" s="67"/>
      <c r="CA104" s="67"/>
      <c r="CB104" s="67"/>
      <c r="CC104" s="67"/>
      <c r="CD104" s="67"/>
      <c r="CE104" s="67"/>
      <c r="CF104" s="67"/>
      <c r="CG104" s="67"/>
      <c r="CH104" s="67"/>
      <c r="CI104" s="67"/>
      <c r="CJ104" s="67"/>
      <c r="CK104" s="67"/>
      <c r="CL104" s="67"/>
      <c r="CM104" s="67"/>
      <c r="CN104" s="67"/>
      <c r="CO104" s="67"/>
      <c r="CP104" s="67"/>
      <c r="CQ104" s="67"/>
      <c r="CR104" s="67"/>
      <c r="CS104" s="67"/>
      <c r="CT104" s="67"/>
      <c r="CU104" s="67"/>
      <c r="CV104" s="67"/>
      <c r="CW104" s="67"/>
      <c r="CX104" s="67"/>
      <c r="CY104" s="67"/>
      <c r="CZ104" s="67"/>
      <c r="DA104" s="67"/>
      <c r="DB104" s="67"/>
      <c r="DC104" s="67"/>
      <c r="DD104" s="67"/>
      <c r="DE104" s="67"/>
      <c r="DF104" s="67"/>
      <c r="DG104" s="67"/>
      <c r="DH104" s="67"/>
      <c r="DI104" s="67"/>
      <c r="DJ104" s="67"/>
      <c r="DK104" s="67"/>
      <c r="DL104" s="67"/>
      <c r="DM104" s="67"/>
      <c r="DN104" s="67"/>
      <c r="DO104" s="67"/>
      <c r="DP104" s="67"/>
      <c r="DQ104" s="67"/>
      <c r="DR104" s="67"/>
      <c r="DS104" s="67"/>
      <c r="DT104" s="67"/>
      <c r="DU104" s="67"/>
      <c r="DV104" s="67"/>
      <c r="DW104" s="67"/>
      <c r="DX104" s="67"/>
      <c r="DY104" s="67"/>
      <c r="DZ104" s="67"/>
      <c r="EA104" s="67"/>
      <c r="EB104" s="67"/>
      <c r="EC104" s="67"/>
      <c r="ED104" s="67"/>
      <c r="EE104" s="67"/>
      <c r="EF104" s="67"/>
      <c r="EG104" s="67"/>
      <c r="EH104" s="67"/>
      <c r="EI104" s="67"/>
      <c r="EJ104" s="67"/>
      <c r="EK104" s="67"/>
      <c r="EL104" s="67"/>
      <c r="EM104" s="67"/>
      <c r="EN104" s="67"/>
      <c r="EO104" s="67"/>
      <c r="EP104" s="67"/>
      <c r="EQ104" s="67"/>
      <c r="ER104" s="67"/>
      <c r="ES104" s="67"/>
      <c r="ET104" s="67"/>
      <c r="EU104" s="67"/>
      <c r="EV104" s="67"/>
      <c r="EW104" s="67"/>
      <c r="EX104" s="67"/>
      <c r="EY104" s="67"/>
      <c r="EZ104" s="67"/>
      <c r="FA104" s="67"/>
      <c r="FB104" s="67"/>
      <c r="FC104" s="67"/>
      <c r="FD104" s="67"/>
      <c r="FE104" s="67"/>
      <c r="FF104" s="67"/>
      <c r="FG104" s="67"/>
      <c r="FH104" s="67"/>
      <c r="FI104" s="67"/>
      <c r="FJ104" s="67"/>
      <c r="FK104" s="67"/>
      <c r="FL104" s="67"/>
      <c r="FM104" s="67"/>
      <c r="FN104" s="67"/>
      <c r="FO104" s="67"/>
      <c r="FP104" s="67"/>
      <c r="FQ104" s="67"/>
      <c r="FR104" s="67"/>
      <c r="FS104" s="67"/>
      <c r="FT104" s="67"/>
      <c r="FU104" s="67"/>
      <c r="FV104" s="67"/>
      <c r="FW104" s="67"/>
      <c r="FX104" s="67"/>
      <c r="FY104" s="67"/>
      <c r="FZ104" s="67"/>
      <c r="GA104" s="67"/>
      <c r="GB104" s="67"/>
      <c r="GC104" s="67"/>
      <c r="GD104" s="67"/>
      <c r="GE104" s="67"/>
      <c r="GF104" s="67"/>
      <c r="GG104" s="67"/>
      <c r="GH104" s="67"/>
      <c r="GI104" s="67"/>
      <c r="GJ104" s="67"/>
      <c r="GK104" s="67"/>
      <c r="GL104" s="67"/>
      <c r="GM104" s="67"/>
      <c r="GN104" s="67"/>
      <c r="GO104" s="67"/>
      <c r="GP104" s="67"/>
      <c r="GQ104" s="67"/>
      <c r="GR104" s="67"/>
      <c r="GS104" s="67"/>
      <c r="GT104" s="67"/>
      <c r="GU104" s="67"/>
      <c r="GV104" s="67"/>
      <c r="GW104" s="67"/>
      <c r="GX104" s="67"/>
      <c r="GY104" s="67"/>
      <c r="GZ104" s="67"/>
      <c r="HA104" s="67"/>
      <c r="HB104" s="67"/>
      <c r="HC104" s="67"/>
      <c r="HD104" s="67"/>
      <c r="HE104" s="67"/>
      <c r="HF104" s="67"/>
      <c r="HG104" s="67"/>
      <c r="HH104" s="67"/>
      <c r="HI104" s="67"/>
      <c r="HJ104" s="67"/>
      <c r="HK104" s="67"/>
      <c r="HL104" s="67"/>
      <c r="HM104" s="67"/>
      <c r="HN104" s="67"/>
      <c r="HO104" s="67"/>
      <c r="HP104" s="67"/>
      <c r="HQ104" s="67"/>
      <c r="HR104" s="67"/>
      <c r="HS104" s="67"/>
      <c r="HT104" s="67"/>
      <c r="HU104" s="67"/>
      <c r="HV104" s="67"/>
      <c r="HW104" s="67"/>
      <c r="HX104" s="67"/>
      <c r="HY104" s="67"/>
      <c r="HZ104" s="67"/>
      <c r="IA104" s="67"/>
      <c r="IB104" s="67"/>
      <c r="IC104" s="67"/>
      <c r="ID104" s="67"/>
      <c r="IE104" s="67"/>
      <c r="IF104" s="67"/>
      <c r="IG104" s="67"/>
      <c r="IH104" s="67"/>
      <c r="II104" s="67"/>
      <c r="IJ104" s="67"/>
      <c r="IK104" s="67"/>
    </row>
    <row r="105" spans="1:245" s="68" customFormat="1" x14ac:dyDescent="0.35">
      <c r="A105" s="87" t="s">
        <v>661</v>
      </c>
      <c r="B105" s="87" t="s">
        <v>662</v>
      </c>
      <c r="C105" s="87" t="s">
        <v>35</v>
      </c>
      <c r="D105" s="109">
        <v>5000000</v>
      </c>
      <c r="E105" s="77"/>
      <c r="F105" s="1"/>
    </row>
    <row r="106" spans="1:245" s="100" customFormat="1" x14ac:dyDescent="0.35">
      <c r="A106" s="98" t="s">
        <v>663</v>
      </c>
      <c r="B106" s="98" t="s">
        <v>414</v>
      </c>
      <c r="C106" s="98" t="s">
        <v>35</v>
      </c>
      <c r="D106" s="110">
        <v>5000000</v>
      </c>
      <c r="E106" s="99"/>
      <c r="F106" s="2"/>
    </row>
    <row r="107" spans="1:245" s="68" customFormat="1" x14ac:dyDescent="0.35">
      <c r="A107" s="87" t="s">
        <v>664</v>
      </c>
      <c r="B107" s="87" t="s">
        <v>665</v>
      </c>
      <c r="C107" s="87" t="s">
        <v>35</v>
      </c>
      <c r="D107" s="109">
        <v>5000000</v>
      </c>
      <c r="E107" s="77"/>
      <c r="F107" s="1"/>
    </row>
    <row r="108" spans="1:245" x14ac:dyDescent="0.35">
      <c r="A108" s="87" t="s">
        <v>884</v>
      </c>
      <c r="B108" s="87" t="s">
        <v>885</v>
      </c>
      <c r="C108" s="87" t="s">
        <v>35</v>
      </c>
      <c r="D108" s="109">
        <v>7000000</v>
      </c>
    </row>
    <row r="109" spans="1:245" s="68" customFormat="1" x14ac:dyDescent="0.35">
      <c r="A109" s="104" t="s">
        <v>1015</v>
      </c>
      <c r="B109" s="104" t="s">
        <v>903</v>
      </c>
      <c r="C109" s="104" t="s">
        <v>35</v>
      </c>
      <c r="D109" s="111">
        <v>7000000</v>
      </c>
      <c r="E109" s="77" t="s">
        <v>844</v>
      </c>
      <c r="F109" s="1"/>
    </row>
    <row r="110" spans="1:245" s="68" customFormat="1" x14ac:dyDescent="0.35">
      <c r="A110" s="104" t="s">
        <v>1016</v>
      </c>
      <c r="B110" s="104" t="s">
        <v>904</v>
      </c>
      <c r="C110" s="104" t="s">
        <v>35</v>
      </c>
      <c r="D110" s="111">
        <v>6000000</v>
      </c>
      <c r="E110" s="77" t="s">
        <v>844</v>
      </c>
      <c r="F110" s="1"/>
    </row>
    <row r="111" spans="1:245" x14ac:dyDescent="0.35">
      <c r="A111" s="87"/>
      <c r="B111" s="87"/>
      <c r="C111" s="87"/>
      <c r="D111" s="109" t="s">
        <v>985</v>
      </c>
    </row>
    <row r="112" spans="1:245" x14ac:dyDescent="0.35">
      <c r="A112" s="87"/>
      <c r="B112" s="87"/>
      <c r="C112" s="87"/>
      <c r="D112" s="109" t="s">
        <v>985</v>
      </c>
    </row>
    <row r="113" spans="1:245" x14ac:dyDescent="0.35">
      <c r="B113" s="91" t="s">
        <v>94</v>
      </c>
      <c r="D113" s="109" t="s">
        <v>985</v>
      </c>
    </row>
    <row r="114" spans="1:245" x14ac:dyDescent="0.35">
      <c r="A114" s="85" t="s">
        <v>95</v>
      </c>
      <c r="B114" s="85" t="s">
        <v>96</v>
      </c>
      <c r="C114" s="85" t="s">
        <v>6</v>
      </c>
      <c r="D114" s="109">
        <v>16000000</v>
      </c>
    </row>
    <row r="115" spans="1:245" x14ac:dyDescent="0.35">
      <c r="D115" s="109" t="s">
        <v>985</v>
      </c>
    </row>
    <row r="116" spans="1:245" x14ac:dyDescent="0.35">
      <c r="A116" s="85" t="s">
        <v>97</v>
      </c>
      <c r="B116" s="85" t="s">
        <v>666</v>
      </c>
      <c r="C116" s="85" t="s">
        <v>7</v>
      </c>
      <c r="D116" s="109">
        <v>17000000</v>
      </c>
    </row>
    <row r="117" spans="1:245" s="67" customFormat="1" x14ac:dyDescent="0.35">
      <c r="A117" s="85" t="s">
        <v>98</v>
      </c>
      <c r="B117" s="85" t="s">
        <v>102</v>
      </c>
      <c r="C117" s="85" t="s">
        <v>7</v>
      </c>
      <c r="D117" s="109">
        <v>14000000</v>
      </c>
      <c r="E117" s="79"/>
      <c r="F117" s="1"/>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c r="BK117" s="69"/>
      <c r="BL117" s="69"/>
      <c r="BM117" s="69"/>
      <c r="BN117" s="69"/>
      <c r="BO117" s="69"/>
      <c r="BP117" s="69"/>
      <c r="BQ117" s="69"/>
      <c r="BR117" s="69"/>
      <c r="BS117" s="69"/>
      <c r="BT117" s="69"/>
      <c r="BU117" s="69"/>
      <c r="BV117" s="69"/>
      <c r="BW117" s="69"/>
      <c r="BX117" s="69"/>
      <c r="BY117" s="69"/>
      <c r="BZ117" s="69"/>
      <c r="CA117" s="69"/>
      <c r="CB117" s="69"/>
      <c r="CC117" s="69"/>
      <c r="CD117" s="69"/>
      <c r="CE117" s="69"/>
      <c r="CF117" s="69"/>
      <c r="CG117" s="69"/>
      <c r="CH117" s="69"/>
      <c r="CI117" s="69"/>
      <c r="CJ117" s="69"/>
      <c r="CK117" s="69"/>
      <c r="CL117" s="69"/>
      <c r="CM117" s="69"/>
      <c r="CN117" s="69"/>
      <c r="CO117" s="69"/>
      <c r="CP117" s="69"/>
      <c r="CQ117" s="69"/>
      <c r="CR117" s="69"/>
      <c r="CS117" s="69"/>
      <c r="CT117" s="69"/>
      <c r="CU117" s="69"/>
      <c r="CV117" s="69"/>
      <c r="CW117" s="69"/>
      <c r="CX117" s="69"/>
      <c r="CY117" s="69"/>
      <c r="CZ117" s="69"/>
      <c r="DA117" s="69"/>
      <c r="DB117" s="69"/>
      <c r="DC117" s="69"/>
      <c r="DD117" s="69"/>
      <c r="DE117" s="69"/>
      <c r="DF117" s="69"/>
      <c r="DG117" s="69"/>
      <c r="DH117" s="69"/>
      <c r="DI117" s="69"/>
      <c r="DJ117" s="69"/>
      <c r="DK117" s="69"/>
      <c r="DL117" s="69"/>
      <c r="DM117" s="69"/>
      <c r="DN117" s="69"/>
      <c r="DO117" s="69"/>
      <c r="DP117" s="69"/>
      <c r="DQ117" s="69"/>
      <c r="DR117" s="69"/>
      <c r="DS117" s="69"/>
      <c r="DT117" s="69"/>
      <c r="DU117" s="69"/>
      <c r="DV117" s="69"/>
      <c r="DW117" s="69"/>
      <c r="DX117" s="69"/>
      <c r="DY117" s="69"/>
      <c r="DZ117" s="69"/>
      <c r="EA117" s="69"/>
      <c r="EB117" s="69"/>
      <c r="EC117" s="69"/>
      <c r="ED117" s="69"/>
      <c r="EE117" s="69"/>
      <c r="EF117" s="69"/>
      <c r="EG117" s="69"/>
      <c r="EH117" s="69"/>
      <c r="EI117" s="69"/>
      <c r="EJ117" s="69"/>
      <c r="EK117" s="69"/>
      <c r="EL117" s="69"/>
      <c r="EM117" s="69"/>
      <c r="EN117" s="69"/>
      <c r="EO117" s="69"/>
      <c r="EP117" s="69"/>
      <c r="EQ117" s="69"/>
      <c r="ER117" s="69"/>
      <c r="ES117" s="69"/>
      <c r="ET117" s="69"/>
      <c r="EU117" s="69"/>
      <c r="EV117" s="69"/>
      <c r="EW117" s="69"/>
      <c r="EX117" s="69"/>
      <c r="EY117" s="69"/>
      <c r="EZ117" s="69"/>
      <c r="FA117" s="69"/>
      <c r="FB117" s="69"/>
      <c r="FC117" s="69"/>
      <c r="FD117" s="69"/>
      <c r="FE117" s="69"/>
      <c r="FF117" s="69"/>
      <c r="FG117" s="69"/>
      <c r="FH117" s="69"/>
      <c r="FI117" s="69"/>
      <c r="FJ117" s="69"/>
      <c r="FK117" s="69"/>
      <c r="FL117" s="69"/>
      <c r="FM117" s="69"/>
      <c r="FN117" s="69"/>
      <c r="FO117" s="69"/>
      <c r="FP117" s="69"/>
      <c r="FQ117" s="69"/>
      <c r="FR117" s="69"/>
      <c r="FS117" s="69"/>
      <c r="FT117" s="69"/>
      <c r="FU117" s="69"/>
      <c r="FV117" s="69"/>
      <c r="FW117" s="69"/>
      <c r="FX117" s="69"/>
      <c r="FY117" s="69"/>
      <c r="FZ117" s="69"/>
      <c r="GA117" s="69"/>
      <c r="GB117" s="69"/>
      <c r="GC117" s="69"/>
      <c r="GD117" s="69"/>
      <c r="GE117" s="69"/>
      <c r="GF117" s="69"/>
      <c r="GG117" s="69"/>
      <c r="GH117" s="69"/>
      <c r="GI117" s="69"/>
      <c r="GJ117" s="69"/>
      <c r="GK117" s="69"/>
      <c r="GL117" s="69"/>
      <c r="GM117" s="69"/>
      <c r="GN117" s="69"/>
      <c r="GO117" s="69"/>
      <c r="GP117" s="69"/>
      <c r="GQ117" s="69"/>
      <c r="GR117" s="69"/>
      <c r="GS117" s="69"/>
      <c r="GT117" s="69"/>
      <c r="GU117" s="69"/>
      <c r="GV117" s="69"/>
      <c r="GW117" s="69"/>
      <c r="GX117" s="69"/>
      <c r="GY117" s="69"/>
      <c r="GZ117" s="69"/>
      <c r="HA117" s="69"/>
      <c r="HB117" s="69"/>
      <c r="HC117" s="69"/>
      <c r="HD117" s="69"/>
      <c r="HE117" s="69"/>
      <c r="HF117" s="69"/>
      <c r="HG117" s="69"/>
      <c r="HH117" s="69"/>
      <c r="HI117" s="69"/>
      <c r="HJ117" s="69"/>
      <c r="HK117" s="69"/>
      <c r="HL117" s="69"/>
      <c r="HM117" s="69"/>
      <c r="HN117" s="69"/>
      <c r="HO117" s="69"/>
      <c r="HP117" s="69"/>
      <c r="HQ117" s="69"/>
      <c r="HR117" s="69"/>
      <c r="HS117" s="69"/>
      <c r="HT117" s="69"/>
      <c r="HU117" s="69"/>
      <c r="HV117" s="69"/>
      <c r="HW117" s="69"/>
      <c r="HX117" s="69"/>
      <c r="HY117" s="69"/>
      <c r="HZ117" s="69"/>
      <c r="IA117" s="69"/>
      <c r="IB117" s="69"/>
      <c r="IC117" s="69"/>
      <c r="ID117" s="69"/>
      <c r="IE117" s="69"/>
      <c r="IF117" s="69"/>
      <c r="IG117" s="69"/>
      <c r="IH117" s="69"/>
      <c r="II117" s="69"/>
      <c r="IJ117" s="69"/>
      <c r="IK117" s="69"/>
    </row>
    <row r="118" spans="1:245" x14ac:dyDescent="0.35">
      <c r="A118" s="85" t="s">
        <v>99</v>
      </c>
      <c r="B118" s="85" t="s">
        <v>100</v>
      </c>
      <c r="C118" s="85" t="s">
        <v>7</v>
      </c>
      <c r="D118" s="109">
        <v>14000000</v>
      </c>
    </row>
    <row r="119" spans="1:245" x14ac:dyDescent="0.35">
      <c r="A119" s="85" t="s">
        <v>101</v>
      </c>
      <c r="B119" s="85" t="s">
        <v>106</v>
      </c>
      <c r="C119" s="85" t="s">
        <v>7</v>
      </c>
      <c r="D119" s="109">
        <v>13000000</v>
      </c>
      <c r="E119" s="76"/>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c r="AL119" s="67"/>
      <c r="AM119" s="67"/>
      <c r="AN119" s="67"/>
      <c r="AO119" s="67"/>
      <c r="AP119" s="67"/>
      <c r="AQ119" s="67"/>
      <c r="AR119" s="67"/>
      <c r="AS119" s="67"/>
      <c r="AT119" s="67"/>
      <c r="AU119" s="67"/>
      <c r="AV119" s="67"/>
      <c r="AW119" s="67"/>
      <c r="AX119" s="67"/>
      <c r="AY119" s="67"/>
      <c r="AZ119" s="67"/>
      <c r="BA119" s="67"/>
      <c r="BB119" s="67"/>
      <c r="BC119" s="67"/>
      <c r="BD119" s="67"/>
      <c r="BE119" s="67"/>
      <c r="BF119" s="67"/>
      <c r="BG119" s="67"/>
      <c r="BH119" s="67"/>
      <c r="BI119" s="67"/>
      <c r="BJ119" s="67"/>
      <c r="BK119" s="67"/>
      <c r="BL119" s="67"/>
      <c r="BM119" s="67"/>
      <c r="BN119" s="67"/>
      <c r="BO119" s="67"/>
      <c r="BP119" s="67"/>
      <c r="BQ119" s="67"/>
      <c r="BR119" s="67"/>
      <c r="BS119" s="67"/>
      <c r="BT119" s="67"/>
      <c r="BU119" s="67"/>
      <c r="BV119" s="67"/>
      <c r="BW119" s="67"/>
      <c r="BX119" s="67"/>
      <c r="BY119" s="67"/>
      <c r="BZ119" s="67"/>
      <c r="CA119" s="67"/>
      <c r="CB119" s="67"/>
      <c r="CC119" s="67"/>
      <c r="CD119" s="67"/>
      <c r="CE119" s="67"/>
      <c r="CF119" s="67"/>
      <c r="CG119" s="67"/>
      <c r="CH119" s="67"/>
      <c r="CI119" s="67"/>
      <c r="CJ119" s="67"/>
      <c r="CK119" s="67"/>
      <c r="CL119" s="67"/>
      <c r="CM119" s="67"/>
      <c r="CN119" s="67"/>
      <c r="CO119" s="67"/>
      <c r="CP119" s="67"/>
      <c r="CQ119" s="67"/>
      <c r="CR119" s="67"/>
      <c r="CS119" s="67"/>
      <c r="CT119" s="67"/>
      <c r="CU119" s="67"/>
      <c r="CV119" s="67"/>
      <c r="CW119" s="67"/>
      <c r="CX119" s="67"/>
      <c r="CY119" s="67"/>
      <c r="CZ119" s="67"/>
      <c r="DA119" s="67"/>
      <c r="DB119" s="67"/>
      <c r="DC119" s="67"/>
      <c r="DD119" s="67"/>
      <c r="DE119" s="67"/>
      <c r="DF119" s="67"/>
      <c r="DG119" s="67"/>
      <c r="DH119" s="67"/>
      <c r="DI119" s="67"/>
      <c r="DJ119" s="67"/>
      <c r="DK119" s="67"/>
      <c r="DL119" s="67"/>
      <c r="DM119" s="67"/>
      <c r="DN119" s="67"/>
      <c r="DO119" s="67"/>
      <c r="DP119" s="67"/>
      <c r="DQ119" s="67"/>
      <c r="DR119" s="67"/>
      <c r="DS119" s="67"/>
      <c r="DT119" s="67"/>
      <c r="DU119" s="67"/>
      <c r="DV119" s="67"/>
      <c r="DW119" s="67"/>
      <c r="DX119" s="67"/>
      <c r="DY119" s="67"/>
      <c r="DZ119" s="67"/>
      <c r="EA119" s="67"/>
      <c r="EB119" s="67"/>
      <c r="EC119" s="67"/>
      <c r="ED119" s="67"/>
      <c r="EE119" s="67"/>
      <c r="EF119" s="67"/>
      <c r="EG119" s="67"/>
      <c r="EH119" s="67"/>
      <c r="EI119" s="67"/>
      <c r="EJ119" s="67"/>
      <c r="EK119" s="67"/>
      <c r="EL119" s="67"/>
      <c r="EM119" s="67"/>
      <c r="EN119" s="67"/>
      <c r="EO119" s="67"/>
      <c r="EP119" s="67"/>
      <c r="EQ119" s="67"/>
      <c r="ER119" s="67"/>
      <c r="ES119" s="67"/>
      <c r="ET119" s="67"/>
      <c r="EU119" s="67"/>
      <c r="EV119" s="67"/>
      <c r="EW119" s="67"/>
      <c r="EX119" s="67"/>
      <c r="EY119" s="67"/>
      <c r="EZ119" s="67"/>
      <c r="FA119" s="67"/>
      <c r="FB119" s="67"/>
      <c r="FC119" s="67"/>
      <c r="FD119" s="67"/>
      <c r="FE119" s="67"/>
      <c r="FF119" s="67"/>
      <c r="FG119" s="67"/>
      <c r="FH119" s="67"/>
      <c r="FI119" s="67"/>
      <c r="FJ119" s="67"/>
      <c r="FK119" s="67"/>
      <c r="FL119" s="67"/>
      <c r="FM119" s="67"/>
      <c r="FN119" s="67"/>
      <c r="FO119" s="67"/>
      <c r="FP119" s="67"/>
      <c r="FQ119" s="67"/>
      <c r="FR119" s="67"/>
      <c r="FS119" s="67"/>
      <c r="FT119" s="67"/>
      <c r="FU119" s="67"/>
      <c r="FV119" s="67"/>
      <c r="FW119" s="67"/>
      <c r="FX119" s="67"/>
      <c r="FY119" s="67"/>
      <c r="FZ119" s="67"/>
      <c r="GA119" s="67"/>
      <c r="GB119" s="67"/>
      <c r="GC119" s="67"/>
      <c r="GD119" s="67"/>
      <c r="GE119" s="67"/>
      <c r="GF119" s="67"/>
      <c r="GG119" s="67"/>
      <c r="GH119" s="67"/>
      <c r="GI119" s="67"/>
      <c r="GJ119" s="67"/>
      <c r="GK119" s="67"/>
      <c r="GL119" s="67"/>
      <c r="GM119" s="67"/>
      <c r="GN119" s="67"/>
      <c r="GO119" s="67"/>
      <c r="GP119" s="67"/>
      <c r="GQ119" s="67"/>
      <c r="GR119" s="67"/>
      <c r="GS119" s="67"/>
      <c r="GT119" s="67"/>
      <c r="GU119" s="67"/>
      <c r="GV119" s="67"/>
      <c r="GW119" s="67"/>
      <c r="GX119" s="67"/>
      <c r="GY119" s="67"/>
      <c r="GZ119" s="67"/>
      <c r="HA119" s="67"/>
      <c r="HB119" s="67"/>
      <c r="HC119" s="67"/>
      <c r="HD119" s="67"/>
      <c r="HE119" s="67"/>
      <c r="HF119" s="67"/>
      <c r="HG119" s="67"/>
      <c r="HH119" s="67"/>
      <c r="HI119" s="67"/>
      <c r="HJ119" s="67"/>
      <c r="HK119" s="67"/>
      <c r="HL119" s="67"/>
      <c r="HM119" s="67"/>
      <c r="HN119" s="67"/>
      <c r="HO119" s="67"/>
      <c r="HP119" s="67"/>
      <c r="HQ119" s="67"/>
      <c r="HR119" s="67"/>
      <c r="HS119" s="67"/>
      <c r="HT119" s="67"/>
      <c r="HU119" s="67"/>
      <c r="HV119" s="67"/>
      <c r="HW119" s="67"/>
      <c r="HX119" s="67"/>
      <c r="HY119" s="67"/>
      <c r="HZ119" s="67"/>
      <c r="IA119" s="67"/>
      <c r="IB119" s="67"/>
      <c r="IC119" s="67"/>
      <c r="ID119" s="67"/>
      <c r="IE119" s="67"/>
      <c r="IF119" s="67"/>
      <c r="IG119" s="67"/>
      <c r="IH119" s="67"/>
      <c r="II119" s="67"/>
      <c r="IJ119" s="67"/>
      <c r="IK119" s="67"/>
    </row>
    <row r="120" spans="1:245" s="69" customFormat="1" x14ac:dyDescent="0.35">
      <c r="A120" s="85" t="s">
        <v>103</v>
      </c>
      <c r="B120" s="85" t="s">
        <v>667</v>
      </c>
      <c r="C120" s="85" t="s">
        <v>7</v>
      </c>
      <c r="D120" s="109">
        <v>12000000</v>
      </c>
      <c r="E120" s="75"/>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row>
    <row r="121" spans="1:245" s="69" customFormat="1" x14ac:dyDescent="0.35">
      <c r="A121" s="85" t="s">
        <v>105</v>
      </c>
      <c r="B121" s="85" t="s">
        <v>104</v>
      </c>
      <c r="C121" s="85" t="s">
        <v>7</v>
      </c>
      <c r="D121" s="109">
        <v>12000000</v>
      </c>
      <c r="E121" s="75"/>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row>
    <row r="122" spans="1:245" s="100" customFormat="1" x14ac:dyDescent="0.35">
      <c r="A122" s="101" t="s">
        <v>107</v>
      </c>
      <c r="B122" s="101" t="s">
        <v>108</v>
      </c>
      <c r="C122" s="101" t="s">
        <v>7</v>
      </c>
      <c r="D122" s="110">
        <v>10000000</v>
      </c>
      <c r="E122" s="99"/>
      <c r="F122" s="2"/>
    </row>
    <row r="123" spans="1:245" x14ac:dyDescent="0.35">
      <c r="A123" s="85" t="s">
        <v>840</v>
      </c>
      <c r="B123" s="85" t="s">
        <v>843</v>
      </c>
      <c r="C123" s="85" t="s">
        <v>7</v>
      </c>
      <c r="D123" s="109">
        <v>15000000</v>
      </c>
    </row>
    <row r="124" spans="1:245" x14ac:dyDescent="0.35">
      <c r="A124" s="85" t="s">
        <v>841</v>
      </c>
      <c r="B124" s="85" t="s">
        <v>842</v>
      </c>
      <c r="C124" s="85" t="s">
        <v>7</v>
      </c>
      <c r="D124" s="109">
        <v>13000000</v>
      </c>
    </row>
    <row r="125" spans="1:245" x14ac:dyDescent="0.35">
      <c r="A125" s="85" t="s">
        <v>878</v>
      </c>
      <c r="B125" s="85" t="s">
        <v>879</v>
      </c>
      <c r="C125" s="85" t="s">
        <v>7</v>
      </c>
      <c r="D125" s="109">
        <v>13000000</v>
      </c>
    </row>
    <row r="126" spans="1:245" s="68" customFormat="1" x14ac:dyDescent="0.35">
      <c r="A126" s="102" t="s">
        <v>1017</v>
      </c>
      <c r="B126" s="102" t="s">
        <v>906</v>
      </c>
      <c r="C126" s="102" t="s">
        <v>7</v>
      </c>
      <c r="D126" s="111">
        <v>9000000</v>
      </c>
      <c r="E126" s="77" t="s">
        <v>844</v>
      </c>
      <c r="F126" s="1"/>
    </row>
    <row r="127" spans="1:245" s="68" customFormat="1" x14ac:dyDescent="0.35">
      <c r="A127" s="102" t="s">
        <v>1018</v>
      </c>
      <c r="B127" s="102" t="s">
        <v>905</v>
      </c>
      <c r="C127" s="102" t="s">
        <v>7</v>
      </c>
      <c r="D127" s="111">
        <v>8000000</v>
      </c>
      <c r="E127" s="77" t="s">
        <v>844</v>
      </c>
      <c r="F127" s="1"/>
    </row>
    <row r="128" spans="1:245" x14ac:dyDescent="0.35">
      <c r="D128" s="109" t="s">
        <v>985</v>
      </c>
      <c r="E128" s="7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c r="BE128" s="69"/>
      <c r="BF128" s="69"/>
      <c r="BG128" s="69"/>
      <c r="BH128" s="69"/>
      <c r="BI128" s="69"/>
      <c r="BJ128" s="69"/>
      <c r="BK128" s="69"/>
      <c r="BL128" s="69"/>
      <c r="BM128" s="69"/>
      <c r="BN128" s="69"/>
      <c r="BO128" s="69"/>
      <c r="BP128" s="69"/>
      <c r="BQ128" s="69"/>
      <c r="BR128" s="69"/>
      <c r="BS128" s="69"/>
      <c r="BT128" s="69"/>
      <c r="BU128" s="69"/>
      <c r="BV128" s="69"/>
      <c r="BW128" s="69"/>
      <c r="BX128" s="69"/>
      <c r="BY128" s="69"/>
      <c r="BZ128" s="69"/>
      <c r="CA128" s="69"/>
      <c r="CB128" s="69"/>
      <c r="CC128" s="69"/>
      <c r="CD128" s="69"/>
      <c r="CE128" s="69"/>
      <c r="CF128" s="69"/>
      <c r="CG128" s="69"/>
      <c r="CH128" s="69"/>
      <c r="CI128" s="69"/>
      <c r="CJ128" s="69"/>
      <c r="CK128" s="69"/>
      <c r="CL128" s="69"/>
      <c r="CM128" s="69"/>
      <c r="CN128" s="69"/>
      <c r="CO128" s="69"/>
      <c r="CP128" s="69"/>
      <c r="CQ128" s="69"/>
      <c r="CR128" s="69"/>
      <c r="CS128" s="69"/>
      <c r="CT128" s="69"/>
      <c r="CU128" s="69"/>
      <c r="CV128" s="69"/>
      <c r="CW128" s="69"/>
      <c r="CX128" s="69"/>
      <c r="CY128" s="69"/>
      <c r="CZ128" s="69"/>
      <c r="DA128" s="69"/>
      <c r="DB128" s="69"/>
      <c r="DC128" s="69"/>
      <c r="DD128" s="69"/>
      <c r="DE128" s="69"/>
      <c r="DF128" s="69"/>
      <c r="DG128" s="69"/>
      <c r="DH128" s="69"/>
      <c r="DI128" s="69"/>
      <c r="DJ128" s="69"/>
      <c r="DK128" s="69"/>
      <c r="DL128" s="69"/>
      <c r="DM128" s="69"/>
      <c r="DN128" s="69"/>
      <c r="DO128" s="69"/>
      <c r="DP128" s="69"/>
      <c r="DQ128" s="69"/>
      <c r="DR128" s="69"/>
      <c r="DS128" s="69"/>
      <c r="DT128" s="69"/>
      <c r="DU128" s="69"/>
      <c r="DV128" s="69"/>
      <c r="DW128" s="69"/>
      <c r="DX128" s="69"/>
      <c r="DY128" s="69"/>
      <c r="DZ128" s="69"/>
      <c r="EA128" s="69"/>
      <c r="EB128" s="69"/>
      <c r="EC128" s="69"/>
      <c r="ED128" s="69"/>
      <c r="EE128" s="69"/>
      <c r="EF128" s="69"/>
      <c r="EG128" s="69"/>
      <c r="EH128" s="69"/>
      <c r="EI128" s="69"/>
      <c r="EJ128" s="69"/>
      <c r="EK128" s="69"/>
      <c r="EL128" s="69"/>
      <c r="EM128" s="69"/>
      <c r="EN128" s="69"/>
      <c r="EO128" s="69"/>
      <c r="EP128" s="69"/>
      <c r="EQ128" s="69"/>
      <c r="ER128" s="69"/>
      <c r="ES128" s="69"/>
      <c r="ET128" s="69"/>
      <c r="EU128" s="69"/>
      <c r="EV128" s="69"/>
      <c r="EW128" s="69"/>
      <c r="EX128" s="69"/>
      <c r="EY128" s="69"/>
      <c r="EZ128" s="69"/>
      <c r="FA128" s="69"/>
      <c r="FB128" s="69"/>
      <c r="FC128" s="69"/>
      <c r="FD128" s="69"/>
      <c r="FE128" s="69"/>
      <c r="FF128" s="69"/>
      <c r="FG128" s="69"/>
      <c r="FH128" s="69"/>
      <c r="FI128" s="69"/>
      <c r="FJ128" s="69"/>
      <c r="FK128" s="69"/>
      <c r="FL128" s="69"/>
      <c r="FM128" s="69"/>
      <c r="FN128" s="69"/>
      <c r="FO128" s="69"/>
      <c r="FP128" s="69"/>
      <c r="FQ128" s="69"/>
      <c r="FR128" s="69"/>
      <c r="FS128" s="69"/>
      <c r="FT128" s="69"/>
      <c r="FU128" s="69"/>
      <c r="FV128" s="69"/>
      <c r="FW128" s="69"/>
      <c r="FX128" s="69"/>
      <c r="FY128" s="69"/>
      <c r="FZ128" s="69"/>
      <c r="GA128" s="69"/>
      <c r="GB128" s="69"/>
      <c r="GC128" s="69"/>
      <c r="GD128" s="69"/>
      <c r="GE128" s="69"/>
      <c r="GF128" s="69"/>
      <c r="GG128" s="69"/>
      <c r="GH128" s="69"/>
      <c r="GI128" s="69"/>
      <c r="GJ128" s="69"/>
      <c r="GK128" s="69"/>
      <c r="GL128" s="69"/>
      <c r="GM128" s="69"/>
      <c r="GN128" s="69"/>
      <c r="GO128" s="69"/>
      <c r="GP128" s="69"/>
      <c r="GQ128" s="69"/>
      <c r="GR128" s="69"/>
      <c r="GS128" s="69"/>
      <c r="GT128" s="69"/>
      <c r="GU128" s="69"/>
      <c r="GV128" s="69"/>
      <c r="GW128" s="69"/>
      <c r="GX128" s="69"/>
      <c r="GY128" s="69"/>
      <c r="GZ128" s="69"/>
      <c r="HA128" s="69"/>
      <c r="HB128" s="69"/>
      <c r="HC128" s="69"/>
      <c r="HD128" s="69"/>
      <c r="HE128" s="69"/>
      <c r="HF128" s="69"/>
      <c r="HG128" s="69"/>
      <c r="HH128" s="69"/>
      <c r="HI128" s="69"/>
      <c r="HJ128" s="69"/>
      <c r="HK128" s="69"/>
      <c r="HL128" s="69"/>
      <c r="HM128" s="69"/>
      <c r="HN128" s="69"/>
      <c r="HO128" s="69"/>
      <c r="HP128" s="69"/>
      <c r="HQ128" s="69"/>
      <c r="HR128" s="69"/>
      <c r="HS128" s="69"/>
      <c r="HT128" s="69"/>
      <c r="HU128" s="69"/>
      <c r="HV128" s="69"/>
      <c r="HW128" s="69"/>
      <c r="HX128" s="69"/>
      <c r="HY128" s="69"/>
      <c r="HZ128" s="69"/>
      <c r="IA128" s="69"/>
      <c r="IB128" s="69"/>
      <c r="IC128" s="69"/>
      <c r="ID128" s="69"/>
      <c r="IE128" s="69"/>
      <c r="IF128" s="69"/>
      <c r="IG128" s="69"/>
      <c r="IH128" s="69"/>
      <c r="II128" s="69"/>
      <c r="IJ128" s="69"/>
      <c r="IK128" s="69"/>
    </row>
    <row r="129" spans="1:245" x14ac:dyDescent="0.35">
      <c r="A129" s="85" t="s">
        <v>109</v>
      </c>
      <c r="B129" s="85" t="s">
        <v>438</v>
      </c>
      <c r="C129" s="85" t="s">
        <v>22</v>
      </c>
      <c r="D129" s="109">
        <v>23000000</v>
      </c>
    </row>
    <row r="130" spans="1:245" s="68" customFormat="1" x14ac:dyDescent="0.35">
      <c r="A130" s="85" t="s">
        <v>111</v>
      </c>
      <c r="B130" s="85" t="s">
        <v>112</v>
      </c>
      <c r="C130" s="85" t="s">
        <v>22</v>
      </c>
      <c r="D130" s="109">
        <v>16000000</v>
      </c>
      <c r="E130" s="77"/>
      <c r="F130" s="1"/>
    </row>
    <row r="131" spans="1:245" x14ac:dyDescent="0.35">
      <c r="A131" s="85" t="s">
        <v>113</v>
      </c>
      <c r="B131" s="85" t="s">
        <v>668</v>
      </c>
      <c r="C131" s="85" t="s">
        <v>22</v>
      </c>
      <c r="D131" s="109">
        <v>15000000</v>
      </c>
    </row>
    <row r="132" spans="1:245" x14ac:dyDescent="0.35">
      <c r="A132" s="85" t="s">
        <v>669</v>
      </c>
      <c r="B132" s="85" t="s">
        <v>670</v>
      </c>
      <c r="C132" s="85" t="s">
        <v>22</v>
      </c>
      <c r="D132" s="109">
        <v>13000000</v>
      </c>
      <c r="E132" s="76"/>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c r="AG132" s="67"/>
      <c r="AH132" s="67"/>
      <c r="AI132" s="67"/>
      <c r="AJ132" s="67"/>
      <c r="AK132" s="67"/>
      <c r="AL132" s="67"/>
      <c r="AM132" s="67"/>
      <c r="AN132" s="67"/>
      <c r="AO132" s="67"/>
      <c r="AP132" s="67"/>
      <c r="AQ132" s="67"/>
      <c r="AR132" s="67"/>
      <c r="AS132" s="67"/>
      <c r="AT132" s="67"/>
      <c r="AU132" s="67"/>
      <c r="AV132" s="67"/>
      <c r="AW132" s="67"/>
      <c r="AX132" s="67"/>
      <c r="AY132" s="67"/>
      <c r="AZ132" s="67"/>
      <c r="BA132" s="67"/>
      <c r="BB132" s="67"/>
      <c r="BC132" s="67"/>
      <c r="BD132" s="67"/>
      <c r="BE132" s="67"/>
      <c r="BF132" s="67"/>
      <c r="BG132" s="67"/>
      <c r="BH132" s="67"/>
      <c r="BI132" s="67"/>
      <c r="BJ132" s="67"/>
      <c r="BK132" s="67"/>
      <c r="BL132" s="67"/>
      <c r="BM132" s="67"/>
      <c r="BN132" s="67"/>
      <c r="BO132" s="67"/>
      <c r="BP132" s="67"/>
      <c r="BQ132" s="67"/>
      <c r="BR132" s="67"/>
      <c r="BS132" s="67"/>
      <c r="BT132" s="67"/>
      <c r="BU132" s="67"/>
      <c r="BV132" s="67"/>
      <c r="BW132" s="67"/>
      <c r="BX132" s="67"/>
      <c r="BY132" s="67"/>
      <c r="BZ132" s="67"/>
      <c r="CA132" s="67"/>
      <c r="CB132" s="67"/>
      <c r="CC132" s="67"/>
      <c r="CD132" s="67"/>
      <c r="CE132" s="67"/>
      <c r="CF132" s="67"/>
      <c r="CG132" s="67"/>
      <c r="CH132" s="67"/>
      <c r="CI132" s="67"/>
      <c r="CJ132" s="67"/>
      <c r="CK132" s="67"/>
      <c r="CL132" s="67"/>
      <c r="CM132" s="67"/>
      <c r="CN132" s="67"/>
      <c r="CO132" s="67"/>
      <c r="CP132" s="67"/>
      <c r="CQ132" s="67"/>
      <c r="CR132" s="67"/>
      <c r="CS132" s="67"/>
      <c r="CT132" s="67"/>
      <c r="CU132" s="67"/>
      <c r="CV132" s="67"/>
      <c r="CW132" s="67"/>
      <c r="CX132" s="67"/>
      <c r="CY132" s="67"/>
      <c r="CZ132" s="67"/>
      <c r="DA132" s="67"/>
      <c r="DB132" s="67"/>
      <c r="DC132" s="67"/>
      <c r="DD132" s="67"/>
      <c r="DE132" s="67"/>
      <c r="DF132" s="67"/>
      <c r="DG132" s="67"/>
      <c r="DH132" s="67"/>
      <c r="DI132" s="67"/>
      <c r="DJ132" s="67"/>
      <c r="DK132" s="67"/>
      <c r="DL132" s="67"/>
      <c r="DM132" s="67"/>
      <c r="DN132" s="67"/>
      <c r="DO132" s="67"/>
      <c r="DP132" s="67"/>
      <c r="DQ132" s="67"/>
      <c r="DR132" s="67"/>
      <c r="DS132" s="67"/>
      <c r="DT132" s="67"/>
      <c r="DU132" s="67"/>
      <c r="DV132" s="67"/>
      <c r="DW132" s="67"/>
      <c r="DX132" s="67"/>
      <c r="DY132" s="67"/>
      <c r="DZ132" s="67"/>
      <c r="EA132" s="67"/>
      <c r="EB132" s="67"/>
      <c r="EC132" s="67"/>
      <c r="ED132" s="67"/>
      <c r="EE132" s="67"/>
      <c r="EF132" s="67"/>
      <c r="EG132" s="67"/>
      <c r="EH132" s="67"/>
      <c r="EI132" s="67"/>
      <c r="EJ132" s="67"/>
      <c r="EK132" s="67"/>
      <c r="EL132" s="67"/>
      <c r="EM132" s="67"/>
      <c r="EN132" s="67"/>
      <c r="EO132" s="67"/>
      <c r="EP132" s="67"/>
      <c r="EQ132" s="67"/>
      <c r="ER132" s="67"/>
      <c r="ES132" s="67"/>
      <c r="ET132" s="67"/>
      <c r="EU132" s="67"/>
      <c r="EV132" s="67"/>
      <c r="EW132" s="67"/>
      <c r="EX132" s="67"/>
      <c r="EY132" s="67"/>
      <c r="EZ132" s="67"/>
      <c r="FA132" s="67"/>
      <c r="FB132" s="67"/>
      <c r="FC132" s="67"/>
      <c r="FD132" s="67"/>
      <c r="FE132" s="67"/>
      <c r="FF132" s="67"/>
      <c r="FG132" s="67"/>
      <c r="FH132" s="67"/>
      <c r="FI132" s="67"/>
      <c r="FJ132" s="67"/>
      <c r="FK132" s="67"/>
      <c r="FL132" s="67"/>
      <c r="FM132" s="67"/>
      <c r="FN132" s="67"/>
      <c r="FO132" s="67"/>
      <c r="FP132" s="67"/>
      <c r="FQ132" s="67"/>
      <c r="FR132" s="67"/>
      <c r="FS132" s="67"/>
      <c r="FT132" s="67"/>
      <c r="FU132" s="67"/>
      <c r="FV132" s="67"/>
      <c r="FW132" s="67"/>
      <c r="FX132" s="67"/>
      <c r="FY132" s="67"/>
      <c r="FZ132" s="67"/>
      <c r="GA132" s="67"/>
      <c r="GB132" s="67"/>
      <c r="GC132" s="67"/>
      <c r="GD132" s="67"/>
      <c r="GE132" s="67"/>
      <c r="GF132" s="67"/>
      <c r="GG132" s="67"/>
      <c r="GH132" s="67"/>
      <c r="GI132" s="67"/>
      <c r="GJ132" s="67"/>
      <c r="GK132" s="67"/>
      <c r="GL132" s="67"/>
      <c r="GM132" s="67"/>
      <c r="GN132" s="67"/>
      <c r="GO132" s="67"/>
      <c r="GP132" s="67"/>
      <c r="GQ132" s="67"/>
      <c r="GR132" s="67"/>
      <c r="GS132" s="67"/>
      <c r="GT132" s="67"/>
      <c r="GU132" s="67"/>
      <c r="GV132" s="67"/>
      <c r="GW132" s="67"/>
      <c r="GX132" s="67"/>
      <c r="GY132" s="67"/>
      <c r="GZ132" s="67"/>
      <c r="HA132" s="67"/>
      <c r="HB132" s="67"/>
      <c r="HC132" s="67"/>
      <c r="HD132" s="67"/>
      <c r="HE132" s="67"/>
      <c r="HF132" s="67"/>
      <c r="HG132" s="67"/>
      <c r="HH132" s="67"/>
      <c r="HI132" s="67"/>
      <c r="HJ132" s="67"/>
      <c r="HK132" s="67"/>
      <c r="HL132" s="67"/>
      <c r="HM132" s="67"/>
      <c r="HN132" s="67"/>
      <c r="HO132" s="67"/>
      <c r="HP132" s="67"/>
      <c r="HQ132" s="67"/>
      <c r="HR132" s="67"/>
      <c r="HS132" s="67"/>
      <c r="HT132" s="67"/>
      <c r="HU132" s="67"/>
      <c r="HV132" s="67"/>
      <c r="HW132" s="67"/>
      <c r="HX132" s="67"/>
      <c r="HY132" s="67"/>
      <c r="HZ132" s="67"/>
      <c r="IA132" s="67"/>
      <c r="IB132" s="67"/>
      <c r="IC132" s="67"/>
      <c r="ID132" s="67"/>
      <c r="IE132" s="67"/>
      <c r="IF132" s="67"/>
      <c r="IG132" s="67"/>
      <c r="IH132" s="67"/>
      <c r="II132" s="67"/>
      <c r="IJ132" s="67"/>
      <c r="IK132" s="67"/>
    </row>
    <row r="133" spans="1:245" s="67" customFormat="1" x14ac:dyDescent="0.35">
      <c r="A133" s="85" t="s">
        <v>116</v>
      </c>
      <c r="B133" s="85" t="s">
        <v>216</v>
      </c>
      <c r="C133" s="85" t="s">
        <v>22</v>
      </c>
      <c r="D133" s="109">
        <v>12000000</v>
      </c>
      <c r="E133" s="76"/>
      <c r="F133" s="1"/>
    </row>
    <row r="134" spans="1:245" x14ac:dyDescent="0.35">
      <c r="A134" s="85" t="s">
        <v>118</v>
      </c>
      <c r="B134" s="85" t="s">
        <v>671</v>
      </c>
      <c r="C134" s="85" t="s">
        <v>22</v>
      </c>
      <c r="D134" s="109">
        <v>10000000</v>
      </c>
    </row>
    <row r="135" spans="1:245" s="68" customFormat="1" x14ac:dyDescent="0.35">
      <c r="A135" s="102" t="s">
        <v>596</v>
      </c>
      <c r="B135" s="102" t="s">
        <v>907</v>
      </c>
      <c r="C135" s="102" t="s">
        <v>22</v>
      </c>
      <c r="D135" s="111">
        <v>8000000</v>
      </c>
      <c r="E135" s="77" t="s">
        <v>844</v>
      </c>
      <c r="F135" s="1"/>
    </row>
    <row r="136" spans="1:245" s="68" customFormat="1" x14ac:dyDescent="0.35">
      <c r="A136" s="102" t="s">
        <v>596</v>
      </c>
      <c r="B136" s="102" t="s">
        <v>908</v>
      </c>
      <c r="C136" s="102" t="s">
        <v>22</v>
      </c>
      <c r="D136" s="111">
        <v>8000000</v>
      </c>
      <c r="E136" s="77" t="s">
        <v>844</v>
      </c>
      <c r="F136" s="1"/>
    </row>
    <row r="137" spans="1:245" s="68" customFormat="1" x14ac:dyDescent="0.35">
      <c r="A137" s="85"/>
      <c r="B137" s="85"/>
      <c r="C137" s="85"/>
      <c r="D137" s="109" t="s">
        <v>985</v>
      </c>
      <c r="E137" s="75"/>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row>
    <row r="138" spans="1:245" s="68" customFormat="1" x14ac:dyDescent="0.35">
      <c r="A138" s="85" t="s">
        <v>119</v>
      </c>
      <c r="B138" s="85" t="s">
        <v>124</v>
      </c>
      <c r="C138" s="85" t="s">
        <v>35</v>
      </c>
      <c r="D138" s="109">
        <v>16000000</v>
      </c>
      <c r="E138" s="77"/>
      <c r="F138" s="1"/>
    </row>
    <row r="139" spans="1:245" x14ac:dyDescent="0.35">
      <c r="A139" s="85" t="s">
        <v>120</v>
      </c>
      <c r="B139" s="85" t="s">
        <v>121</v>
      </c>
      <c r="C139" s="85" t="s">
        <v>35</v>
      </c>
      <c r="D139" s="109">
        <v>14000000</v>
      </c>
    </row>
    <row r="140" spans="1:245" s="67" customFormat="1" x14ac:dyDescent="0.35">
      <c r="A140" s="85" t="s">
        <v>122</v>
      </c>
      <c r="B140" s="85" t="s">
        <v>126</v>
      </c>
      <c r="C140" s="85" t="s">
        <v>35</v>
      </c>
      <c r="D140" s="109">
        <v>13000000</v>
      </c>
      <c r="E140" s="75"/>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row>
    <row r="141" spans="1:245" s="100" customFormat="1" x14ac:dyDescent="0.35">
      <c r="A141" s="101" t="s">
        <v>123</v>
      </c>
      <c r="B141" s="101" t="s">
        <v>128</v>
      </c>
      <c r="C141" s="101" t="s">
        <v>35</v>
      </c>
      <c r="D141" s="110">
        <v>12000000</v>
      </c>
      <c r="E141" s="99"/>
      <c r="F141" s="2"/>
    </row>
    <row r="142" spans="1:245" x14ac:dyDescent="0.35">
      <c r="A142" s="85" t="s">
        <v>125</v>
      </c>
      <c r="B142" s="85" t="s">
        <v>672</v>
      </c>
      <c r="C142" s="85" t="s">
        <v>35</v>
      </c>
      <c r="D142" s="109">
        <v>12000000</v>
      </c>
    </row>
    <row r="143" spans="1:245" s="69" customFormat="1" x14ac:dyDescent="0.35">
      <c r="A143" s="85" t="s">
        <v>127</v>
      </c>
      <c r="B143" s="85" t="s">
        <v>673</v>
      </c>
      <c r="C143" s="85" t="s">
        <v>35</v>
      </c>
      <c r="D143" s="109">
        <v>11000000</v>
      </c>
      <c r="E143" s="79"/>
      <c r="F143" s="1"/>
    </row>
    <row r="144" spans="1:245" x14ac:dyDescent="0.35">
      <c r="A144" s="85" t="s">
        <v>845</v>
      </c>
      <c r="B144" s="85" t="s">
        <v>847</v>
      </c>
      <c r="C144" s="85" t="s">
        <v>35</v>
      </c>
      <c r="D144" s="109">
        <v>14000000</v>
      </c>
    </row>
    <row r="145" spans="1:245" x14ac:dyDescent="0.35">
      <c r="A145" s="85" t="s">
        <v>846</v>
      </c>
      <c r="B145" s="85" t="s">
        <v>848</v>
      </c>
      <c r="C145" s="85" t="s">
        <v>35</v>
      </c>
      <c r="D145" s="109">
        <v>12000000</v>
      </c>
    </row>
    <row r="146" spans="1:245" s="68" customFormat="1" x14ac:dyDescent="0.35">
      <c r="A146" s="102" t="s">
        <v>1019</v>
      </c>
      <c r="B146" s="102" t="s">
        <v>910</v>
      </c>
      <c r="C146" s="102" t="s">
        <v>35</v>
      </c>
      <c r="D146" s="111">
        <v>9000000</v>
      </c>
      <c r="E146" s="77" t="s">
        <v>844</v>
      </c>
      <c r="F146" s="1"/>
    </row>
    <row r="147" spans="1:245" s="68" customFormat="1" x14ac:dyDescent="0.35">
      <c r="A147" s="102" t="s">
        <v>1020</v>
      </c>
      <c r="B147" s="102" t="s">
        <v>911</v>
      </c>
      <c r="C147" s="102" t="s">
        <v>35</v>
      </c>
      <c r="D147" s="111">
        <v>8000000</v>
      </c>
      <c r="E147" s="77" t="s">
        <v>844</v>
      </c>
      <c r="F147" s="1"/>
    </row>
    <row r="148" spans="1:245" x14ac:dyDescent="0.35">
      <c r="D148" s="109" t="s">
        <v>985</v>
      </c>
    </row>
    <row r="149" spans="1:245" x14ac:dyDescent="0.35">
      <c r="D149" s="109" t="s">
        <v>985</v>
      </c>
    </row>
    <row r="150" spans="1:245" x14ac:dyDescent="0.35">
      <c r="B150" s="86" t="s">
        <v>130</v>
      </c>
      <c r="D150" s="109" t="s">
        <v>985</v>
      </c>
    </row>
    <row r="151" spans="1:245" x14ac:dyDescent="0.35">
      <c r="A151" s="85" t="s">
        <v>131</v>
      </c>
      <c r="B151" s="85" t="s">
        <v>132</v>
      </c>
      <c r="C151" s="85" t="s">
        <v>6</v>
      </c>
      <c r="D151" s="109">
        <v>11000000</v>
      </c>
    </row>
    <row r="152" spans="1:245" x14ac:dyDescent="0.35">
      <c r="D152" s="109" t="s">
        <v>985</v>
      </c>
    </row>
    <row r="153" spans="1:245" x14ac:dyDescent="0.35">
      <c r="A153" s="85" t="s">
        <v>133</v>
      </c>
      <c r="B153" s="85" t="s">
        <v>143</v>
      </c>
      <c r="C153" s="85" t="s">
        <v>7</v>
      </c>
      <c r="D153" s="109">
        <v>11000000</v>
      </c>
    </row>
    <row r="154" spans="1:245" s="67" customFormat="1" x14ac:dyDescent="0.35">
      <c r="A154" s="85" t="s">
        <v>675</v>
      </c>
      <c r="B154" s="85" t="s">
        <v>137</v>
      </c>
      <c r="C154" s="85" t="s">
        <v>7</v>
      </c>
      <c r="D154" s="109">
        <v>10000000</v>
      </c>
      <c r="E154" s="75"/>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row>
    <row r="155" spans="1:245" x14ac:dyDescent="0.35">
      <c r="A155" s="85" t="s">
        <v>134</v>
      </c>
      <c r="B155" s="85" t="s">
        <v>135</v>
      </c>
      <c r="C155" s="85" t="s">
        <v>7</v>
      </c>
      <c r="D155" s="109">
        <v>10000000</v>
      </c>
      <c r="E155" s="77"/>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8"/>
      <c r="BG155" s="68"/>
      <c r="BH155" s="68"/>
      <c r="BI155" s="68"/>
      <c r="BJ155" s="68"/>
      <c r="BK155" s="68"/>
      <c r="BL155" s="68"/>
      <c r="BM155" s="68"/>
      <c r="BN155" s="68"/>
      <c r="BO155" s="68"/>
      <c r="BP155" s="68"/>
      <c r="BQ155" s="68"/>
      <c r="BR155" s="68"/>
      <c r="BS155" s="68"/>
      <c r="BT155" s="68"/>
      <c r="BU155" s="68"/>
      <c r="BV155" s="68"/>
      <c r="BW155" s="68"/>
      <c r="BX155" s="68"/>
      <c r="BY155" s="68"/>
      <c r="BZ155" s="68"/>
      <c r="CA155" s="68"/>
      <c r="CB155" s="68"/>
      <c r="CC155" s="68"/>
      <c r="CD155" s="68"/>
      <c r="CE155" s="68"/>
      <c r="CF155" s="68"/>
      <c r="CG155" s="68"/>
      <c r="CH155" s="68"/>
      <c r="CI155" s="68"/>
      <c r="CJ155" s="68"/>
      <c r="CK155" s="68"/>
      <c r="CL155" s="68"/>
      <c r="CM155" s="68"/>
      <c r="CN155" s="68"/>
      <c r="CO155" s="68"/>
      <c r="CP155" s="68"/>
      <c r="CQ155" s="68"/>
      <c r="CR155" s="68"/>
      <c r="CS155" s="68"/>
      <c r="CT155" s="68"/>
      <c r="CU155" s="68"/>
      <c r="CV155" s="68"/>
      <c r="CW155" s="68"/>
      <c r="CX155" s="68"/>
      <c r="CY155" s="68"/>
      <c r="CZ155" s="68"/>
      <c r="DA155" s="68"/>
      <c r="DB155" s="68"/>
      <c r="DC155" s="68"/>
      <c r="DD155" s="68"/>
      <c r="DE155" s="68"/>
      <c r="DF155" s="68"/>
      <c r="DG155" s="68"/>
      <c r="DH155" s="68"/>
      <c r="DI155" s="68"/>
      <c r="DJ155" s="68"/>
      <c r="DK155" s="68"/>
      <c r="DL155" s="68"/>
      <c r="DM155" s="68"/>
      <c r="DN155" s="68"/>
      <c r="DO155" s="68"/>
      <c r="DP155" s="68"/>
      <c r="DQ155" s="68"/>
      <c r="DR155" s="68"/>
      <c r="DS155" s="68"/>
      <c r="DT155" s="68"/>
      <c r="DU155" s="68"/>
      <c r="DV155" s="68"/>
      <c r="DW155" s="68"/>
      <c r="DX155" s="68"/>
      <c r="DY155" s="68"/>
      <c r="DZ155" s="68"/>
      <c r="EA155" s="68"/>
      <c r="EB155" s="68"/>
      <c r="EC155" s="68"/>
      <c r="ED155" s="68"/>
      <c r="EE155" s="68"/>
      <c r="EF155" s="68"/>
      <c r="EG155" s="68"/>
      <c r="EH155" s="68"/>
      <c r="EI155" s="68"/>
      <c r="EJ155" s="68"/>
      <c r="EK155" s="68"/>
      <c r="EL155" s="68"/>
      <c r="EM155" s="68"/>
      <c r="EN155" s="68"/>
      <c r="EO155" s="68"/>
      <c r="EP155" s="68"/>
      <c r="EQ155" s="68"/>
      <c r="ER155" s="68"/>
      <c r="ES155" s="68"/>
      <c r="ET155" s="68"/>
      <c r="EU155" s="68"/>
      <c r="EV155" s="68"/>
      <c r="EW155" s="68"/>
      <c r="EX155" s="68"/>
      <c r="EY155" s="68"/>
      <c r="EZ155" s="68"/>
      <c r="FA155" s="68"/>
      <c r="FB155" s="68"/>
      <c r="FC155" s="68"/>
      <c r="FD155" s="68"/>
      <c r="FE155" s="68"/>
      <c r="FF155" s="68"/>
      <c r="FG155" s="68"/>
      <c r="FH155" s="68"/>
      <c r="FI155" s="68"/>
      <c r="FJ155" s="68"/>
      <c r="FK155" s="68"/>
      <c r="FL155" s="68"/>
      <c r="FM155" s="68"/>
      <c r="FN155" s="68"/>
      <c r="FO155" s="68"/>
      <c r="FP155" s="68"/>
      <c r="FQ155" s="68"/>
      <c r="FR155" s="68"/>
      <c r="FS155" s="68"/>
      <c r="FT155" s="68"/>
      <c r="FU155" s="68"/>
      <c r="FV155" s="68"/>
      <c r="FW155" s="68"/>
      <c r="FX155" s="68"/>
      <c r="FY155" s="68"/>
      <c r="FZ155" s="68"/>
      <c r="GA155" s="68"/>
      <c r="GB155" s="68"/>
      <c r="GC155" s="68"/>
      <c r="GD155" s="68"/>
      <c r="GE155" s="68"/>
      <c r="GF155" s="68"/>
      <c r="GG155" s="68"/>
      <c r="GH155" s="68"/>
      <c r="GI155" s="68"/>
      <c r="GJ155" s="68"/>
      <c r="GK155" s="68"/>
      <c r="GL155" s="68"/>
      <c r="GM155" s="68"/>
      <c r="GN155" s="68"/>
      <c r="GO155" s="68"/>
      <c r="GP155" s="68"/>
      <c r="GQ155" s="68"/>
      <c r="GR155" s="68"/>
      <c r="GS155" s="68"/>
      <c r="GT155" s="68"/>
      <c r="GU155" s="68"/>
      <c r="GV155" s="68"/>
      <c r="GW155" s="68"/>
      <c r="GX155" s="68"/>
      <c r="GY155" s="68"/>
      <c r="GZ155" s="68"/>
      <c r="HA155" s="68"/>
      <c r="HB155" s="68"/>
      <c r="HC155" s="68"/>
      <c r="HD155" s="68"/>
      <c r="HE155" s="68"/>
      <c r="HF155" s="68"/>
      <c r="HG155" s="68"/>
      <c r="HH155" s="68"/>
      <c r="HI155" s="68"/>
      <c r="HJ155" s="68"/>
      <c r="HK155" s="68"/>
      <c r="HL155" s="68"/>
      <c r="HM155" s="68"/>
      <c r="HN155" s="68"/>
      <c r="HO155" s="68"/>
      <c r="HP155" s="68"/>
      <c r="HQ155" s="68"/>
      <c r="HR155" s="68"/>
      <c r="HS155" s="68"/>
      <c r="HT155" s="68"/>
      <c r="HU155" s="68"/>
      <c r="HV155" s="68"/>
      <c r="HW155" s="68"/>
      <c r="HX155" s="68"/>
      <c r="HY155" s="68"/>
      <c r="HZ155" s="68"/>
      <c r="IA155" s="68"/>
      <c r="IB155" s="68"/>
      <c r="IC155" s="68"/>
      <c r="ID155" s="68"/>
      <c r="IE155" s="68"/>
      <c r="IF155" s="68"/>
      <c r="IG155" s="68"/>
      <c r="IH155" s="68"/>
      <c r="II155" s="68"/>
      <c r="IJ155" s="68"/>
      <c r="IK155" s="68"/>
    </row>
    <row r="156" spans="1:245" x14ac:dyDescent="0.35">
      <c r="A156" s="85" t="s">
        <v>136</v>
      </c>
      <c r="B156" s="85" t="s">
        <v>676</v>
      </c>
      <c r="C156" s="85" t="s">
        <v>7</v>
      </c>
      <c r="D156" s="109">
        <v>8000000</v>
      </c>
    </row>
    <row r="157" spans="1:245" x14ac:dyDescent="0.35">
      <c r="A157" s="85" t="s">
        <v>862</v>
      </c>
      <c r="B157" s="85" t="s">
        <v>864</v>
      </c>
      <c r="C157" s="85" t="s">
        <v>7</v>
      </c>
      <c r="D157" s="109">
        <v>8000000</v>
      </c>
    </row>
    <row r="158" spans="1:245" x14ac:dyDescent="0.35">
      <c r="A158" s="85" t="s">
        <v>863</v>
      </c>
      <c r="B158" s="85" t="s">
        <v>865</v>
      </c>
      <c r="C158" s="85" t="s">
        <v>7</v>
      </c>
      <c r="D158" s="109">
        <v>7000000</v>
      </c>
    </row>
    <row r="159" spans="1:245" x14ac:dyDescent="0.35">
      <c r="A159" s="85" t="s">
        <v>871</v>
      </c>
      <c r="B159" s="85" t="s">
        <v>872</v>
      </c>
      <c r="C159" s="85" t="s">
        <v>7</v>
      </c>
      <c r="D159" s="109">
        <v>11000000</v>
      </c>
    </row>
    <row r="160" spans="1:245" s="68" customFormat="1" x14ac:dyDescent="0.35">
      <c r="A160" s="102" t="s">
        <v>1021</v>
      </c>
      <c r="B160" s="102" t="s">
        <v>912</v>
      </c>
      <c r="C160" s="102" t="s">
        <v>7</v>
      </c>
      <c r="D160" s="111">
        <v>7000000</v>
      </c>
      <c r="E160" s="77" t="s">
        <v>844</v>
      </c>
      <c r="F160" s="1"/>
    </row>
    <row r="161" spans="1:245" s="67" customFormat="1" x14ac:dyDescent="0.35">
      <c r="A161" s="85"/>
      <c r="B161" s="85"/>
      <c r="C161" s="85"/>
      <c r="D161" s="109" t="s">
        <v>985</v>
      </c>
      <c r="E161" s="75"/>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row>
    <row r="162" spans="1:245" s="71" customFormat="1" x14ac:dyDescent="0.35">
      <c r="A162" s="85" t="s">
        <v>138</v>
      </c>
      <c r="B162" s="85" t="s">
        <v>139</v>
      </c>
      <c r="C162" s="85" t="s">
        <v>22</v>
      </c>
      <c r="D162" s="109">
        <v>11000000</v>
      </c>
      <c r="E162" s="76"/>
      <c r="F162" s="1"/>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c r="AE162" s="67"/>
      <c r="AF162" s="67"/>
      <c r="AG162" s="67"/>
      <c r="AH162" s="67"/>
      <c r="AI162" s="67"/>
      <c r="AJ162" s="67"/>
      <c r="AK162" s="67"/>
      <c r="AL162" s="67"/>
      <c r="AM162" s="67"/>
      <c r="AN162" s="67"/>
      <c r="AO162" s="67"/>
      <c r="AP162" s="67"/>
      <c r="AQ162" s="67"/>
      <c r="AR162" s="67"/>
      <c r="AS162" s="67"/>
      <c r="AT162" s="67"/>
      <c r="AU162" s="67"/>
      <c r="AV162" s="67"/>
      <c r="AW162" s="67"/>
      <c r="AX162" s="67"/>
      <c r="AY162" s="67"/>
      <c r="AZ162" s="67"/>
      <c r="BA162" s="67"/>
      <c r="BB162" s="67"/>
      <c r="BC162" s="67"/>
      <c r="BD162" s="67"/>
      <c r="BE162" s="67"/>
      <c r="BF162" s="67"/>
      <c r="BG162" s="67"/>
      <c r="BH162" s="67"/>
      <c r="BI162" s="67"/>
      <c r="BJ162" s="67"/>
      <c r="BK162" s="67"/>
      <c r="BL162" s="67"/>
      <c r="BM162" s="67"/>
      <c r="BN162" s="67"/>
      <c r="BO162" s="67"/>
      <c r="BP162" s="67"/>
      <c r="BQ162" s="67"/>
      <c r="BR162" s="67"/>
      <c r="BS162" s="67"/>
      <c r="BT162" s="67"/>
      <c r="BU162" s="67"/>
      <c r="BV162" s="67"/>
      <c r="BW162" s="67"/>
      <c r="BX162" s="67"/>
      <c r="BY162" s="67"/>
      <c r="BZ162" s="67"/>
      <c r="CA162" s="67"/>
      <c r="CB162" s="67"/>
      <c r="CC162" s="67"/>
      <c r="CD162" s="67"/>
      <c r="CE162" s="67"/>
      <c r="CF162" s="67"/>
      <c r="CG162" s="67"/>
      <c r="CH162" s="67"/>
      <c r="CI162" s="67"/>
      <c r="CJ162" s="67"/>
      <c r="CK162" s="67"/>
      <c r="CL162" s="67"/>
      <c r="CM162" s="67"/>
      <c r="CN162" s="67"/>
      <c r="CO162" s="67"/>
      <c r="CP162" s="67"/>
      <c r="CQ162" s="67"/>
      <c r="CR162" s="67"/>
      <c r="CS162" s="67"/>
      <c r="CT162" s="67"/>
      <c r="CU162" s="67"/>
      <c r="CV162" s="67"/>
      <c r="CW162" s="67"/>
      <c r="CX162" s="67"/>
      <c r="CY162" s="67"/>
      <c r="CZ162" s="67"/>
      <c r="DA162" s="67"/>
      <c r="DB162" s="67"/>
      <c r="DC162" s="67"/>
      <c r="DD162" s="67"/>
      <c r="DE162" s="67"/>
      <c r="DF162" s="67"/>
      <c r="DG162" s="67"/>
      <c r="DH162" s="67"/>
      <c r="DI162" s="67"/>
      <c r="DJ162" s="67"/>
      <c r="DK162" s="67"/>
      <c r="DL162" s="67"/>
      <c r="DM162" s="67"/>
      <c r="DN162" s="67"/>
      <c r="DO162" s="67"/>
      <c r="DP162" s="67"/>
      <c r="DQ162" s="67"/>
      <c r="DR162" s="67"/>
      <c r="DS162" s="67"/>
      <c r="DT162" s="67"/>
      <c r="DU162" s="67"/>
      <c r="DV162" s="67"/>
      <c r="DW162" s="67"/>
      <c r="DX162" s="67"/>
      <c r="DY162" s="67"/>
      <c r="DZ162" s="67"/>
      <c r="EA162" s="67"/>
      <c r="EB162" s="67"/>
      <c r="EC162" s="67"/>
      <c r="ED162" s="67"/>
      <c r="EE162" s="67"/>
      <c r="EF162" s="67"/>
      <c r="EG162" s="67"/>
      <c r="EH162" s="67"/>
      <c r="EI162" s="67"/>
      <c r="EJ162" s="67"/>
      <c r="EK162" s="67"/>
      <c r="EL162" s="67"/>
      <c r="EM162" s="67"/>
      <c r="EN162" s="67"/>
      <c r="EO162" s="67"/>
      <c r="EP162" s="67"/>
      <c r="EQ162" s="67"/>
      <c r="ER162" s="67"/>
      <c r="ES162" s="67"/>
      <c r="ET162" s="67"/>
      <c r="EU162" s="67"/>
      <c r="EV162" s="67"/>
      <c r="EW162" s="67"/>
      <c r="EX162" s="67"/>
      <c r="EY162" s="67"/>
      <c r="EZ162" s="67"/>
      <c r="FA162" s="67"/>
      <c r="FB162" s="67"/>
      <c r="FC162" s="67"/>
      <c r="FD162" s="67"/>
      <c r="FE162" s="67"/>
      <c r="FF162" s="67"/>
      <c r="FG162" s="67"/>
      <c r="FH162" s="67"/>
      <c r="FI162" s="67"/>
      <c r="FJ162" s="67"/>
      <c r="FK162" s="67"/>
      <c r="FL162" s="67"/>
      <c r="FM162" s="67"/>
      <c r="FN162" s="67"/>
      <c r="FO162" s="67"/>
      <c r="FP162" s="67"/>
      <c r="FQ162" s="67"/>
      <c r="FR162" s="67"/>
      <c r="FS162" s="67"/>
      <c r="FT162" s="67"/>
      <c r="FU162" s="67"/>
      <c r="FV162" s="67"/>
      <c r="FW162" s="67"/>
      <c r="FX162" s="67"/>
      <c r="FY162" s="67"/>
      <c r="FZ162" s="67"/>
      <c r="GA162" s="67"/>
      <c r="GB162" s="67"/>
      <c r="GC162" s="67"/>
      <c r="GD162" s="67"/>
      <c r="GE162" s="67"/>
      <c r="GF162" s="67"/>
      <c r="GG162" s="67"/>
      <c r="GH162" s="67"/>
      <c r="GI162" s="67"/>
      <c r="GJ162" s="67"/>
      <c r="GK162" s="67"/>
      <c r="GL162" s="67"/>
      <c r="GM162" s="67"/>
      <c r="GN162" s="67"/>
      <c r="GO162" s="67"/>
      <c r="GP162" s="67"/>
      <c r="GQ162" s="67"/>
      <c r="GR162" s="67"/>
      <c r="GS162" s="67"/>
      <c r="GT162" s="67"/>
      <c r="GU162" s="67"/>
      <c r="GV162" s="67"/>
      <c r="GW162" s="67"/>
      <c r="GX162" s="67"/>
      <c r="GY162" s="67"/>
      <c r="GZ162" s="67"/>
      <c r="HA162" s="67"/>
      <c r="HB162" s="67"/>
      <c r="HC162" s="67"/>
      <c r="HD162" s="67"/>
      <c r="HE162" s="67"/>
      <c r="HF162" s="67"/>
      <c r="HG162" s="67"/>
      <c r="HH162" s="67"/>
      <c r="HI162" s="67"/>
      <c r="HJ162" s="67"/>
      <c r="HK162" s="67"/>
      <c r="HL162" s="67"/>
      <c r="HM162" s="67"/>
      <c r="HN162" s="67"/>
      <c r="HO162" s="67"/>
      <c r="HP162" s="67"/>
      <c r="HQ162" s="67"/>
      <c r="HR162" s="67"/>
      <c r="HS162" s="67"/>
      <c r="HT162" s="67"/>
      <c r="HU162" s="67"/>
      <c r="HV162" s="67"/>
      <c r="HW162" s="67"/>
      <c r="HX162" s="67"/>
      <c r="HY162" s="67"/>
      <c r="HZ162" s="67"/>
      <c r="IA162" s="67"/>
      <c r="IB162" s="67"/>
      <c r="IC162" s="67"/>
      <c r="ID162" s="67"/>
      <c r="IE162" s="67"/>
      <c r="IF162" s="67"/>
      <c r="IG162" s="67"/>
      <c r="IH162" s="67"/>
      <c r="II162" s="67"/>
      <c r="IJ162" s="67"/>
      <c r="IK162" s="67"/>
    </row>
    <row r="163" spans="1:245" x14ac:dyDescent="0.35">
      <c r="A163" s="85" t="s">
        <v>140</v>
      </c>
      <c r="B163" s="85" t="s">
        <v>145</v>
      </c>
      <c r="C163" s="85" t="s">
        <v>22</v>
      </c>
      <c r="D163" s="109">
        <v>10000000</v>
      </c>
    </row>
    <row r="164" spans="1:245" s="68" customFormat="1" x14ac:dyDescent="0.35">
      <c r="A164" s="85" t="s">
        <v>141</v>
      </c>
      <c r="B164" s="85" t="s">
        <v>677</v>
      </c>
      <c r="C164" s="85" t="s">
        <v>22</v>
      </c>
      <c r="D164" s="109">
        <v>9000000</v>
      </c>
      <c r="E164" s="75"/>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row>
    <row r="165" spans="1:245" x14ac:dyDescent="0.35">
      <c r="A165" s="85" t="s">
        <v>142</v>
      </c>
      <c r="B165" s="85" t="s">
        <v>678</v>
      </c>
      <c r="C165" s="85" t="s">
        <v>22</v>
      </c>
      <c r="D165" s="109">
        <v>8000000</v>
      </c>
    </row>
    <row r="166" spans="1:245" x14ac:dyDescent="0.35">
      <c r="A166" s="85" t="s">
        <v>144</v>
      </c>
      <c r="B166" s="85" t="s">
        <v>679</v>
      </c>
      <c r="C166" s="85" t="s">
        <v>22</v>
      </c>
      <c r="D166" s="109">
        <v>8000000</v>
      </c>
    </row>
    <row r="167" spans="1:245" s="67" customFormat="1" x14ac:dyDescent="0.35">
      <c r="A167" s="85" t="s">
        <v>146</v>
      </c>
      <c r="B167" s="85" t="s">
        <v>147</v>
      </c>
      <c r="C167" s="85" t="s">
        <v>22</v>
      </c>
      <c r="D167" s="109">
        <v>7000000</v>
      </c>
      <c r="E167" s="77"/>
      <c r="F167" s="1"/>
      <c r="G167" s="68"/>
      <c r="H167" s="68"/>
      <c r="I167" s="68"/>
      <c r="J167" s="68"/>
      <c r="K167" s="68"/>
      <c r="L167" s="68"/>
      <c r="M167" s="68"/>
      <c r="N167" s="68"/>
      <c r="O167" s="68"/>
      <c r="P167" s="68"/>
      <c r="Q167" s="68"/>
      <c r="R167" s="68"/>
      <c r="S167" s="68"/>
      <c r="T167" s="68"/>
      <c r="U167" s="68"/>
      <c r="V167" s="68"/>
      <c r="W167" s="68"/>
      <c r="X167" s="68"/>
      <c r="Y167" s="68"/>
      <c r="Z167" s="68"/>
      <c r="AA167" s="68"/>
      <c r="AB167" s="68"/>
      <c r="AC167" s="68"/>
      <c r="AD167" s="68"/>
      <c r="AE167" s="68"/>
      <c r="AF167" s="68"/>
      <c r="AG167" s="68"/>
      <c r="AH167" s="68"/>
      <c r="AI167" s="68"/>
      <c r="AJ167" s="68"/>
      <c r="AK167" s="68"/>
      <c r="AL167" s="68"/>
      <c r="AM167" s="68"/>
      <c r="AN167" s="68"/>
      <c r="AO167" s="68"/>
      <c r="AP167" s="68"/>
      <c r="AQ167" s="68"/>
      <c r="AR167" s="68"/>
      <c r="AS167" s="68"/>
      <c r="AT167" s="68"/>
      <c r="AU167" s="68"/>
      <c r="AV167" s="68"/>
      <c r="AW167" s="68"/>
      <c r="AX167" s="68"/>
      <c r="AY167" s="68"/>
      <c r="AZ167" s="68"/>
      <c r="BA167" s="68"/>
      <c r="BB167" s="68"/>
      <c r="BC167" s="68"/>
      <c r="BD167" s="68"/>
      <c r="BE167" s="68"/>
      <c r="BF167" s="68"/>
      <c r="BG167" s="68"/>
      <c r="BH167" s="68"/>
      <c r="BI167" s="68"/>
      <c r="BJ167" s="68"/>
      <c r="BK167" s="68"/>
      <c r="BL167" s="68"/>
      <c r="BM167" s="68"/>
      <c r="BN167" s="68"/>
      <c r="BO167" s="68"/>
      <c r="BP167" s="68"/>
      <c r="BQ167" s="68"/>
      <c r="BR167" s="68"/>
      <c r="BS167" s="68"/>
      <c r="BT167" s="68"/>
      <c r="BU167" s="68"/>
      <c r="BV167" s="68"/>
      <c r="BW167" s="68"/>
      <c r="BX167" s="68"/>
      <c r="BY167" s="68"/>
      <c r="BZ167" s="68"/>
      <c r="CA167" s="68"/>
      <c r="CB167" s="68"/>
      <c r="CC167" s="68"/>
      <c r="CD167" s="68"/>
      <c r="CE167" s="68"/>
      <c r="CF167" s="68"/>
      <c r="CG167" s="68"/>
      <c r="CH167" s="68"/>
      <c r="CI167" s="68"/>
      <c r="CJ167" s="68"/>
      <c r="CK167" s="68"/>
      <c r="CL167" s="68"/>
      <c r="CM167" s="68"/>
      <c r="CN167" s="68"/>
      <c r="CO167" s="68"/>
      <c r="CP167" s="68"/>
      <c r="CQ167" s="68"/>
      <c r="CR167" s="68"/>
      <c r="CS167" s="68"/>
      <c r="CT167" s="68"/>
      <c r="CU167" s="68"/>
      <c r="CV167" s="68"/>
      <c r="CW167" s="68"/>
      <c r="CX167" s="68"/>
      <c r="CY167" s="68"/>
      <c r="CZ167" s="68"/>
      <c r="DA167" s="68"/>
      <c r="DB167" s="68"/>
      <c r="DC167" s="68"/>
      <c r="DD167" s="68"/>
      <c r="DE167" s="68"/>
      <c r="DF167" s="68"/>
      <c r="DG167" s="68"/>
      <c r="DH167" s="68"/>
      <c r="DI167" s="68"/>
      <c r="DJ167" s="68"/>
      <c r="DK167" s="68"/>
      <c r="DL167" s="68"/>
      <c r="DM167" s="68"/>
      <c r="DN167" s="68"/>
      <c r="DO167" s="68"/>
      <c r="DP167" s="68"/>
      <c r="DQ167" s="68"/>
      <c r="DR167" s="68"/>
      <c r="DS167" s="68"/>
      <c r="DT167" s="68"/>
      <c r="DU167" s="68"/>
      <c r="DV167" s="68"/>
      <c r="DW167" s="68"/>
      <c r="DX167" s="68"/>
      <c r="DY167" s="68"/>
      <c r="DZ167" s="68"/>
      <c r="EA167" s="68"/>
      <c r="EB167" s="68"/>
      <c r="EC167" s="68"/>
      <c r="ED167" s="68"/>
      <c r="EE167" s="68"/>
      <c r="EF167" s="68"/>
      <c r="EG167" s="68"/>
      <c r="EH167" s="68"/>
      <c r="EI167" s="68"/>
      <c r="EJ167" s="68"/>
      <c r="EK167" s="68"/>
      <c r="EL167" s="68"/>
      <c r="EM167" s="68"/>
      <c r="EN167" s="68"/>
      <c r="EO167" s="68"/>
      <c r="EP167" s="68"/>
      <c r="EQ167" s="68"/>
      <c r="ER167" s="68"/>
      <c r="ES167" s="68"/>
      <c r="ET167" s="68"/>
      <c r="EU167" s="68"/>
      <c r="EV167" s="68"/>
      <c r="EW167" s="68"/>
      <c r="EX167" s="68"/>
      <c r="EY167" s="68"/>
      <c r="EZ167" s="68"/>
      <c r="FA167" s="68"/>
      <c r="FB167" s="68"/>
      <c r="FC167" s="68"/>
      <c r="FD167" s="68"/>
      <c r="FE167" s="68"/>
      <c r="FF167" s="68"/>
      <c r="FG167" s="68"/>
      <c r="FH167" s="68"/>
      <c r="FI167" s="68"/>
      <c r="FJ167" s="68"/>
      <c r="FK167" s="68"/>
      <c r="FL167" s="68"/>
      <c r="FM167" s="68"/>
      <c r="FN167" s="68"/>
      <c r="FO167" s="68"/>
      <c r="FP167" s="68"/>
      <c r="FQ167" s="68"/>
      <c r="FR167" s="68"/>
      <c r="FS167" s="68"/>
      <c r="FT167" s="68"/>
      <c r="FU167" s="68"/>
      <c r="FV167" s="68"/>
      <c r="FW167" s="68"/>
      <c r="FX167" s="68"/>
      <c r="FY167" s="68"/>
      <c r="FZ167" s="68"/>
      <c r="GA167" s="68"/>
      <c r="GB167" s="68"/>
      <c r="GC167" s="68"/>
      <c r="GD167" s="68"/>
      <c r="GE167" s="68"/>
      <c r="GF167" s="68"/>
      <c r="GG167" s="68"/>
      <c r="GH167" s="68"/>
      <c r="GI167" s="68"/>
      <c r="GJ167" s="68"/>
      <c r="GK167" s="68"/>
      <c r="GL167" s="68"/>
      <c r="GM167" s="68"/>
      <c r="GN167" s="68"/>
      <c r="GO167" s="68"/>
      <c r="GP167" s="68"/>
      <c r="GQ167" s="68"/>
      <c r="GR167" s="68"/>
      <c r="GS167" s="68"/>
      <c r="GT167" s="68"/>
      <c r="GU167" s="68"/>
      <c r="GV167" s="68"/>
      <c r="GW167" s="68"/>
      <c r="GX167" s="68"/>
      <c r="GY167" s="68"/>
      <c r="GZ167" s="68"/>
      <c r="HA167" s="68"/>
      <c r="HB167" s="68"/>
      <c r="HC167" s="68"/>
      <c r="HD167" s="68"/>
      <c r="HE167" s="68"/>
      <c r="HF167" s="68"/>
      <c r="HG167" s="68"/>
      <c r="HH167" s="68"/>
      <c r="HI167" s="68"/>
      <c r="HJ167" s="68"/>
      <c r="HK167" s="68"/>
      <c r="HL167" s="68"/>
      <c r="HM167" s="68"/>
      <c r="HN167" s="68"/>
      <c r="HO167" s="68"/>
      <c r="HP167" s="68"/>
      <c r="HQ167" s="68"/>
      <c r="HR167" s="68"/>
      <c r="HS167" s="68"/>
      <c r="HT167" s="68"/>
      <c r="HU167" s="68"/>
      <c r="HV167" s="68"/>
      <c r="HW167" s="68"/>
      <c r="HX167" s="68"/>
      <c r="HY167" s="68"/>
      <c r="HZ167" s="68"/>
      <c r="IA167" s="68"/>
      <c r="IB167" s="68"/>
      <c r="IC167" s="68"/>
      <c r="ID167" s="68"/>
      <c r="IE167" s="68"/>
      <c r="IF167" s="68"/>
      <c r="IG167" s="68"/>
      <c r="IH167" s="68"/>
      <c r="II167" s="68"/>
      <c r="IJ167" s="68"/>
      <c r="IK167" s="68"/>
    </row>
    <row r="168" spans="1:245" x14ac:dyDescent="0.35">
      <c r="A168" s="85" t="s">
        <v>680</v>
      </c>
      <c r="B168" s="85" t="s">
        <v>681</v>
      </c>
      <c r="C168" s="85" t="s">
        <v>22</v>
      </c>
      <c r="D168" s="109">
        <v>7000000</v>
      </c>
      <c r="E168" s="77"/>
      <c r="G168" s="68"/>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c r="AL168" s="68"/>
      <c r="AM168" s="68"/>
      <c r="AN168" s="68"/>
      <c r="AO168" s="68"/>
      <c r="AP168" s="68"/>
      <c r="AQ168" s="68"/>
      <c r="AR168" s="68"/>
      <c r="AS168" s="68"/>
      <c r="AT168" s="68"/>
      <c r="AU168" s="68"/>
      <c r="AV168" s="68"/>
      <c r="AW168" s="68"/>
      <c r="AX168" s="68"/>
      <c r="AY168" s="68"/>
      <c r="AZ168" s="68"/>
      <c r="BA168" s="68"/>
      <c r="BB168" s="68"/>
      <c r="BC168" s="68"/>
      <c r="BD168" s="68"/>
      <c r="BE168" s="68"/>
      <c r="BF168" s="68"/>
      <c r="BG168" s="68"/>
      <c r="BH168" s="68"/>
      <c r="BI168" s="68"/>
      <c r="BJ168" s="68"/>
      <c r="BK168" s="68"/>
      <c r="BL168" s="68"/>
      <c r="BM168" s="68"/>
      <c r="BN168" s="68"/>
      <c r="BO168" s="68"/>
      <c r="BP168" s="68"/>
      <c r="BQ168" s="68"/>
      <c r="BR168" s="68"/>
      <c r="BS168" s="68"/>
      <c r="BT168" s="68"/>
      <c r="BU168" s="68"/>
      <c r="BV168" s="68"/>
      <c r="BW168" s="68"/>
      <c r="BX168" s="68"/>
      <c r="BY168" s="68"/>
      <c r="BZ168" s="68"/>
      <c r="CA168" s="68"/>
      <c r="CB168" s="68"/>
      <c r="CC168" s="68"/>
      <c r="CD168" s="68"/>
      <c r="CE168" s="68"/>
      <c r="CF168" s="68"/>
      <c r="CG168" s="68"/>
      <c r="CH168" s="68"/>
      <c r="CI168" s="68"/>
      <c r="CJ168" s="68"/>
      <c r="CK168" s="68"/>
      <c r="CL168" s="68"/>
      <c r="CM168" s="68"/>
      <c r="CN168" s="68"/>
      <c r="CO168" s="68"/>
      <c r="CP168" s="68"/>
      <c r="CQ168" s="68"/>
      <c r="CR168" s="68"/>
      <c r="CS168" s="68"/>
      <c r="CT168" s="68"/>
      <c r="CU168" s="68"/>
      <c r="CV168" s="68"/>
      <c r="CW168" s="68"/>
      <c r="CX168" s="68"/>
      <c r="CY168" s="68"/>
      <c r="CZ168" s="68"/>
      <c r="DA168" s="68"/>
      <c r="DB168" s="68"/>
      <c r="DC168" s="68"/>
      <c r="DD168" s="68"/>
      <c r="DE168" s="68"/>
      <c r="DF168" s="68"/>
      <c r="DG168" s="68"/>
      <c r="DH168" s="68"/>
      <c r="DI168" s="68"/>
      <c r="DJ168" s="68"/>
      <c r="DK168" s="68"/>
      <c r="DL168" s="68"/>
      <c r="DM168" s="68"/>
      <c r="DN168" s="68"/>
      <c r="DO168" s="68"/>
      <c r="DP168" s="68"/>
      <c r="DQ168" s="68"/>
      <c r="DR168" s="68"/>
      <c r="DS168" s="68"/>
      <c r="DT168" s="68"/>
      <c r="DU168" s="68"/>
      <c r="DV168" s="68"/>
      <c r="DW168" s="68"/>
      <c r="DX168" s="68"/>
      <c r="DY168" s="68"/>
      <c r="DZ168" s="68"/>
      <c r="EA168" s="68"/>
      <c r="EB168" s="68"/>
      <c r="EC168" s="68"/>
      <c r="ED168" s="68"/>
      <c r="EE168" s="68"/>
      <c r="EF168" s="68"/>
      <c r="EG168" s="68"/>
      <c r="EH168" s="68"/>
      <c r="EI168" s="68"/>
      <c r="EJ168" s="68"/>
      <c r="EK168" s="68"/>
      <c r="EL168" s="68"/>
      <c r="EM168" s="68"/>
      <c r="EN168" s="68"/>
      <c r="EO168" s="68"/>
      <c r="EP168" s="68"/>
      <c r="EQ168" s="68"/>
      <c r="ER168" s="68"/>
      <c r="ES168" s="68"/>
      <c r="ET168" s="68"/>
      <c r="EU168" s="68"/>
      <c r="EV168" s="68"/>
      <c r="EW168" s="68"/>
      <c r="EX168" s="68"/>
      <c r="EY168" s="68"/>
      <c r="EZ168" s="68"/>
      <c r="FA168" s="68"/>
      <c r="FB168" s="68"/>
      <c r="FC168" s="68"/>
      <c r="FD168" s="68"/>
      <c r="FE168" s="68"/>
      <c r="FF168" s="68"/>
      <c r="FG168" s="68"/>
      <c r="FH168" s="68"/>
      <c r="FI168" s="68"/>
      <c r="FJ168" s="68"/>
      <c r="FK168" s="68"/>
      <c r="FL168" s="68"/>
      <c r="FM168" s="68"/>
      <c r="FN168" s="68"/>
      <c r="FO168" s="68"/>
      <c r="FP168" s="68"/>
      <c r="FQ168" s="68"/>
      <c r="FR168" s="68"/>
      <c r="FS168" s="68"/>
      <c r="FT168" s="68"/>
      <c r="FU168" s="68"/>
      <c r="FV168" s="68"/>
      <c r="FW168" s="68"/>
      <c r="FX168" s="68"/>
      <c r="FY168" s="68"/>
      <c r="FZ168" s="68"/>
      <c r="GA168" s="68"/>
      <c r="GB168" s="68"/>
      <c r="GC168" s="68"/>
      <c r="GD168" s="68"/>
      <c r="GE168" s="68"/>
      <c r="GF168" s="68"/>
      <c r="GG168" s="68"/>
      <c r="GH168" s="68"/>
      <c r="GI168" s="68"/>
      <c r="GJ168" s="68"/>
      <c r="GK168" s="68"/>
      <c r="GL168" s="68"/>
      <c r="GM168" s="68"/>
      <c r="GN168" s="68"/>
      <c r="GO168" s="68"/>
      <c r="GP168" s="68"/>
      <c r="GQ168" s="68"/>
      <c r="GR168" s="68"/>
      <c r="GS168" s="68"/>
      <c r="GT168" s="68"/>
      <c r="GU168" s="68"/>
      <c r="GV168" s="68"/>
      <c r="GW168" s="68"/>
      <c r="GX168" s="68"/>
      <c r="GY168" s="68"/>
      <c r="GZ168" s="68"/>
      <c r="HA168" s="68"/>
      <c r="HB168" s="68"/>
      <c r="HC168" s="68"/>
      <c r="HD168" s="68"/>
      <c r="HE168" s="68"/>
      <c r="HF168" s="68"/>
      <c r="HG168" s="68"/>
      <c r="HH168" s="68"/>
      <c r="HI168" s="68"/>
      <c r="HJ168" s="68"/>
      <c r="HK168" s="68"/>
      <c r="HL168" s="68"/>
      <c r="HM168" s="68"/>
      <c r="HN168" s="68"/>
      <c r="HO168" s="68"/>
      <c r="HP168" s="68"/>
      <c r="HQ168" s="68"/>
      <c r="HR168" s="68"/>
      <c r="HS168" s="68"/>
      <c r="HT168" s="68"/>
      <c r="HU168" s="68"/>
      <c r="HV168" s="68"/>
      <c r="HW168" s="68"/>
      <c r="HX168" s="68"/>
      <c r="HY168" s="68"/>
      <c r="HZ168" s="68"/>
      <c r="IA168" s="68"/>
      <c r="IB168" s="68"/>
      <c r="IC168" s="68"/>
      <c r="ID168" s="68"/>
      <c r="IE168" s="68"/>
      <c r="IF168" s="68"/>
      <c r="IG168" s="68"/>
      <c r="IH168" s="68"/>
      <c r="II168" s="68"/>
      <c r="IJ168" s="68"/>
      <c r="IK168" s="68"/>
    </row>
    <row r="169" spans="1:245" s="68" customFormat="1" x14ac:dyDescent="0.35">
      <c r="A169" s="85" t="s">
        <v>682</v>
      </c>
      <c r="B169" s="85" t="s">
        <v>683</v>
      </c>
      <c r="C169" s="85" t="s">
        <v>22</v>
      </c>
      <c r="D169" s="109">
        <v>6000000</v>
      </c>
      <c r="E169" s="77"/>
      <c r="F169" s="1"/>
    </row>
    <row r="170" spans="1:245" s="68" customFormat="1" x14ac:dyDescent="0.35">
      <c r="A170" s="102" t="s">
        <v>1022</v>
      </c>
      <c r="B170" s="102" t="s">
        <v>914</v>
      </c>
      <c r="C170" s="102" t="s">
        <v>22</v>
      </c>
      <c r="D170" s="111">
        <v>13000000</v>
      </c>
      <c r="E170" s="77" t="s">
        <v>844</v>
      </c>
      <c r="F170" s="1"/>
    </row>
    <row r="171" spans="1:245" s="68" customFormat="1" x14ac:dyDescent="0.35">
      <c r="A171" s="102" t="s">
        <v>1023</v>
      </c>
      <c r="B171" s="102" t="s">
        <v>913</v>
      </c>
      <c r="C171" s="102" t="s">
        <v>22</v>
      </c>
      <c r="D171" s="111">
        <v>12000000</v>
      </c>
      <c r="E171" s="77" t="s">
        <v>844</v>
      </c>
      <c r="F171" s="1"/>
    </row>
    <row r="172" spans="1:245" s="68" customFormat="1" x14ac:dyDescent="0.35">
      <c r="A172" s="102" t="s">
        <v>1024</v>
      </c>
      <c r="B172" s="102" t="s">
        <v>915</v>
      </c>
      <c r="C172" s="102" t="s">
        <v>22</v>
      </c>
      <c r="D172" s="111">
        <v>6000000</v>
      </c>
      <c r="E172" s="77" t="s">
        <v>844</v>
      </c>
      <c r="F172" s="1"/>
    </row>
    <row r="173" spans="1:245" s="68" customFormat="1" x14ac:dyDescent="0.35">
      <c r="A173" s="85"/>
      <c r="B173" s="85"/>
      <c r="C173" s="85"/>
      <c r="D173" s="109" t="s">
        <v>985</v>
      </c>
      <c r="E173" s="80"/>
      <c r="F173" s="1"/>
      <c r="G173" s="71"/>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c r="AF173" s="71"/>
      <c r="AG173" s="71"/>
      <c r="AH173" s="71"/>
      <c r="AI173" s="71"/>
      <c r="AJ173" s="71"/>
      <c r="AK173" s="71"/>
      <c r="AL173" s="71"/>
      <c r="AM173" s="71"/>
      <c r="AN173" s="71"/>
      <c r="AO173" s="71"/>
      <c r="AP173" s="71"/>
      <c r="AQ173" s="71"/>
      <c r="AR173" s="71"/>
      <c r="AS173" s="71"/>
      <c r="AT173" s="71"/>
      <c r="AU173" s="71"/>
      <c r="AV173" s="71"/>
      <c r="AW173" s="71"/>
      <c r="AX173" s="71"/>
      <c r="AY173" s="71"/>
      <c r="AZ173" s="71"/>
      <c r="BA173" s="71"/>
      <c r="BB173" s="71"/>
      <c r="BC173" s="71"/>
      <c r="BD173" s="71"/>
      <c r="BE173" s="71"/>
      <c r="BF173" s="71"/>
      <c r="BG173" s="71"/>
      <c r="BH173" s="71"/>
      <c r="BI173" s="71"/>
      <c r="BJ173" s="71"/>
      <c r="BK173" s="71"/>
      <c r="BL173" s="71"/>
      <c r="BM173" s="71"/>
      <c r="BN173" s="71"/>
      <c r="BO173" s="71"/>
      <c r="BP173" s="71"/>
      <c r="BQ173" s="71"/>
      <c r="BR173" s="71"/>
      <c r="BS173" s="71"/>
      <c r="BT173" s="71"/>
      <c r="BU173" s="71"/>
      <c r="BV173" s="71"/>
      <c r="BW173" s="71"/>
      <c r="BX173" s="71"/>
      <c r="BY173" s="71"/>
      <c r="BZ173" s="71"/>
      <c r="CA173" s="71"/>
      <c r="CB173" s="71"/>
      <c r="CC173" s="71"/>
      <c r="CD173" s="71"/>
      <c r="CE173" s="71"/>
      <c r="CF173" s="71"/>
      <c r="CG173" s="71"/>
      <c r="CH173" s="71"/>
      <c r="CI173" s="71"/>
      <c r="CJ173" s="71"/>
      <c r="CK173" s="71"/>
      <c r="CL173" s="71"/>
      <c r="CM173" s="71"/>
      <c r="CN173" s="71"/>
      <c r="CO173" s="71"/>
      <c r="CP173" s="71"/>
      <c r="CQ173" s="71"/>
      <c r="CR173" s="71"/>
      <c r="CS173" s="71"/>
      <c r="CT173" s="71"/>
      <c r="CU173" s="71"/>
      <c r="CV173" s="71"/>
      <c r="CW173" s="71"/>
      <c r="CX173" s="71"/>
      <c r="CY173" s="71"/>
      <c r="CZ173" s="71"/>
      <c r="DA173" s="71"/>
      <c r="DB173" s="71"/>
      <c r="DC173" s="71"/>
      <c r="DD173" s="71"/>
      <c r="DE173" s="71"/>
      <c r="DF173" s="71"/>
      <c r="DG173" s="71"/>
      <c r="DH173" s="71"/>
      <c r="DI173" s="71"/>
      <c r="DJ173" s="71"/>
      <c r="DK173" s="71"/>
      <c r="DL173" s="71"/>
      <c r="DM173" s="71"/>
      <c r="DN173" s="71"/>
      <c r="DO173" s="71"/>
      <c r="DP173" s="71"/>
      <c r="DQ173" s="71"/>
      <c r="DR173" s="71"/>
      <c r="DS173" s="71"/>
      <c r="DT173" s="71"/>
      <c r="DU173" s="71"/>
      <c r="DV173" s="71"/>
      <c r="DW173" s="71"/>
      <c r="DX173" s="71"/>
      <c r="DY173" s="71"/>
      <c r="DZ173" s="71"/>
      <c r="EA173" s="71"/>
      <c r="EB173" s="71"/>
      <c r="EC173" s="71"/>
      <c r="ED173" s="71"/>
      <c r="EE173" s="71"/>
      <c r="EF173" s="71"/>
      <c r="EG173" s="71"/>
      <c r="EH173" s="71"/>
      <c r="EI173" s="71"/>
      <c r="EJ173" s="71"/>
      <c r="EK173" s="71"/>
      <c r="EL173" s="71"/>
      <c r="EM173" s="71"/>
      <c r="EN173" s="71"/>
      <c r="EO173" s="71"/>
      <c r="EP173" s="71"/>
      <c r="EQ173" s="71"/>
      <c r="ER173" s="71"/>
      <c r="ES173" s="71"/>
      <c r="ET173" s="71"/>
      <c r="EU173" s="71"/>
      <c r="EV173" s="71"/>
      <c r="EW173" s="71"/>
      <c r="EX173" s="71"/>
      <c r="EY173" s="71"/>
      <c r="EZ173" s="71"/>
      <c r="FA173" s="71"/>
      <c r="FB173" s="71"/>
      <c r="FC173" s="71"/>
      <c r="FD173" s="71"/>
      <c r="FE173" s="71"/>
      <c r="FF173" s="71"/>
      <c r="FG173" s="71"/>
      <c r="FH173" s="71"/>
      <c r="FI173" s="71"/>
      <c r="FJ173" s="71"/>
      <c r="FK173" s="71"/>
      <c r="FL173" s="71"/>
      <c r="FM173" s="71"/>
      <c r="FN173" s="71"/>
      <c r="FO173" s="71"/>
      <c r="FP173" s="71"/>
      <c r="FQ173" s="71"/>
      <c r="FR173" s="71"/>
      <c r="FS173" s="71"/>
      <c r="FT173" s="71"/>
      <c r="FU173" s="71"/>
      <c r="FV173" s="71"/>
      <c r="FW173" s="71"/>
      <c r="FX173" s="71"/>
      <c r="FY173" s="71"/>
      <c r="FZ173" s="71"/>
      <c r="GA173" s="71"/>
      <c r="GB173" s="71"/>
      <c r="GC173" s="71"/>
      <c r="GD173" s="71"/>
      <c r="GE173" s="71"/>
      <c r="GF173" s="71"/>
      <c r="GG173" s="71"/>
      <c r="GH173" s="71"/>
      <c r="GI173" s="71"/>
      <c r="GJ173" s="71"/>
      <c r="GK173" s="71"/>
      <c r="GL173" s="71"/>
      <c r="GM173" s="71"/>
      <c r="GN173" s="71"/>
      <c r="GO173" s="71"/>
      <c r="GP173" s="71"/>
      <c r="GQ173" s="71"/>
      <c r="GR173" s="71"/>
      <c r="GS173" s="71"/>
      <c r="GT173" s="71"/>
      <c r="GU173" s="71"/>
      <c r="GV173" s="71"/>
      <c r="GW173" s="71"/>
      <c r="GX173" s="71"/>
      <c r="GY173" s="71"/>
      <c r="GZ173" s="71"/>
      <c r="HA173" s="71"/>
      <c r="HB173" s="71"/>
      <c r="HC173" s="71"/>
      <c r="HD173" s="71"/>
      <c r="HE173" s="71"/>
      <c r="HF173" s="71"/>
      <c r="HG173" s="71"/>
      <c r="HH173" s="71"/>
      <c r="HI173" s="71"/>
      <c r="HJ173" s="71"/>
      <c r="HK173" s="71"/>
      <c r="HL173" s="71"/>
      <c r="HM173" s="71"/>
      <c r="HN173" s="71"/>
      <c r="HO173" s="71"/>
      <c r="HP173" s="71"/>
      <c r="HQ173" s="71"/>
      <c r="HR173" s="71"/>
      <c r="HS173" s="71"/>
      <c r="HT173" s="71"/>
      <c r="HU173" s="71"/>
      <c r="HV173" s="71"/>
      <c r="HW173" s="71"/>
      <c r="HX173" s="71"/>
      <c r="HY173" s="71"/>
      <c r="HZ173" s="71"/>
      <c r="IA173" s="71"/>
      <c r="IB173" s="71"/>
      <c r="IC173" s="71"/>
      <c r="ID173" s="71"/>
      <c r="IE173" s="71"/>
      <c r="IF173" s="71"/>
      <c r="IG173" s="71"/>
      <c r="IH173" s="71"/>
      <c r="II173" s="71"/>
      <c r="IJ173" s="71"/>
      <c r="IK173" s="71"/>
    </row>
    <row r="174" spans="1:245" s="68" customFormat="1" x14ac:dyDescent="0.35">
      <c r="A174" s="85" t="s">
        <v>148</v>
      </c>
      <c r="B174" s="85" t="s">
        <v>149</v>
      </c>
      <c r="C174" s="85" t="s">
        <v>35</v>
      </c>
      <c r="D174" s="109">
        <v>13000000</v>
      </c>
      <c r="E174" s="80"/>
      <c r="F174" s="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c r="AK174" s="71"/>
      <c r="AL174" s="71"/>
      <c r="AM174" s="71"/>
      <c r="AN174" s="71"/>
      <c r="AO174" s="71"/>
      <c r="AP174" s="71"/>
      <c r="AQ174" s="71"/>
      <c r="AR174" s="71"/>
      <c r="AS174" s="71"/>
      <c r="AT174" s="71"/>
      <c r="AU174" s="71"/>
      <c r="AV174" s="71"/>
      <c r="AW174" s="71"/>
      <c r="AX174" s="71"/>
      <c r="AY174" s="71"/>
      <c r="AZ174" s="71"/>
      <c r="BA174" s="71"/>
      <c r="BB174" s="71"/>
      <c r="BC174" s="71"/>
      <c r="BD174" s="71"/>
      <c r="BE174" s="71"/>
      <c r="BF174" s="71"/>
      <c r="BG174" s="71"/>
      <c r="BH174" s="71"/>
      <c r="BI174" s="71"/>
      <c r="BJ174" s="71"/>
      <c r="BK174" s="71"/>
      <c r="BL174" s="71"/>
      <c r="BM174" s="71"/>
      <c r="BN174" s="71"/>
      <c r="BO174" s="71"/>
      <c r="BP174" s="71"/>
      <c r="BQ174" s="71"/>
      <c r="BR174" s="71"/>
      <c r="BS174" s="71"/>
      <c r="BT174" s="71"/>
      <c r="BU174" s="71"/>
      <c r="BV174" s="71"/>
      <c r="BW174" s="71"/>
      <c r="BX174" s="71"/>
      <c r="BY174" s="71"/>
      <c r="BZ174" s="71"/>
      <c r="CA174" s="71"/>
      <c r="CB174" s="71"/>
      <c r="CC174" s="71"/>
      <c r="CD174" s="71"/>
      <c r="CE174" s="71"/>
      <c r="CF174" s="71"/>
      <c r="CG174" s="71"/>
      <c r="CH174" s="71"/>
      <c r="CI174" s="71"/>
      <c r="CJ174" s="71"/>
      <c r="CK174" s="71"/>
      <c r="CL174" s="71"/>
      <c r="CM174" s="71"/>
      <c r="CN174" s="71"/>
      <c r="CO174" s="71"/>
      <c r="CP174" s="71"/>
      <c r="CQ174" s="71"/>
      <c r="CR174" s="71"/>
      <c r="CS174" s="71"/>
      <c r="CT174" s="71"/>
      <c r="CU174" s="71"/>
      <c r="CV174" s="71"/>
      <c r="CW174" s="71"/>
      <c r="CX174" s="71"/>
      <c r="CY174" s="71"/>
      <c r="CZ174" s="71"/>
      <c r="DA174" s="71"/>
      <c r="DB174" s="71"/>
      <c r="DC174" s="71"/>
      <c r="DD174" s="71"/>
      <c r="DE174" s="71"/>
      <c r="DF174" s="71"/>
      <c r="DG174" s="71"/>
      <c r="DH174" s="71"/>
      <c r="DI174" s="71"/>
      <c r="DJ174" s="71"/>
      <c r="DK174" s="71"/>
      <c r="DL174" s="71"/>
      <c r="DM174" s="71"/>
      <c r="DN174" s="71"/>
      <c r="DO174" s="71"/>
      <c r="DP174" s="71"/>
      <c r="DQ174" s="71"/>
      <c r="DR174" s="71"/>
      <c r="DS174" s="71"/>
      <c r="DT174" s="71"/>
      <c r="DU174" s="71"/>
      <c r="DV174" s="71"/>
      <c r="DW174" s="71"/>
      <c r="DX174" s="71"/>
      <c r="DY174" s="71"/>
      <c r="DZ174" s="71"/>
      <c r="EA174" s="71"/>
      <c r="EB174" s="71"/>
      <c r="EC174" s="71"/>
      <c r="ED174" s="71"/>
      <c r="EE174" s="71"/>
      <c r="EF174" s="71"/>
      <c r="EG174" s="71"/>
      <c r="EH174" s="71"/>
      <c r="EI174" s="71"/>
      <c r="EJ174" s="71"/>
      <c r="EK174" s="71"/>
      <c r="EL174" s="71"/>
      <c r="EM174" s="71"/>
      <c r="EN174" s="71"/>
      <c r="EO174" s="71"/>
      <c r="EP174" s="71"/>
      <c r="EQ174" s="71"/>
      <c r="ER174" s="71"/>
      <c r="ES174" s="71"/>
      <c r="ET174" s="71"/>
      <c r="EU174" s="71"/>
      <c r="EV174" s="71"/>
      <c r="EW174" s="71"/>
      <c r="EX174" s="71"/>
      <c r="EY174" s="71"/>
      <c r="EZ174" s="71"/>
      <c r="FA174" s="71"/>
      <c r="FB174" s="71"/>
      <c r="FC174" s="71"/>
      <c r="FD174" s="71"/>
      <c r="FE174" s="71"/>
      <c r="FF174" s="71"/>
      <c r="FG174" s="71"/>
      <c r="FH174" s="71"/>
      <c r="FI174" s="71"/>
      <c r="FJ174" s="71"/>
      <c r="FK174" s="71"/>
      <c r="FL174" s="71"/>
      <c r="FM174" s="71"/>
      <c r="FN174" s="71"/>
      <c r="FO174" s="71"/>
      <c r="FP174" s="71"/>
      <c r="FQ174" s="71"/>
      <c r="FR174" s="71"/>
      <c r="FS174" s="71"/>
      <c r="FT174" s="71"/>
      <c r="FU174" s="71"/>
      <c r="FV174" s="71"/>
      <c r="FW174" s="71"/>
      <c r="FX174" s="71"/>
      <c r="FY174" s="71"/>
      <c r="FZ174" s="71"/>
      <c r="GA174" s="71"/>
      <c r="GB174" s="71"/>
      <c r="GC174" s="71"/>
      <c r="GD174" s="71"/>
      <c r="GE174" s="71"/>
      <c r="GF174" s="71"/>
      <c r="GG174" s="71"/>
      <c r="GH174" s="71"/>
      <c r="GI174" s="71"/>
      <c r="GJ174" s="71"/>
      <c r="GK174" s="71"/>
      <c r="GL174" s="71"/>
      <c r="GM174" s="71"/>
      <c r="GN174" s="71"/>
      <c r="GO174" s="71"/>
      <c r="GP174" s="71"/>
      <c r="GQ174" s="71"/>
      <c r="GR174" s="71"/>
      <c r="GS174" s="71"/>
      <c r="GT174" s="71"/>
      <c r="GU174" s="71"/>
      <c r="GV174" s="71"/>
      <c r="GW174" s="71"/>
      <c r="GX174" s="71"/>
      <c r="GY174" s="71"/>
      <c r="GZ174" s="71"/>
      <c r="HA174" s="71"/>
      <c r="HB174" s="71"/>
      <c r="HC174" s="71"/>
      <c r="HD174" s="71"/>
      <c r="HE174" s="71"/>
      <c r="HF174" s="71"/>
      <c r="HG174" s="71"/>
      <c r="HH174" s="71"/>
      <c r="HI174" s="71"/>
      <c r="HJ174" s="71"/>
      <c r="HK174" s="71"/>
      <c r="HL174" s="71"/>
      <c r="HM174" s="71"/>
      <c r="HN174" s="71"/>
      <c r="HO174" s="71"/>
      <c r="HP174" s="71"/>
      <c r="HQ174" s="71"/>
      <c r="HR174" s="71"/>
      <c r="HS174" s="71"/>
      <c r="HT174" s="71"/>
      <c r="HU174" s="71"/>
      <c r="HV174" s="71"/>
      <c r="HW174" s="71"/>
      <c r="HX174" s="71"/>
      <c r="HY174" s="71"/>
      <c r="HZ174" s="71"/>
      <c r="IA174" s="71"/>
      <c r="IB174" s="71"/>
      <c r="IC174" s="71"/>
      <c r="ID174" s="71"/>
      <c r="IE174" s="71"/>
      <c r="IF174" s="71"/>
      <c r="IG174" s="71"/>
      <c r="IH174" s="71"/>
      <c r="II174" s="71"/>
      <c r="IJ174" s="71"/>
      <c r="IK174" s="71"/>
    </row>
    <row r="175" spans="1:245" x14ac:dyDescent="0.35">
      <c r="A175" s="85" t="s">
        <v>150</v>
      </c>
      <c r="B175" s="85" t="s">
        <v>151</v>
      </c>
      <c r="C175" s="85" t="s">
        <v>35</v>
      </c>
      <c r="D175" s="109">
        <v>12000000</v>
      </c>
      <c r="E175" s="76"/>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c r="AE175" s="67"/>
      <c r="AF175" s="67"/>
      <c r="AG175" s="67"/>
      <c r="AH175" s="67"/>
      <c r="AI175" s="67"/>
      <c r="AJ175" s="67"/>
      <c r="AK175" s="67"/>
      <c r="AL175" s="67"/>
      <c r="AM175" s="67"/>
      <c r="AN175" s="67"/>
      <c r="AO175" s="67"/>
      <c r="AP175" s="67"/>
      <c r="AQ175" s="67"/>
      <c r="AR175" s="67"/>
      <c r="AS175" s="67"/>
      <c r="AT175" s="67"/>
      <c r="AU175" s="67"/>
      <c r="AV175" s="67"/>
      <c r="AW175" s="67"/>
      <c r="AX175" s="67"/>
      <c r="AY175" s="67"/>
      <c r="AZ175" s="67"/>
      <c r="BA175" s="67"/>
      <c r="BB175" s="67"/>
      <c r="BC175" s="67"/>
      <c r="BD175" s="67"/>
      <c r="BE175" s="67"/>
      <c r="BF175" s="67"/>
      <c r="BG175" s="67"/>
      <c r="BH175" s="67"/>
      <c r="BI175" s="67"/>
      <c r="BJ175" s="67"/>
      <c r="BK175" s="67"/>
      <c r="BL175" s="67"/>
      <c r="BM175" s="67"/>
      <c r="BN175" s="67"/>
      <c r="BO175" s="67"/>
      <c r="BP175" s="67"/>
      <c r="BQ175" s="67"/>
      <c r="BR175" s="67"/>
      <c r="BS175" s="67"/>
      <c r="BT175" s="67"/>
      <c r="BU175" s="67"/>
      <c r="BV175" s="67"/>
      <c r="BW175" s="67"/>
      <c r="BX175" s="67"/>
      <c r="BY175" s="67"/>
      <c r="BZ175" s="67"/>
      <c r="CA175" s="67"/>
      <c r="CB175" s="67"/>
      <c r="CC175" s="67"/>
      <c r="CD175" s="67"/>
      <c r="CE175" s="67"/>
      <c r="CF175" s="67"/>
      <c r="CG175" s="67"/>
      <c r="CH175" s="67"/>
      <c r="CI175" s="67"/>
      <c r="CJ175" s="67"/>
      <c r="CK175" s="67"/>
      <c r="CL175" s="67"/>
      <c r="CM175" s="67"/>
      <c r="CN175" s="67"/>
      <c r="CO175" s="67"/>
      <c r="CP175" s="67"/>
      <c r="CQ175" s="67"/>
      <c r="CR175" s="67"/>
      <c r="CS175" s="67"/>
      <c r="CT175" s="67"/>
      <c r="CU175" s="67"/>
      <c r="CV175" s="67"/>
      <c r="CW175" s="67"/>
      <c r="CX175" s="67"/>
      <c r="CY175" s="67"/>
      <c r="CZ175" s="67"/>
      <c r="DA175" s="67"/>
      <c r="DB175" s="67"/>
      <c r="DC175" s="67"/>
      <c r="DD175" s="67"/>
      <c r="DE175" s="67"/>
      <c r="DF175" s="67"/>
      <c r="DG175" s="67"/>
      <c r="DH175" s="67"/>
      <c r="DI175" s="67"/>
      <c r="DJ175" s="67"/>
      <c r="DK175" s="67"/>
      <c r="DL175" s="67"/>
      <c r="DM175" s="67"/>
      <c r="DN175" s="67"/>
      <c r="DO175" s="67"/>
      <c r="DP175" s="67"/>
      <c r="DQ175" s="67"/>
      <c r="DR175" s="67"/>
      <c r="DS175" s="67"/>
      <c r="DT175" s="67"/>
      <c r="DU175" s="67"/>
      <c r="DV175" s="67"/>
      <c r="DW175" s="67"/>
      <c r="DX175" s="67"/>
      <c r="DY175" s="67"/>
      <c r="DZ175" s="67"/>
      <c r="EA175" s="67"/>
      <c r="EB175" s="67"/>
      <c r="EC175" s="67"/>
      <c r="ED175" s="67"/>
      <c r="EE175" s="67"/>
      <c r="EF175" s="67"/>
      <c r="EG175" s="67"/>
      <c r="EH175" s="67"/>
      <c r="EI175" s="67"/>
      <c r="EJ175" s="67"/>
      <c r="EK175" s="67"/>
      <c r="EL175" s="67"/>
      <c r="EM175" s="67"/>
      <c r="EN175" s="67"/>
      <c r="EO175" s="67"/>
      <c r="EP175" s="67"/>
      <c r="EQ175" s="67"/>
      <c r="ER175" s="67"/>
      <c r="ES175" s="67"/>
      <c r="ET175" s="67"/>
      <c r="EU175" s="67"/>
      <c r="EV175" s="67"/>
      <c r="EW175" s="67"/>
      <c r="EX175" s="67"/>
      <c r="EY175" s="67"/>
      <c r="EZ175" s="67"/>
      <c r="FA175" s="67"/>
      <c r="FB175" s="67"/>
      <c r="FC175" s="67"/>
      <c r="FD175" s="67"/>
      <c r="FE175" s="67"/>
      <c r="FF175" s="67"/>
      <c r="FG175" s="67"/>
      <c r="FH175" s="67"/>
      <c r="FI175" s="67"/>
      <c r="FJ175" s="67"/>
      <c r="FK175" s="67"/>
      <c r="FL175" s="67"/>
      <c r="FM175" s="67"/>
      <c r="FN175" s="67"/>
      <c r="FO175" s="67"/>
      <c r="FP175" s="67"/>
      <c r="FQ175" s="67"/>
      <c r="FR175" s="67"/>
      <c r="FS175" s="67"/>
      <c r="FT175" s="67"/>
      <c r="FU175" s="67"/>
      <c r="FV175" s="67"/>
      <c r="FW175" s="67"/>
      <c r="FX175" s="67"/>
      <c r="FY175" s="67"/>
      <c r="FZ175" s="67"/>
      <c r="GA175" s="67"/>
      <c r="GB175" s="67"/>
      <c r="GC175" s="67"/>
      <c r="GD175" s="67"/>
      <c r="GE175" s="67"/>
      <c r="GF175" s="67"/>
      <c r="GG175" s="67"/>
      <c r="GH175" s="67"/>
      <c r="GI175" s="67"/>
      <c r="GJ175" s="67"/>
      <c r="GK175" s="67"/>
      <c r="GL175" s="67"/>
      <c r="GM175" s="67"/>
      <c r="GN175" s="67"/>
      <c r="GO175" s="67"/>
      <c r="GP175" s="67"/>
      <c r="GQ175" s="67"/>
      <c r="GR175" s="67"/>
      <c r="GS175" s="67"/>
      <c r="GT175" s="67"/>
      <c r="GU175" s="67"/>
      <c r="GV175" s="67"/>
      <c r="GW175" s="67"/>
      <c r="GX175" s="67"/>
      <c r="GY175" s="67"/>
      <c r="GZ175" s="67"/>
      <c r="HA175" s="67"/>
      <c r="HB175" s="67"/>
      <c r="HC175" s="67"/>
      <c r="HD175" s="67"/>
      <c r="HE175" s="67"/>
      <c r="HF175" s="67"/>
      <c r="HG175" s="67"/>
      <c r="HH175" s="67"/>
      <c r="HI175" s="67"/>
      <c r="HJ175" s="67"/>
      <c r="HK175" s="67"/>
      <c r="HL175" s="67"/>
      <c r="HM175" s="67"/>
      <c r="HN175" s="67"/>
      <c r="HO175" s="67"/>
      <c r="HP175" s="67"/>
      <c r="HQ175" s="67"/>
      <c r="HR175" s="67"/>
      <c r="HS175" s="67"/>
      <c r="HT175" s="67"/>
      <c r="HU175" s="67"/>
      <c r="HV175" s="67"/>
      <c r="HW175" s="67"/>
      <c r="HX175" s="67"/>
      <c r="HY175" s="67"/>
      <c r="HZ175" s="67"/>
      <c r="IA175" s="67"/>
      <c r="IB175" s="67"/>
      <c r="IC175" s="67"/>
      <c r="ID175" s="67"/>
      <c r="IE175" s="67"/>
      <c r="IF175" s="67"/>
      <c r="IG175" s="67"/>
      <c r="IH175" s="67"/>
      <c r="II175" s="67"/>
      <c r="IJ175" s="67"/>
      <c r="IK175" s="67"/>
    </row>
    <row r="176" spans="1:245" s="67" customFormat="1" x14ac:dyDescent="0.35">
      <c r="A176" s="85" t="s">
        <v>152</v>
      </c>
      <c r="B176" s="85" t="s">
        <v>684</v>
      </c>
      <c r="C176" s="85" t="s">
        <v>35</v>
      </c>
      <c r="D176" s="109">
        <v>11000000</v>
      </c>
      <c r="E176" s="75"/>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row>
    <row r="177" spans="1:245" x14ac:dyDescent="0.35">
      <c r="A177" s="85" t="s">
        <v>153</v>
      </c>
      <c r="B177" s="85" t="s">
        <v>157</v>
      </c>
      <c r="C177" s="85" t="s">
        <v>35</v>
      </c>
      <c r="D177" s="109">
        <v>8000000</v>
      </c>
    </row>
    <row r="178" spans="1:245" s="95" customFormat="1" x14ac:dyDescent="0.35">
      <c r="A178" s="92" t="s">
        <v>154</v>
      </c>
      <c r="B178" s="92" t="s">
        <v>819</v>
      </c>
      <c r="C178" s="92" t="s">
        <v>35</v>
      </c>
      <c r="D178" s="96">
        <v>8000000</v>
      </c>
      <c r="E178" s="94"/>
      <c r="F178" s="1"/>
    </row>
    <row r="179" spans="1:245" s="100" customFormat="1" x14ac:dyDescent="0.35">
      <c r="A179" s="101" t="s">
        <v>156</v>
      </c>
      <c r="B179" s="101" t="s">
        <v>155</v>
      </c>
      <c r="C179" s="101" t="s">
        <v>35</v>
      </c>
      <c r="D179" s="110">
        <v>7000000</v>
      </c>
      <c r="E179" s="99"/>
      <c r="F179" s="2"/>
    </row>
    <row r="180" spans="1:245" s="71" customFormat="1" x14ac:dyDescent="0.35">
      <c r="A180" s="85" t="s">
        <v>158</v>
      </c>
      <c r="B180" s="85" t="s">
        <v>821</v>
      </c>
      <c r="C180" s="85" t="s">
        <v>35</v>
      </c>
      <c r="D180" s="109">
        <v>6000000</v>
      </c>
      <c r="E180" s="76"/>
      <c r="F180" s="1"/>
      <c r="G180" s="67"/>
      <c r="H180" s="67"/>
      <c r="I180" s="67"/>
      <c r="J180" s="67"/>
      <c r="K180" s="67"/>
      <c r="L180" s="67"/>
      <c r="M180" s="67"/>
      <c r="N180" s="67"/>
      <c r="O180" s="67"/>
      <c r="P180" s="67"/>
      <c r="Q180" s="67"/>
      <c r="R180" s="67"/>
      <c r="S180" s="67"/>
      <c r="T180" s="67"/>
      <c r="U180" s="67"/>
      <c r="V180" s="67"/>
      <c r="W180" s="67"/>
      <c r="X180" s="67"/>
      <c r="Y180" s="67"/>
      <c r="Z180" s="67"/>
      <c r="AA180" s="67"/>
      <c r="AB180" s="67"/>
      <c r="AC180" s="67"/>
      <c r="AD180" s="67"/>
      <c r="AE180" s="67"/>
      <c r="AF180" s="67"/>
      <c r="AG180" s="67"/>
      <c r="AH180" s="67"/>
      <c r="AI180" s="67"/>
      <c r="AJ180" s="67"/>
      <c r="AK180" s="67"/>
      <c r="AL180" s="67"/>
      <c r="AM180" s="67"/>
      <c r="AN180" s="67"/>
      <c r="AO180" s="67"/>
      <c r="AP180" s="67"/>
      <c r="AQ180" s="67"/>
      <c r="AR180" s="67"/>
      <c r="AS180" s="67"/>
      <c r="AT180" s="67"/>
      <c r="AU180" s="67"/>
      <c r="AV180" s="67"/>
      <c r="AW180" s="67"/>
      <c r="AX180" s="67"/>
      <c r="AY180" s="67"/>
      <c r="AZ180" s="67"/>
      <c r="BA180" s="67"/>
      <c r="BB180" s="67"/>
      <c r="BC180" s="67"/>
      <c r="BD180" s="67"/>
      <c r="BE180" s="67"/>
      <c r="BF180" s="67"/>
      <c r="BG180" s="67"/>
      <c r="BH180" s="67"/>
      <c r="BI180" s="67"/>
      <c r="BJ180" s="67"/>
      <c r="BK180" s="67"/>
      <c r="BL180" s="67"/>
      <c r="BM180" s="67"/>
      <c r="BN180" s="67"/>
      <c r="BO180" s="67"/>
      <c r="BP180" s="67"/>
      <c r="BQ180" s="67"/>
      <c r="BR180" s="67"/>
      <c r="BS180" s="67"/>
      <c r="BT180" s="67"/>
      <c r="BU180" s="67"/>
      <c r="BV180" s="67"/>
      <c r="BW180" s="67"/>
      <c r="BX180" s="67"/>
      <c r="BY180" s="67"/>
      <c r="BZ180" s="67"/>
      <c r="CA180" s="67"/>
      <c r="CB180" s="67"/>
      <c r="CC180" s="67"/>
      <c r="CD180" s="67"/>
      <c r="CE180" s="67"/>
      <c r="CF180" s="67"/>
      <c r="CG180" s="67"/>
      <c r="CH180" s="67"/>
      <c r="CI180" s="67"/>
      <c r="CJ180" s="67"/>
      <c r="CK180" s="67"/>
      <c r="CL180" s="67"/>
      <c r="CM180" s="67"/>
      <c r="CN180" s="67"/>
      <c r="CO180" s="67"/>
      <c r="CP180" s="67"/>
      <c r="CQ180" s="67"/>
      <c r="CR180" s="67"/>
      <c r="CS180" s="67"/>
      <c r="CT180" s="67"/>
      <c r="CU180" s="67"/>
      <c r="CV180" s="67"/>
      <c r="CW180" s="67"/>
      <c r="CX180" s="67"/>
      <c r="CY180" s="67"/>
      <c r="CZ180" s="67"/>
      <c r="DA180" s="67"/>
      <c r="DB180" s="67"/>
      <c r="DC180" s="67"/>
      <c r="DD180" s="67"/>
      <c r="DE180" s="67"/>
      <c r="DF180" s="67"/>
      <c r="DG180" s="67"/>
      <c r="DH180" s="67"/>
      <c r="DI180" s="67"/>
      <c r="DJ180" s="67"/>
      <c r="DK180" s="67"/>
      <c r="DL180" s="67"/>
      <c r="DM180" s="67"/>
      <c r="DN180" s="67"/>
      <c r="DO180" s="67"/>
      <c r="DP180" s="67"/>
      <c r="DQ180" s="67"/>
      <c r="DR180" s="67"/>
      <c r="DS180" s="67"/>
      <c r="DT180" s="67"/>
      <c r="DU180" s="67"/>
      <c r="DV180" s="67"/>
      <c r="DW180" s="67"/>
      <c r="DX180" s="67"/>
      <c r="DY180" s="67"/>
      <c r="DZ180" s="67"/>
      <c r="EA180" s="67"/>
      <c r="EB180" s="67"/>
      <c r="EC180" s="67"/>
      <c r="ED180" s="67"/>
      <c r="EE180" s="67"/>
      <c r="EF180" s="67"/>
      <c r="EG180" s="67"/>
      <c r="EH180" s="67"/>
      <c r="EI180" s="67"/>
      <c r="EJ180" s="67"/>
      <c r="EK180" s="67"/>
      <c r="EL180" s="67"/>
      <c r="EM180" s="67"/>
      <c r="EN180" s="67"/>
      <c r="EO180" s="67"/>
      <c r="EP180" s="67"/>
      <c r="EQ180" s="67"/>
      <c r="ER180" s="67"/>
      <c r="ES180" s="67"/>
      <c r="ET180" s="67"/>
      <c r="EU180" s="67"/>
      <c r="EV180" s="67"/>
      <c r="EW180" s="67"/>
      <c r="EX180" s="67"/>
      <c r="EY180" s="67"/>
      <c r="EZ180" s="67"/>
      <c r="FA180" s="67"/>
      <c r="FB180" s="67"/>
      <c r="FC180" s="67"/>
      <c r="FD180" s="67"/>
      <c r="FE180" s="67"/>
      <c r="FF180" s="67"/>
      <c r="FG180" s="67"/>
      <c r="FH180" s="67"/>
      <c r="FI180" s="67"/>
      <c r="FJ180" s="67"/>
      <c r="FK180" s="67"/>
      <c r="FL180" s="67"/>
      <c r="FM180" s="67"/>
      <c r="FN180" s="67"/>
      <c r="FO180" s="67"/>
      <c r="FP180" s="67"/>
      <c r="FQ180" s="67"/>
      <c r="FR180" s="67"/>
      <c r="FS180" s="67"/>
      <c r="FT180" s="67"/>
      <c r="FU180" s="67"/>
      <c r="FV180" s="67"/>
      <c r="FW180" s="67"/>
      <c r="FX180" s="67"/>
      <c r="FY180" s="67"/>
      <c r="FZ180" s="67"/>
      <c r="GA180" s="67"/>
      <c r="GB180" s="67"/>
      <c r="GC180" s="67"/>
      <c r="GD180" s="67"/>
      <c r="GE180" s="67"/>
      <c r="GF180" s="67"/>
      <c r="GG180" s="67"/>
      <c r="GH180" s="67"/>
      <c r="GI180" s="67"/>
      <c r="GJ180" s="67"/>
      <c r="GK180" s="67"/>
      <c r="GL180" s="67"/>
      <c r="GM180" s="67"/>
      <c r="GN180" s="67"/>
      <c r="GO180" s="67"/>
      <c r="GP180" s="67"/>
      <c r="GQ180" s="67"/>
      <c r="GR180" s="67"/>
      <c r="GS180" s="67"/>
      <c r="GT180" s="67"/>
      <c r="GU180" s="67"/>
      <c r="GV180" s="67"/>
      <c r="GW180" s="67"/>
      <c r="GX180" s="67"/>
      <c r="GY180" s="67"/>
      <c r="GZ180" s="67"/>
      <c r="HA180" s="67"/>
      <c r="HB180" s="67"/>
      <c r="HC180" s="67"/>
      <c r="HD180" s="67"/>
      <c r="HE180" s="67"/>
      <c r="HF180" s="67"/>
      <c r="HG180" s="67"/>
      <c r="HH180" s="67"/>
      <c r="HI180" s="67"/>
      <c r="HJ180" s="67"/>
      <c r="HK180" s="67"/>
      <c r="HL180" s="67"/>
      <c r="HM180" s="67"/>
      <c r="HN180" s="67"/>
      <c r="HO180" s="67"/>
      <c r="HP180" s="67"/>
      <c r="HQ180" s="67"/>
      <c r="HR180" s="67"/>
      <c r="HS180" s="67"/>
      <c r="HT180" s="67"/>
      <c r="HU180" s="67"/>
      <c r="HV180" s="67"/>
      <c r="HW180" s="67"/>
      <c r="HX180" s="67"/>
      <c r="HY180" s="67"/>
      <c r="HZ180" s="67"/>
      <c r="IA180" s="67"/>
      <c r="IB180" s="67"/>
      <c r="IC180" s="67"/>
      <c r="ID180" s="67"/>
      <c r="IE180" s="67"/>
      <c r="IF180" s="67"/>
      <c r="IG180" s="67"/>
      <c r="IH180" s="67"/>
      <c r="II180" s="67"/>
      <c r="IJ180" s="67"/>
      <c r="IK180" s="67"/>
    </row>
    <row r="181" spans="1:245" s="71" customFormat="1" x14ac:dyDescent="0.35">
      <c r="A181" s="85" t="s">
        <v>159</v>
      </c>
      <c r="B181" s="85" t="s">
        <v>160</v>
      </c>
      <c r="C181" s="85" t="s">
        <v>35</v>
      </c>
      <c r="D181" s="109">
        <v>5000000</v>
      </c>
      <c r="E181" s="76"/>
      <c r="F181" s="1"/>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67"/>
      <c r="AG181" s="67"/>
      <c r="AH181" s="67"/>
      <c r="AI181" s="67"/>
      <c r="AJ181" s="67"/>
      <c r="AK181" s="67"/>
      <c r="AL181" s="67"/>
      <c r="AM181" s="67"/>
      <c r="AN181" s="67"/>
      <c r="AO181" s="67"/>
      <c r="AP181" s="67"/>
      <c r="AQ181" s="67"/>
      <c r="AR181" s="67"/>
      <c r="AS181" s="67"/>
      <c r="AT181" s="67"/>
      <c r="AU181" s="67"/>
      <c r="AV181" s="67"/>
      <c r="AW181" s="67"/>
      <c r="AX181" s="67"/>
      <c r="AY181" s="67"/>
      <c r="AZ181" s="67"/>
      <c r="BA181" s="67"/>
      <c r="BB181" s="67"/>
      <c r="BC181" s="67"/>
      <c r="BD181" s="67"/>
      <c r="BE181" s="67"/>
      <c r="BF181" s="67"/>
      <c r="BG181" s="67"/>
      <c r="BH181" s="67"/>
      <c r="BI181" s="67"/>
      <c r="BJ181" s="67"/>
      <c r="BK181" s="67"/>
      <c r="BL181" s="67"/>
      <c r="BM181" s="67"/>
      <c r="BN181" s="67"/>
      <c r="BO181" s="67"/>
      <c r="BP181" s="67"/>
      <c r="BQ181" s="67"/>
      <c r="BR181" s="67"/>
      <c r="BS181" s="67"/>
      <c r="BT181" s="67"/>
      <c r="BU181" s="67"/>
      <c r="BV181" s="67"/>
      <c r="BW181" s="67"/>
      <c r="BX181" s="67"/>
      <c r="BY181" s="67"/>
      <c r="BZ181" s="67"/>
      <c r="CA181" s="67"/>
      <c r="CB181" s="67"/>
      <c r="CC181" s="67"/>
      <c r="CD181" s="67"/>
      <c r="CE181" s="67"/>
      <c r="CF181" s="67"/>
      <c r="CG181" s="67"/>
      <c r="CH181" s="67"/>
      <c r="CI181" s="67"/>
      <c r="CJ181" s="67"/>
      <c r="CK181" s="67"/>
      <c r="CL181" s="67"/>
      <c r="CM181" s="67"/>
      <c r="CN181" s="67"/>
      <c r="CO181" s="67"/>
      <c r="CP181" s="67"/>
      <c r="CQ181" s="67"/>
      <c r="CR181" s="67"/>
      <c r="CS181" s="67"/>
      <c r="CT181" s="67"/>
      <c r="CU181" s="67"/>
      <c r="CV181" s="67"/>
      <c r="CW181" s="67"/>
      <c r="CX181" s="67"/>
      <c r="CY181" s="67"/>
      <c r="CZ181" s="67"/>
      <c r="DA181" s="67"/>
      <c r="DB181" s="67"/>
      <c r="DC181" s="67"/>
      <c r="DD181" s="67"/>
      <c r="DE181" s="67"/>
      <c r="DF181" s="67"/>
      <c r="DG181" s="67"/>
      <c r="DH181" s="67"/>
      <c r="DI181" s="67"/>
      <c r="DJ181" s="67"/>
      <c r="DK181" s="67"/>
      <c r="DL181" s="67"/>
      <c r="DM181" s="67"/>
      <c r="DN181" s="67"/>
      <c r="DO181" s="67"/>
      <c r="DP181" s="67"/>
      <c r="DQ181" s="67"/>
      <c r="DR181" s="67"/>
      <c r="DS181" s="67"/>
      <c r="DT181" s="67"/>
      <c r="DU181" s="67"/>
      <c r="DV181" s="67"/>
      <c r="DW181" s="67"/>
      <c r="DX181" s="67"/>
      <c r="DY181" s="67"/>
      <c r="DZ181" s="67"/>
      <c r="EA181" s="67"/>
      <c r="EB181" s="67"/>
      <c r="EC181" s="67"/>
      <c r="ED181" s="67"/>
      <c r="EE181" s="67"/>
      <c r="EF181" s="67"/>
      <c r="EG181" s="67"/>
      <c r="EH181" s="67"/>
      <c r="EI181" s="67"/>
      <c r="EJ181" s="67"/>
      <c r="EK181" s="67"/>
      <c r="EL181" s="67"/>
      <c r="EM181" s="67"/>
      <c r="EN181" s="67"/>
      <c r="EO181" s="67"/>
      <c r="EP181" s="67"/>
      <c r="EQ181" s="67"/>
      <c r="ER181" s="67"/>
      <c r="ES181" s="67"/>
      <c r="ET181" s="67"/>
      <c r="EU181" s="67"/>
      <c r="EV181" s="67"/>
      <c r="EW181" s="67"/>
      <c r="EX181" s="67"/>
      <c r="EY181" s="67"/>
      <c r="EZ181" s="67"/>
      <c r="FA181" s="67"/>
      <c r="FB181" s="67"/>
      <c r="FC181" s="67"/>
      <c r="FD181" s="67"/>
      <c r="FE181" s="67"/>
      <c r="FF181" s="67"/>
      <c r="FG181" s="67"/>
      <c r="FH181" s="67"/>
      <c r="FI181" s="67"/>
      <c r="FJ181" s="67"/>
      <c r="FK181" s="67"/>
      <c r="FL181" s="67"/>
      <c r="FM181" s="67"/>
      <c r="FN181" s="67"/>
      <c r="FO181" s="67"/>
      <c r="FP181" s="67"/>
      <c r="FQ181" s="67"/>
      <c r="FR181" s="67"/>
      <c r="FS181" s="67"/>
      <c r="FT181" s="67"/>
      <c r="FU181" s="67"/>
      <c r="FV181" s="67"/>
      <c r="FW181" s="67"/>
      <c r="FX181" s="67"/>
      <c r="FY181" s="67"/>
      <c r="FZ181" s="67"/>
      <c r="GA181" s="67"/>
      <c r="GB181" s="67"/>
      <c r="GC181" s="67"/>
      <c r="GD181" s="67"/>
      <c r="GE181" s="67"/>
      <c r="GF181" s="67"/>
      <c r="GG181" s="67"/>
      <c r="GH181" s="67"/>
      <c r="GI181" s="67"/>
      <c r="GJ181" s="67"/>
      <c r="GK181" s="67"/>
      <c r="GL181" s="67"/>
      <c r="GM181" s="67"/>
      <c r="GN181" s="67"/>
      <c r="GO181" s="67"/>
      <c r="GP181" s="67"/>
      <c r="GQ181" s="67"/>
      <c r="GR181" s="67"/>
      <c r="GS181" s="67"/>
      <c r="GT181" s="67"/>
      <c r="GU181" s="67"/>
      <c r="GV181" s="67"/>
      <c r="GW181" s="67"/>
      <c r="GX181" s="67"/>
      <c r="GY181" s="67"/>
      <c r="GZ181" s="67"/>
      <c r="HA181" s="67"/>
      <c r="HB181" s="67"/>
      <c r="HC181" s="67"/>
      <c r="HD181" s="67"/>
      <c r="HE181" s="67"/>
      <c r="HF181" s="67"/>
      <c r="HG181" s="67"/>
      <c r="HH181" s="67"/>
      <c r="HI181" s="67"/>
      <c r="HJ181" s="67"/>
      <c r="HK181" s="67"/>
      <c r="HL181" s="67"/>
      <c r="HM181" s="67"/>
      <c r="HN181" s="67"/>
      <c r="HO181" s="67"/>
      <c r="HP181" s="67"/>
      <c r="HQ181" s="67"/>
      <c r="HR181" s="67"/>
      <c r="HS181" s="67"/>
      <c r="HT181" s="67"/>
      <c r="HU181" s="67"/>
      <c r="HV181" s="67"/>
      <c r="HW181" s="67"/>
      <c r="HX181" s="67"/>
      <c r="HY181" s="67"/>
      <c r="HZ181" s="67"/>
      <c r="IA181" s="67"/>
      <c r="IB181" s="67"/>
      <c r="IC181" s="67"/>
      <c r="ID181" s="67"/>
      <c r="IE181" s="67"/>
      <c r="IF181" s="67"/>
      <c r="IG181" s="67"/>
      <c r="IH181" s="67"/>
      <c r="II181" s="67"/>
      <c r="IJ181" s="67"/>
      <c r="IK181" s="67"/>
    </row>
    <row r="182" spans="1:245" s="68" customFormat="1" x14ac:dyDescent="0.35">
      <c r="A182" s="85"/>
      <c r="B182" s="85"/>
      <c r="C182" s="85"/>
      <c r="D182" s="109" t="s">
        <v>985</v>
      </c>
      <c r="E182" s="76"/>
      <c r="F182" s="1"/>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c r="AD182" s="67"/>
      <c r="AE182" s="67"/>
      <c r="AF182" s="67"/>
      <c r="AG182" s="67"/>
      <c r="AH182" s="67"/>
      <c r="AI182" s="67"/>
      <c r="AJ182" s="67"/>
      <c r="AK182" s="67"/>
      <c r="AL182" s="67"/>
      <c r="AM182" s="67"/>
      <c r="AN182" s="67"/>
      <c r="AO182" s="67"/>
      <c r="AP182" s="67"/>
      <c r="AQ182" s="67"/>
      <c r="AR182" s="67"/>
      <c r="AS182" s="67"/>
      <c r="AT182" s="67"/>
      <c r="AU182" s="67"/>
      <c r="AV182" s="67"/>
      <c r="AW182" s="67"/>
      <c r="AX182" s="67"/>
      <c r="AY182" s="67"/>
      <c r="AZ182" s="67"/>
      <c r="BA182" s="67"/>
      <c r="BB182" s="67"/>
      <c r="BC182" s="67"/>
      <c r="BD182" s="67"/>
      <c r="BE182" s="67"/>
      <c r="BF182" s="67"/>
      <c r="BG182" s="67"/>
      <c r="BH182" s="67"/>
      <c r="BI182" s="67"/>
      <c r="BJ182" s="67"/>
      <c r="BK182" s="67"/>
      <c r="BL182" s="67"/>
      <c r="BM182" s="67"/>
      <c r="BN182" s="67"/>
      <c r="BO182" s="67"/>
      <c r="BP182" s="67"/>
      <c r="BQ182" s="67"/>
      <c r="BR182" s="67"/>
      <c r="BS182" s="67"/>
      <c r="BT182" s="67"/>
      <c r="BU182" s="67"/>
      <c r="BV182" s="67"/>
      <c r="BW182" s="67"/>
      <c r="BX182" s="67"/>
      <c r="BY182" s="67"/>
      <c r="BZ182" s="67"/>
      <c r="CA182" s="67"/>
      <c r="CB182" s="67"/>
      <c r="CC182" s="67"/>
      <c r="CD182" s="67"/>
      <c r="CE182" s="67"/>
      <c r="CF182" s="67"/>
      <c r="CG182" s="67"/>
      <c r="CH182" s="67"/>
      <c r="CI182" s="67"/>
      <c r="CJ182" s="67"/>
      <c r="CK182" s="67"/>
      <c r="CL182" s="67"/>
      <c r="CM182" s="67"/>
      <c r="CN182" s="67"/>
      <c r="CO182" s="67"/>
      <c r="CP182" s="67"/>
      <c r="CQ182" s="67"/>
      <c r="CR182" s="67"/>
      <c r="CS182" s="67"/>
      <c r="CT182" s="67"/>
      <c r="CU182" s="67"/>
      <c r="CV182" s="67"/>
      <c r="CW182" s="67"/>
      <c r="CX182" s="67"/>
      <c r="CY182" s="67"/>
      <c r="CZ182" s="67"/>
      <c r="DA182" s="67"/>
      <c r="DB182" s="67"/>
      <c r="DC182" s="67"/>
      <c r="DD182" s="67"/>
      <c r="DE182" s="67"/>
      <c r="DF182" s="67"/>
      <c r="DG182" s="67"/>
      <c r="DH182" s="67"/>
      <c r="DI182" s="67"/>
      <c r="DJ182" s="67"/>
      <c r="DK182" s="67"/>
      <c r="DL182" s="67"/>
      <c r="DM182" s="67"/>
      <c r="DN182" s="67"/>
      <c r="DO182" s="67"/>
      <c r="DP182" s="67"/>
      <c r="DQ182" s="67"/>
      <c r="DR182" s="67"/>
      <c r="DS182" s="67"/>
      <c r="DT182" s="67"/>
      <c r="DU182" s="67"/>
      <c r="DV182" s="67"/>
      <c r="DW182" s="67"/>
      <c r="DX182" s="67"/>
      <c r="DY182" s="67"/>
      <c r="DZ182" s="67"/>
      <c r="EA182" s="67"/>
      <c r="EB182" s="67"/>
      <c r="EC182" s="67"/>
      <c r="ED182" s="67"/>
      <c r="EE182" s="67"/>
      <c r="EF182" s="67"/>
      <c r="EG182" s="67"/>
      <c r="EH182" s="67"/>
      <c r="EI182" s="67"/>
      <c r="EJ182" s="67"/>
      <c r="EK182" s="67"/>
      <c r="EL182" s="67"/>
      <c r="EM182" s="67"/>
      <c r="EN182" s="67"/>
      <c r="EO182" s="67"/>
      <c r="EP182" s="67"/>
      <c r="EQ182" s="67"/>
      <c r="ER182" s="67"/>
      <c r="ES182" s="67"/>
      <c r="ET182" s="67"/>
      <c r="EU182" s="67"/>
      <c r="EV182" s="67"/>
      <c r="EW182" s="67"/>
      <c r="EX182" s="67"/>
      <c r="EY182" s="67"/>
      <c r="EZ182" s="67"/>
      <c r="FA182" s="67"/>
      <c r="FB182" s="67"/>
      <c r="FC182" s="67"/>
      <c r="FD182" s="67"/>
      <c r="FE182" s="67"/>
      <c r="FF182" s="67"/>
      <c r="FG182" s="67"/>
      <c r="FH182" s="67"/>
      <c r="FI182" s="67"/>
      <c r="FJ182" s="67"/>
      <c r="FK182" s="67"/>
      <c r="FL182" s="67"/>
      <c r="FM182" s="67"/>
      <c r="FN182" s="67"/>
      <c r="FO182" s="67"/>
      <c r="FP182" s="67"/>
      <c r="FQ182" s="67"/>
      <c r="FR182" s="67"/>
      <c r="FS182" s="67"/>
      <c r="FT182" s="67"/>
      <c r="FU182" s="67"/>
      <c r="FV182" s="67"/>
      <c r="FW182" s="67"/>
      <c r="FX182" s="67"/>
      <c r="FY182" s="67"/>
      <c r="FZ182" s="67"/>
      <c r="GA182" s="67"/>
      <c r="GB182" s="67"/>
      <c r="GC182" s="67"/>
      <c r="GD182" s="67"/>
      <c r="GE182" s="67"/>
      <c r="GF182" s="67"/>
      <c r="GG182" s="67"/>
      <c r="GH182" s="67"/>
      <c r="GI182" s="67"/>
      <c r="GJ182" s="67"/>
      <c r="GK182" s="67"/>
      <c r="GL182" s="67"/>
      <c r="GM182" s="67"/>
      <c r="GN182" s="67"/>
      <c r="GO182" s="67"/>
      <c r="GP182" s="67"/>
      <c r="GQ182" s="67"/>
      <c r="GR182" s="67"/>
      <c r="GS182" s="67"/>
      <c r="GT182" s="67"/>
      <c r="GU182" s="67"/>
      <c r="GV182" s="67"/>
      <c r="GW182" s="67"/>
      <c r="GX182" s="67"/>
      <c r="GY182" s="67"/>
      <c r="GZ182" s="67"/>
      <c r="HA182" s="67"/>
      <c r="HB182" s="67"/>
      <c r="HC182" s="67"/>
      <c r="HD182" s="67"/>
      <c r="HE182" s="67"/>
      <c r="HF182" s="67"/>
      <c r="HG182" s="67"/>
      <c r="HH182" s="67"/>
      <c r="HI182" s="67"/>
      <c r="HJ182" s="67"/>
      <c r="HK182" s="67"/>
      <c r="HL182" s="67"/>
      <c r="HM182" s="67"/>
      <c r="HN182" s="67"/>
      <c r="HO182" s="67"/>
      <c r="HP182" s="67"/>
      <c r="HQ182" s="67"/>
      <c r="HR182" s="67"/>
      <c r="HS182" s="67"/>
      <c r="HT182" s="67"/>
      <c r="HU182" s="67"/>
      <c r="HV182" s="67"/>
      <c r="HW182" s="67"/>
      <c r="HX182" s="67"/>
      <c r="HY182" s="67"/>
      <c r="HZ182" s="67"/>
      <c r="IA182" s="67"/>
      <c r="IB182" s="67"/>
      <c r="IC182" s="67"/>
      <c r="ID182" s="67"/>
      <c r="IE182" s="67"/>
      <c r="IF182" s="67"/>
      <c r="IG182" s="67"/>
      <c r="IH182" s="67"/>
      <c r="II182" s="67"/>
      <c r="IJ182" s="67"/>
      <c r="IK182" s="67"/>
    </row>
    <row r="183" spans="1:245" x14ac:dyDescent="0.35">
      <c r="D183" s="109" t="s">
        <v>985</v>
      </c>
    </row>
    <row r="184" spans="1:245" x14ac:dyDescent="0.35">
      <c r="B184" s="91" t="s">
        <v>161</v>
      </c>
      <c r="D184" s="109" t="s">
        <v>985</v>
      </c>
    </row>
    <row r="185" spans="1:245" x14ac:dyDescent="0.35">
      <c r="A185" s="85" t="s">
        <v>162</v>
      </c>
      <c r="B185" s="85" t="s">
        <v>163</v>
      </c>
      <c r="C185" s="85" t="s">
        <v>6</v>
      </c>
      <c r="D185" s="109">
        <v>12000000</v>
      </c>
    </row>
    <row r="186" spans="1:245" x14ac:dyDescent="0.35">
      <c r="D186" s="109" t="s">
        <v>985</v>
      </c>
    </row>
    <row r="187" spans="1:245" x14ac:dyDescent="0.35">
      <c r="A187" s="85" t="s">
        <v>164</v>
      </c>
      <c r="B187" s="85" t="s">
        <v>169</v>
      </c>
      <c r="C187" s="85" t="s">
        <v>7</v>
      </c>
      <c r="D187" s="109">
        <v>13000000</v>
      </c>
    </row>
    <row r="188" spans="1:245" x14ac:dyDescent="0.35">
      <c r="A188" s="85" t="s">
        <v>166</v>
      </c>
      <c r="B188" s="85" t="s">
        <v>167</v>
      </c>
      <c r="C188" s="85" t="s">
        <v>7</v>
      </c>
      <c r="D188" s="109">
        <v>12000000</v>
      </c>
    </row>
    <row r="189" spans="1:245" s="69" customFormat="1" x14ac:dyDescent="0.35">
      <c r="A189" s="85" t="s">
        <v>168</v>
      </c>
      <c r="B189" s="85" t="s">
        <v>165</v>
      </c>
      <c r="C189" s="85" t="s">
        <v>7</v>
      </c>
      <c r="D189" s="109">
        <v>11000000</v>
      </c>
      <c r="E189" s="77"/>
      <c r="F189" s="1"/>
      <c r="G189" s="68"/>
      <c r="H189" s="68"/>
      <c r="I189" s="68"/>
      <c r="J189" s="68"/>
      <c r="K189" s="68"/>
      <c r="L189" s="68"/>
      <c r="M189" s="68"/>
      <c r="N189" s="68"/>
      <c r="O189" s="68"/>
      <c r="P189" s="68"/>
      <c r="Q189" s="68"/>
      <c r="R189" s="68"/>
      <c r="S189" s="68"/>
      <c r="T189" s="68"/>
      <c r="U189" s="68"/>
      <c r="V189" s="68"/>
      <c r="W189" s="68"/>
      <c r="X189" s="68"/>
      <c r="Y189" s="68"/>
      <c r="Z189" s="68"/>
      <c r="AA189" s="68"/>
      <c r="AB189" s="68"/>
      <c r="AC189" s="68"/>
      <c r="AD189" s="68"/>
      <c r="AE189" s="68"/>
      <c r="AF189" s="68"/>
      <c r="AG189" s="68"/>
      <c r="AH189" s="68"/>
      <c r="AI189" s="68"/>
      <c r="AJ189" s="68"/>
      <c r="AK189" s="68"/>
      <c r="AL189" s="68"/>
      <c r="AM189" s="68"/>
      <c r="AN189" s="68"/>
      <c r="AO189" s="68"/>
      <c r="AP189" s="68"/>
      <c r="AQ189" s="68"/>
      <c r="AR189" s="68"/>
      <c r="AS189" s="68"/>
      <c r="AT189" s="68"/>
      <c r="AU189" s="68"/>
      <c r="AV189" s="68"/>
      <c r="AW189" s="68"/>
      <c r="AX189" s="68"/>
      <c r="AY189" s="68"/>
      <c r="AZ189" s="68"/>
      <c r="BA189" s="68"/>
      <c r="BB189" s="68"/>
      <c r="BC189" s="68"/>
      <c r="BD189" s="68"/>
      <c r="BE189" s="68"/>
      <c r="BF189" s="68"/>
      <c r="BG189" s="68"/>
      <c r="BH189" s="68"/>
      <c r="BI189" s="68"/>
      <c r="BJ189" s="68"/>
      <c r="BK189" s="68"/>
      <c r="BL189" s="68"/>
      <c r="BM189" s="68"/>
      <c r="BN189" s="68"/>
      <c r="BO189" s="68"/>
      <c r="BP189" s="68"/>
      <c r="BQ189" s="68"/>
      <c r="BR189" s="68"/>
      <c r="BS189" s="68"/>
      <c r="BT189" s="68"/>
      <c r="BU189" s="68"/>
      <c r="BV189" s="68"/>
      <c r="BW189" s="68"/>
      <c r="BX189" s="68"/>
      <c r="BY189" s="68"/>
      <c r="BZ189" s="68"/>
      <c r="CA189" s="68"/>
      <c r="CB189" s="68"/>
      <c r="CC189" s="68"/>
      <c r="CD189" s="68"/>
      <c r="CE189" s="68"/>
      <c r="CF189" s="68"/>
      <c r="CG189" s="68"/>
      <c r="CH189" s="68"/>
      <c r="CI189" s="68"/>
      <c r="CJ189" s="68"/>
      <c r="CK189" s="68"/>
      <c r="CL189" s="68"/>
      <c r="CM189" s="68"/>
      <c r="CN189" s="68"/>
      <c r="CO189" s="68"/>
      <c r="CP189" s="68"/>
      <c r="CQ189" s="68"/>
      <c r="CR189" s="68"/>
      <c r="CS189" s="68"/>
      <c r="CT189" s="68"/>
      <c r="CU189" s="68"/>
      <c r="CV189" s="68"/>
      <c r="CW189" s="68"/>
      <c r="CX189" s="68"/>
      <c r="CY189" s="68"/>
      <c r="CZ189" s="68"/>
      <c r="DA189" s="68"/>
      <c r="DB189" s="68"/>
      <c r="DC189" s="68"/>
      <c r="DD189" s="68"/>
      <c r="DE189" s="68"/>
      <c r="DF189" s="68"/>
      <c r="DG189" s="68"/>
      <c r="DH189" s="68"/>
      <c r="DI189" s="68"/>
      <c r="DJ189" s="68"/>
      <c r="DK189" s="68"/>
      <c r="DL189" s="68"/>
      <c r="DM189" s="68"/>
      <c r="DN189" s="68"/>
      <c r="DO189" s="68"/>
      <c r="DP189" s="68"/>
      <c r="DQ189" s="68"/>
      <c r="DR189" s="68"/>
      <c r="DS189" s="68"/>
      <c r="DT189" s="68"/>
      <c r="DU189" s="68"/>
      <c r="DV189" s="68"/>
      <c r="DW189" s="68"/>
      <c r="DX189" s="68"/>
      <c r="DY189" s="68"/>
      <c r="DZ189" s="68"/>
      <c r="EA189" s="68"/>
      <c r="EB189" s="68"/>
      <c r="EC189" s="68"/>
      <c r="ED189" s="68"/>
      <c r="EE189" s="68"/>
      <c r="EF189" s="68"/>
      <c r="EG189" s="68"/>
      <c r="EH189" s="68"/>
      <c r="EI189" s="68"/>
      <c r="EJ189" s="68"/>
      <c r="EK189" s="68"/>
      <c r="EL189" s="68"/>
      <c r="EM189" s="68"/>
      <c r="EN189" s="68"/>
      <c r="EO189" s="68"/>
      <c r="EP189" s="68"/>
      <c r="EQ189" s="68"/>
      <c r="ER189" s="68"/>
      <c r="ES189" s="68"/>
      <c r="ET189" s="68"/>
      <c r="EU189" s="68"/>
      <c r="EV189" s="68"/>
      <c r="EW189" s="68"/>
      <c r="EX189" s="68"/>
      <c r="EY189" s="68"/>
      <c r="EZ189" s="68"/>
      <c r="FA189" s="68"/>
      <c r="FB189" s="68"/>
      <c r="FC189" s="68"/>
      <c r="FD189" s="68"/>
      <c r="FE189" s="68"/>
      <c r="FF189" s="68"/>
      <c r="FG189" s="68"/>
      <c r="FH189" s="68"/>
      <c r="FI189" s="68"/>
      <c r="FJ189" s="68"/>
      <c r="FK189" s="68"/>
      <c r="FL189" s="68"/>
      <c r="FM189" s="68"/>
      <c r="FN189" s="68"/>
      <c r="FO189" s="68"/>
      <c r="FP189" s="68"/>
      <c r="FQ189" s="68"/>
      <c r="FR189" s="68"/>
      <c r="FS189" s="68"/>
      <c r="FT189" s="68"/>
      <c r="FU189" s="68"/>
      <c r="FV189" s="68"/>
      <c r="FW189" s="68"/>
      <c r="FX189" s="68"/>
      <c r="FY189" s="68"/>
      <c r="FZ189" s="68"/>
      <c r="GA189" s="68"/>
      <c r="GB189" s="68"/>
      <c r="GC189" s="68"/>
      <c r="GD189" s="68"/>
      <c r="GE189" s="68"/>
      <c r="GF189" s="68"/>
      <c r="GG189" s="68"/>
      <c r="GH189" s="68"/>
      <c r="GI189" s="68"/>
      <c r="GJ189" s="68"/>
      <c r="GK189" s="68"/>
      <c r="GL189" s="68"/>
      <c r="GM189" s="68"/>
      <c r="GN189" s="68"/>
      <c r="GO189" s="68"/>
      <c r="GP189" s="68"/>
      <c r="GQ189" s="68"/>
      <c r="GR189" s="68"/>
      <c r="GS189" s="68"/>
      <c r="GT189" s="68"/>
      <c r="GU189" s="68"/>
      <c r="GV189" s="68"/>
      <c r="GW189" s="68"/>
      <c r="GX189" s="68"/>
      <c r="GY189" s="68"/>
      <c r="GZ189" s="68"/>
      <c r="HA189" s="68"/>
      <c r="HB189" s="68"/>
      <c r="HC189" s="68"/>
      <c r="HD189" s="68"/>
      <c r="HE189" s="68"/>
      <c r="HF189" s="68"/>
      <c r="HG189" s="68"/>
      <c r="HH189" s="68"/>
      <c r="HI189" s="68"/>
      <c r="HJ189" s="68"/>
      <c r="HK189" s="68"/>
      <c r="HL189" s="68"/>
      <c r="HM189" s="68"/>
      <c r="HN189" s="68"/>
      <c r="HO189" s="68"/>
      <c r="HP189" s="68"/>
      <c r="HQ189" s="68"/>
      <c r="HR189" s="68"/>
      <c r="HS189" s="68"/>
      <c r="HT189" s="68"/>
      <c r="HU189" s="68"/>
      <c r="HV189" s="68"/>
      <c r="HW189" s="68"/>
      <c r="HX189" s="68"/>
      <c r="HY189" s="68"/>
      <c r="HZ189" s="68"/>
      <c r="IA189" s="68"/>
      <c r="IB189" s="68"/>
      <c r="IC189" s="68"/>
      <c r="ID189" s="68"/>
      <c r="IE189" s="68"/>
      <c r="IF189" s="68"/>
      <c r="IG189" s="68"/>
      <c r="IH189" s="68"/>
      <c r="II189" s="68"/>
      <c r="IJ189" s="68"/>
      <c r="IK189" s="68"/>
    </row>
    <row r="190" spans="1:245" x14ac:dyDescent="0.35">
      <c r="A190" s="85" t="s">
        <v>170</v>
      </c>
      <c r="B190" s="85" t="s">
        <v>172</v>
      </c>
      <c r="C190" s="85" t="s">
        <v>7</v>
      </c>
      <c r="D190" s="109">
        <v>11000000</v>
      </c>
    </row>
    <row r="191" spans="1:245" x14ac:dyDescent="0.35">
      <c r="A191" s="85" t="s">
        <v>171</v>
      </c>
      <c r="B191" s="85" t="s">
        <v>685</v>
      </c>
      <c r="C191" s="85" t="s">
        <v>7</v>
      </c>
      <c r="D191" s="109">
        <v>9000000</v>
      </c>
    </row>
    <row r="192" spans="1:245" x14ac:dyDescent="0.35">
      <c r="A192" s="85" t="s">
        <v>173</v>
      </c>
      <c r="B192" s="85" t="s">
        <v>174</v>
      </c>
      <c r="C192" s="85" t="s">
        <v>7</v>
      </c>
      <c r="D192" s="109">
        <v>7000000</v>
      </c>
      <c r="E192" s="77"/>
      <c r="G192" s="68"/>
      <c r="H192" s="68"/>
      <c r="I192" s="68"/>
      <c r="J192" s="68"/>
      <c r="K192" s="68"/>
      <c r="L192" s="68"/>
      <c r="M192" s="68"/>
      <c r="N192" s="68"/>
      <c r="O192" s="68"/>
      <c r="P192" s="68"/>
      <c r="Q192" s="68"/>
      <c r="R192" s="68"/>
      <c r="S192" s="68"/>
      <c r="T192" s="68"/>
      <c r="U192" s="68"/>
      <c r="V192" s="68"/>
      <c r="W192" s="68"/>
      <c r="X192" s="68"/>
      <c r="Y192" s="68"/>
      <c r="Z192" s="68"/>
      <c r="AA192" s="68"/>
      <c r="AB192" s="68"/>
      <c r="AC192" s="68"/>
      <c r="AD192" s="68"/>
      <c r="AE192" s="68"/>
      <c r="AF192" s="68"/>
      <c r="AG192" s="68"/>
      <c r="AH192" s="68"/>
      <c r="AI192" s="68"/>
      <c r="AJ192" s="68"/>
      <c r="AK192" s="68"/>
      <c r="AL192" s="68"/>
      <c r="AM192" s="68"/>
      <c r="AN192" s="68"/>
      <c r="AO192" s="68"/>
      <c r="AP192" s="68"/>
      <c r="AQ192" s="68"/>
      <c r="AR192" s="68"/>
      <c r="AS192" s="68"/>
      <c r="AT192" s="68"/>
      <c r="AU192" s="68"/>
      <c r="AV192" s="68"/>
      <c r="AW192" s="68"/>
      <c r="AX192" s="68"/>
      <c r="AY192" s="68"/>
      <c r="AZ192" s="68"/>
      <c r="BA192" s="68"/>
      <c r="BB192" s="68"/>
      <c r="BC192" s="68"/>
      <c r="BD192" s="68"/>
      <c r="BE192" s="68"/>
      <c r="BF192" s="68"/>
      <c r="BG192" s="68"/>
      <c r="BH192" s="68"/>
      <c r="BI192" s="68"/>
      <c r="BJ192" s="68"/>
      <c r="BK192" s="68"/>
      <c r="BL192" s="68"/>
      <c r="BM192" s="68"/>
      <c r="BN192" s="68"/>
      <c r="BO192" s="68"/>
      <c r="BP192" s="68"/>
      <c r="BQ192" s="68"/>
      <c r="BR192" s="68"/>
      <c r="BS192" s="68"/>
      <c r="BT192" s="68"/>
      <c r="BU192" s="68"/>
      <c r="BV192" s="68"/>
      <c r="BW192" s="68"/>
      <c r="BX192" s="68"/>
      <c r="BY192" s="68"/>
      <c r="BZ192" s="68"/>
      <c r="CA192" s="68"/>
      <c r="CB192" s="68"/>
      <c r="CC192" s="68"/>
      <c r="CD192" s="68"/>
      <c r="CE192" s="68"/>
      <c r="CF192" s="68"/>
      <c r="CG192" s="68"/>
      <c r="CH192" s="68"/>
      <c r="CI192" s="68"/>
      <c r="CJ192" s="68"/>
      <c r="CK192" s="68"/>
      <c r="CL192" s="68"/>
      <c r="CM192" s="68"/>
      <c r="CN192" s="68"/>
      <c r="CO192" s="68"/>
      <c r="CP192" s="68"/>
      <c r="CQ192" s="68"/>
      <c r="CR192" s="68"/>
      <c r="CS192" s="68"/>
      <c r="CT192" s="68"/>
      <c r="CU192" s="68"/>
      <c r="CV192" s="68"/>
      <c r="CW192" s="68"/>
      <c r="CX192" s="68"/>
      <c r="CY192" s="68"/>
      <c r="CZ192" s="68"/>
      <c r="DA192" s="68"/>
      <c r="DB192" s="68"/>
      <c r="DC192" s="68"/>
      <c r="DD192" s="68"/>
      <c r="DE192" s="68"/>
      <c r="DF192" s="68"/>
      <c r="DG192" s="68"/>
      <c r="DH192" s="68"/>
      <c r="DI192" s="68"/>
      <c r="DJ192" s="68"/>
      <c r="DK192" s="68"/>
      <c r="DL192" s="68"/>
      <c r="DM192" s="68"/>
      <c r="DN192" s="68"/>
      <c r="DO192" s="68"/>
      <c r="DP192" s="68"/>
      <c r="DQ192" s="68"/>
      <c r="DR192" s="68"/>
      <c r="DS192" s="68"/>
      <c r="DT192" s="68"/>
      <c r="DU192" s="68"/>
      <c r="DV192" s="68"/>
      <c r="DW192" s="68"/>
      <c r="DX192" s="68"/>
      <c r="DY192" s="68"/>
      <c r="DZ192" s="68"/>
      <c r="EA192" s="68"/>
      <c r="EB192" s="68"/>
      <c r="EC192" s="68"/>
      <c r="ED192" s="68"/>
      <c r="EE192" s="68"/>
      <c r="EF192" s="68"/>
      <c r="EG192" s="68"/>
      <c r="EH192" s="68"/>
      <c r="EI192" s="68"/>
      <c r="EJ192" s="68"/>
      <c r="EK192" s="68"/>
      <c r="EL192" s="68"/>
      <c r="EM192" s="68"/>
      <c r="EN192" s="68"/>
      <c r="EO192" s="68"/>
      <c r="EP192" s="68"/>
      <c r="EQ192" s="68"/>
      <c r="ER192" s="68"/>
      <c r="ES192" s="68"/>
      <c r="ET192" s="68"/>
      <c r="EU192" s="68"/>
      <c r="EV192" s="68"/>
      <c r="EW192" s="68"/>
      <c r="EX192" s="68"/>
      <c r="EY192" s="68"/>
      <c r="EZ192" s="68"/>
      <c r="FA192" s="68"/>
      <c r="FB192" s="68"/>
      <c r="FC192" s="68"/>
      <c r="FD192" s="68"/>
      <c r="FE192" s="68"/>
      <c r="FF192" s="68"/>
      <c r="FG192" s="68"/>
      <c r="FH192" s="68"/>
      <c r="FI192" s="68"/>
      <c r="FJ192" s="68"/>
      <c r="FK192" s="68"/>
      <c r="FL192" s="68"/>
      <c r="FM192" s="68"/>
      <c r="FN192" s="68"/>
      <c r="FO192" s="68"/>
      <c r="FP192" s="68"/>
      <c r="FQ192" s="68"/>
      <c r="FR192" s="68"/>
      <c r="FS192" s="68"/>
      <c r="FT192" s="68"/>
      <c r="FU192" s="68"/>
      <c r="FV192" s="68"/>
      <c r="FW192" s="68"/>
      <c r="FX192" s="68"/>
      <c r="FY192" s="68"/>
      <c r="FZ192" s="68"/>
      <c r="GA192" s="68"/>
      <c r="GB192" s="68"/>
      <c r="GC192" s="68"/>
      <c r="GD192" s="68"/>
      <c r="GE192" s="68"/>
      <c r="GF192" s="68"/>
      <c r="GG192" s="68"/>
      <c r="GH192" s="68"/>
      <c r="GI192" s="68"/>
      <c r="GJ192" s="68"/>
      <c r="GK192" s="68"/>
      <c r="GL192" s="68"/>
      <c r="GM192" s="68"/>
      <c r="GN192" s="68"/>
      <c r="GO192" s="68"/>
      <c r="GP192" s="68"/>
      <c r="GQ192" s="68"/>
      <c r="GR192" s="68"/>
      <c r="GS192" s="68"/>
      <c r="GT192" s="68"/>
      <c r="GU192" s="68"/>
      <c r="GV192" s="68"/>
      <c r="GW192" s="68"/>
      <c r="GX192" s="68"/>
      <c r="GY192" s="68"/>
      <c r="GZ192" s="68"/>
      <c r="HA192" s="68"/>
      <c r="HB192" s="68"/>
      <c r="HC192" s="68"/>
      <c r="HD192" s="68"/>
      <c r="HE192" s="68"/>
      <c r="HF192" s="68"/>
      <c r="HG192" s="68"/>
      <c r="HH192" s="68"/>
      <c r="HI192" s="68"/>
      <c r="HJ192" s="68"/>
      <c r="HK192" s="68"/>
      <c r="HL192" s="68"/>
      <c r="HM192" s="68"/>
      <c r="HN192" s="68"/>
      <c r="HO192" s="68"/>
      <c r="HP192" s="68"/>
      <c r="HQ192" s="68"/>
      <c r="HR192" s="68"/>
      <c r="HS192" s="68"/>
      <c r="HT192" s="68"/>
      <c r="HU192" s="68"/>
      <c r="HV192" s="68"/>
      <c r="HW192" s="68"/>
      <c r="HX192" s="68"/>
      <c r="HY192" s="68"/>
      <c r="HZ192" s="68"/>
      <c r="IA192" s="68"/>
      <c r="IB192" s="68"/>
      <c r="IC192" s="68"/>
      <c r="ID192" s="68"/>
      <c r="IE192" s="68"/>
      <c r="IF192" s="68"/>
      <c r="IG192" s="68"/>
      <c r="IH192" s="68"/>
      <c r="II192" s="68"/>
      <c r="IJ192" s="68"/>
      <c r="IK192" s="68"/>
    </row>
    <row r="193" spans="1:245" s="100" customFormat="1" x14ac:dyDescent="0.35">
      <c r="A193" s="101" t="s">
        <v>175</v>
      </c>
      <c r="B193" s="101" t="s">
        <v>176</v>
      </c>
      <c r="C193" s="101" t="s">
        <v>7</v>
      </c>
      <c r="D193" s="110">
        <v>6000000</v>
      </c>
      <c r="E193" s="99"/>
      <c r="F193" s="2"/>
    </row>
    <row r="194" spans="1:245" s="68" customFormat="1" x14ac:dyDescent="0.35">
      <c r="A194" s="102" t="s">
        <v>1025</v>
      </c>
      <c r="B194" s="102" t="s">
        <v>916</v>
      </c>
      <c r="C194" s="102" t="s">
        <v>7</v>
      </c>
      <c r="D194" s="111">
        <v>7000000</v>
      </c>
      <c r="E194" s="77" t="s">
        <v>844</v>
      </c>
      <c r="F194" s="1"/>
    </row>
    <row r="195" spans="1:245" s="69" customFormat="1" x14ac:dyDescent="0.35">
      <c r="A195" s="85"/>
      <c r="B195" s="85"/>
      <c r="C195" s="85"/>
      <c r="D195" s="109" t="s">
        <v>985</v>
      </c>
      <c r="E195" s="76"/>
      <c r="F195" s="1"/>
      <c r="G195" s="67"/>
      <c r="H195" s="67"/>
      <c r="I195" s="67"/>
      <c r="J195" s="67"/>
      <c r="K195" s="67"/>
      <c r="L195" s="67"/>
      <c r="M195" s="67"/>
      <c r="N195" s="67"/>
      <c r="O195" s="67"/>
      <c r="P195" s="67"/>
      <c r="Q195" s="67"/>
      <c r="R195" s="67"/>
      <c r="S195" s="67"/>
      <c r="T195" s="67"/>
      <c r="U195" s="67"/>
      <c r="V195" s="67"/>
      <c r="W195" s="67"/>
      <c r="X195" s="67"/>
      <c r="Y195" s="67"/>
      <c r="Z195" s="67"/>
      <c r="AA195" s="67"/>
      <c r="AB195" s="67"/>
      <c r="AC195" s="67"/>
      <c r="AD195" s="67"/>
      <c r="AE195" s="67"/>
      <c r="AF195" s="67"/>
      <c r="AG195" s="67"/>
      <c r="AH195" s="67"/>
      <c r="AI195" s="67"/>
      <c r="AJ195" s="67"/>
      <c r="AK195" s="67"/>
      <c r="AL195" s="67"/>
      <c r="AM195" s="67"/>
      <c r="AN195" s="67"/>
      <c r="AO195" s="67"/>
      <c r="AP195" s="67"/>
      <c r="AQ195" s="67"/>
      <c r="AR195" s="67"/>
      <c r="AS195" s="67"/>
      <c r="AT195" s="67"/>
      <c r="AU195" s="67"/>
      <c r="AV195" s="67"/>
      <c r="AW195" s="67"/>
      <c r="AX195" s="67"/>
      <c r="AY195" s="67"/>
      <c r="AZ195" s="67"/>
      <c r="BA195" s="67"/>
      <c r="BB195" s="67"/>
      <c r="BC195" s="67"/>
      <c r="BD195" s="67"/>
      <c r="BE195" s="67"/>
      <c r="BF195" s="67"/>
      <c r="BG195" s="67"/>
      <c r="BH195" s="67"/>
      <c r="BI195" s="67"/>
      <c r="BJ195" s="67"/>
      <c r="BK195" s="67"/>
      <c r="BL195" s="67"/>
      <c r="BM195" s="67"/>
      <c r="BN195" s="67"/>
      <c r="BO195" s="67"/>
      <c r="BP195" s="67"/>
      <c r="BQ195" s="67"/>
      <c r="BR195" s="67"/>
      <c r="BS195" s="67"/>
      <c r="BT195" s="67"/>
      <c r="BU195" s="67"/>
      <c r="BV195" s="67"/>
      <c r="BW195" s="67"/>
      <c r="BX195" s="67"/>
      <c r="BY195" s="67"/>
      <c r="BZ195" s="67"/>
      <c r="CA195" s="67"/>
      <c r="CB195" s="67"/>
      <c r="CC195" s="67"/>
      <c r="CD195" s="67"/>
      <c r="CE195" s="67"/>
      <c r="CF195" s="67"/>
      <c r="CG195" s="67"/>
      <c r="CH195" s="67"/>
      <c r="CI195" s="67"/>
      <c r="CJ195" s="67"/>
      <c r="CK195" s="67"/>
      <c r="CL195" s="67"/>
      <c r="CM195" s="67"/>
      <c r="CN195" s="67"/>
      <c r="CO195" s="67"/>
      <c r="CP195" s="67"/>
      <c r="CQ195" s="67"/>
      <c r="CR195" s="67"/>
      <c r="CS195" s="67"/>
      <c r="CT195" s="67"/>
      <c r="CU195" s="67"/>
      <c r="CV195" s="67"/>
      <c r="CW195" s="67"/>
      <c r="CX195" s="67"/>
      <c r="CY195" s="67"/>
      <c r="CZ195" s="67"/>
      <c r="DA195" s="67"/>
      <c r="DB195" s="67"/>
      <c r="DC195" s="67"/>
      <c r="DD195" s="67"/>
      <c r="DE195" s="67"/>
      <c r="DF195" s="67"/>
      <c r="DG195" s="67"/>
      <c r="DH195" s="67"/>
      <c r="DI195" s="67"/>
      <c r="DJ195" s="67"/>
      <c r="DK195" s="67"/>
      <c r="DL195" s="67"/>
      <c r="DM195" s="67"/>
      <c r="DN195" s="67"/>
      <c r="DO195" s="67"/>
      <c r="DP195" s="67"/>
      <c r="DQ195" s="67"/>
      <c r="DR195" s="67"/>
      <c r="DS195" s="67"/>
      <c r="DT195" s="67"/>
      <c r="DU195" s="67"/>
      <c r="DV195" s="67"/>
      <c r="DW195" s="67"/>
      <c r="DX195" s="67"/>
      <c r="DY195" s="67"/>
      <c r="DZ195" s="67"/>
      <c r="EA195" s="67"/>
      <c r="EB195" s="67"/>
      <c r="EC195" s="67"/>
      <c r="ED195" s="67"/>
      <c r="EE195" s="67"/>
      <c r="EF195" s="67"/>
      <c r="EG195" s="67"/>
      <c r="EH195" s="67"/>
      <c r="EI195" s="67"/>
      <c r="EJ195" s="67"/>
      <c r="EK195" s="67"/>
      <c r="EL195" s="67"/>
      <c r="EM195" s="67"/>
      <c r="EN195" s="67"/>
      <c r="EO195" s="67"/>
      <c r="EP195" s="67"/>
      <c r="EQ195" s="67"/>
      <c r="ER195" s="67"/>
      <c r="ES195" s="67"/>
      <c r="ET195" s="67"/>
      <c r="EU195" s="67"/>
      <c r="EV195" s="67"/>
      <c r="EW195" s="67"/>
      <c r="EX195" s="67"/>
      <c r="EY195" s="67"/>
      <c r="EZ195" s="67"/>
      <c r="FA195" s="67"/>
      <c r="FB195" s="67"/>
      <c r="FC195" s="67"/>
      <c r="FD195" s="67"/>
      <c r="FE195" s="67"/>
      <c r="FF195" s="67"/>
      <c r="FG195" s="67"/>
      <c r="FH195" s="67"/>
      <c r="FI195" s="67"/>
      <c r="FJ195" s="67"/>
      <c r="FK195" s="67"/>
      <c r="FL195" s="67"/>
      <c r="FM195" s="67"/>
      <c r="FN195" s="67"/>
      <c r="FO195" s="67"/>
      <c r="FP195" s="67"/>
      <c r="FQ195" s="67"/>
      <c r="FR195" s="67"/>
      <c r="FS195" s="67"/>
      <c r="FT195" s="67"/>
      <c r="FU195" s="67"/>
      <c r="FV195" s="67"/>
      <c r="FW195" s="67"/>
      <c r="FX195" s="67"/>
      <c r="FY195" s="67"/>
      <c r="FZ195" s="67"/>
      <c r="GA195" s="67"/>
      <c r="GB195" s="67"/>
      <c r="GC195" s="67"/>
      <c r="GD195" s="67"/>
      <c r="GE195" s="67"/>
      <c r="GF195" s="67"/>
      <c r="GG195" s="67"/>
      <c r="GH195" s="67"/>
      <c r="GI195" s="67"/>
      <c r="GJ195" s="67"/>
      <c r="GK195" s="67"/>
      <c r="GL195" s="67"/>
      <c r="GM195" s="67"/>
      <c r="GN195" s="67"/>
      <c r="GO195" s="67"/>
      <c r="GP195" s="67"/>
      <c r="GQ195" s="67"/>
      <c r="GR195" s="67"/>
      <c r="GS195" s="67"/>
      <c r="GT195" s="67"/>
      <c r="GU195" s="67"/>
      <c r="GV195" s="67"/>
      <c r="GW195" s="67"/>
      <c r="GX195" s="67"/>
      <c r="GY195" s="67"/>
      <c r="GZ195" s="67"/>
      <c r="HA195" s="67"/>
      <c r="HB195" s="67"/>
      <c r="HC195" s="67"/>
      <c r="HD195" s="67"/>
      <c r="HE195" s="67"/>
      <c r="HF195" s="67"/>
      <c r="HG195" s="67"/>
      <c r="HH195" s="67"/>
      <c r="HI195" s="67"/>
      <c r="HJ195" s="67"/>
      <c r="HK195" s="67"/>
      <c r="HL195" s="67"/>
      <c r="HM195" s="67"/>
      <c r="HN195" s="67"/>
      <c r="HO195" s="67"/>
      <c r="HP195" s="67"/>
      <c r="HQ195" s="67"/>
      <c r="HR195" s="67"/>
      <c r="HS195" s="67"/>
      <c r="HT195" s="67"/>
      <c r="HU195" s="67"/>
      <c r="HV195" s="67"/>
      <c r="HW195" s="67"/>
      <c r="HX195" s="67"/>
      <c r="HY195" s="67"/>
      <c r="HZ195" s="67"/>
      <c r="IA195" s="67"/>
      <c r="IB195" s="67"/>
      <c r="IC195" s="67"/>
      <c r="ID195" s="67"/>
      <c r="IE195" s="67"/>
      <c r="IF195" s="67"/>
      <c r="IG195" s="67"/>
      <c r="IH195" s="67"/>
      <c r="II195" s="67"/>
      <c r="IJ195" s="67"/>
      <c r="IK195" s="67"/>
    </row>
    <row r="196" spans="1:245" s="95" customFormat="1" x14ac:dyDescent="0.35">
      <c r="A196" s="92" t="s">
        <v>177</v>
      </c>
      <c r="B196" s="92" t="s">
        <v>189</v>
      </c>
      <c r="C196" s="92" t="s">
        <v>22</v>
      </c>
      <c r="D196" s="96">
        <v>15000000</v>
      </c>
      <c r="E196" s="94"/>
      <c r="F196" s="1"/>
    </row>
    <row r="197" spans="1:245" s="68" customFormat="1" x14ac:dyDescent="0.35">
      <c r="A197" s="85" t="s">
        <v>178</v>
      </c>
      <c r="B197" s="85" t="s">
        <v>179</v>
      </c>
      <c r="C197" s="85" t="s">
        <v>22</v>
      </c>
      <c r="D197" s="109">
        <v>13000000</v>
      </c>
      <c r="E197" s="75"/>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row>
    <row r="198" spans="1:245" x14ac:dyDescent="0.35">
      <c r="A198" s="85" t="s">
        <v>180</v>
      </c>
      <c r="B198" s="85" t="s">
        <v>181</v>
      </c>
      <c r="C198" s="85" t="s">
        <v>22</v>
      </c>
      <c r="D198" s="109">
        <v>12000000</v>
      </c>
      <c r="E198" s="79"/>
      <c r="G198" s="69"/>
      <c r="H198" s="69"/>
      <c r="I198" s="69"/>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9"/>
      <c r="AT198" s="69"/>
      <c r="AU198" s="69"/>
      <c r="AV198" s="69"/>
      <c r="AW198" s="69"/>
      <c r="AX198" s="69"/>
      <c r="AY198" s="69"/>
      <c r="AZ198" s="69"/>
      <c r="BA198" s="69"/>
      <c r="BB198" s="69"/>
      <c r="BC198" s="69"/>
      <c r="BD198" s="69"/>
      <c r="BE198" s="69"/>
      <c r="BF198" s="69"/>
      <c r="BG198" s="69"/>
      <c r="BH198" s="69"/>
      <c r="BI198" s="69"/>
      <c r="BJ198" s="69"/>
      <c r="BK198" s="69"/>
      <c r="BL198" s="69"/>
      <c r="BM198" s="69"/>
      <c r="BN198" s="69"/>
      <c r="BO198" s="69"/>
      <c r="BP198" s="69"/>
      <c r="BQ198" s="69"/>
      <c r="BR198" s="69"/>
      <c r="BS198" s="69"/>
      <c r="BT198" s="69"/>
      <c r="BU198" s="69"/>
      <c r="BV198" s="69"/>
      <c r="BW198" s="69"/>
      <c r="BX198" s="69"/>
      <c r="BY198" s="69"/>
      <c r="BZ198" s="69"/>
      <c r="CA198" s="69"/>
      <c r="CB198" s="69"/>
      <c r="CC198" s="69"/>
      <c r="CD198" s="69"/>
      <c r="CE198" s="69"/>
      <c r="CF198" s="69"/>
      <c r="CG198" s="69"/>
      <c r="CH198" s="69"/>
      <c r="CI198" s="69"/>
      <c r="CJ198" s="69"/>
      <c r="CK198" s="69"/>
      <c r="CL198" s="69"/>
      <c r="CM198" s="69"/>
      <c r="CN198" s="69"/>
      <c r="CO198" s="69"/>
      <c r="CP198" s="69"/>
      <c r="CQ198" s="69"/>
      <c r="CR198" s="69"/>
      <c r="CS198" s="69"/>
      <c r="CT198" s="69"/>
      <c r="CU198" s="69"/>
      <c r="CV198" s="69"/>
      <c r="CW198" s="69"/>
      <c r="CX198" s="69"/>
      <c r="CY198" s="69"/>
      <c r="CZ198" s="69"/>
      <c r="DA198" s="69"/>
      <c r="DB198" s="69"/>
      <c r="DC198" s="69"/>
      <c r="DD198" s="69"/>
      <c r="DE198" s="69"/>
      <c r="DF198" s="69"/>
      <c r="DG198" s="69"/>
      <c r="DH198" s="69"/>
      <c r="DI198" s="69"/>
      <c r="DJ198" s="69"/>
      <c r="DK198" s="69"/>
      <c r="DL198" s="69"/>
      <c r="DM198" s="69"/>
      <c r="DN198" s="69"/>
      <c r="DO198" s="69"/>
      <c r="DP198" s="69"/>
      <c r="DQ198" s="69"/>
      <c r="DR198" s="69"/>
      <c r="DS198" s="69"/>
      <c r="DT198" s="69"/>
      <c r="DU198" s="69"/>
      <c r="DV198" s="69"/>
      <c r="DW198" s="69"/>
      <c r="DX198" s="69"/>
      <c r="DY198" s="69"/>
      <c r="DZ198" s="69"/>
      <c r="EA198" s="69"/>
      <c r="EB198" s="69"/>
      <c r="EC198" s="69"/>
      <c r="ED198" s="69"/>
      <c r="EE198" s="69"/>
      <c r="EF198" s="69"/>
      <c r="EG198" s="69"/>
      <c r="EH198" s="69"/>
      <c r="EI198" s="69"/>
      <c r="EJ198" s="69"/>
      <c r="EK198" s="69"/>
      <c r="EL198" s="69"/>
      <c r="EM198" s="69"/>
      <c r="EN198" s="69"/>
      <c r="EO198" s="69"/>
      <c r="EP198" s="69"/>
      <c r="EQ198" s="69"/>
      <c r="ER198" s="69"/>
      <c r="ES198" s="69"/>
      <c r="ET198" s="69"/>
      <c r="EU198" s="69"/>
      <c r="EV198" s="69"/>
      <c r="EW198" s="69"/>
      <c r="EX198" s="69"/>
      <c r="EY198" s="69"/>
      <c r="EZ198" s="69"/>
      <c r="FA198" s="69"/>
      <c r="FB198" s="69"/>
      <c r="FC198" s="69"/>
      <c r="FD198" s="69"/>
      <c r="FE198" s="69"/>
      <c r="FF198" s="69"/>
      <c r="FG198" s="69"/>
      <c r="FH198" s="69"/>
      <c r="FI198" s="69"/>
      <c r="FJ198" s="69"/>
      <c r="FK198" s="69"/>
      <c r="FL198" s="69"/>
      <c r="FM198" s="69"/>
      <c r="FN198" s="69"/>
      <c r="FO198" s="69"/>
      <c r="FP198" s="69"/>
      <c r="FQ198" s="69"/>
      <c r="FR198" s="69"/>
      <c r="FS198" s="69"/>
      <c r="FT198" s="69"/>
      <c r="FU198" s="69"/>
      <c r="FV198" s="69"/>
      <c r="FW198" s="69"/>
      <c r="FX198" s="69"/>
      <c r="FY198" s="69"/>
      <c r="FZ198" s="69"/>
      <c r="GA198" s="69"/>
      <c r="GB198" s="69"/>
      <c r="GC198" s="69"/>
      <c r="GD198" s="69"/>
      <c r="GE198" s="69"/>
      <c r="GF198" s="69"/>
      <c r="GG198" s="69"/>
      <c r="GH198" s="69"/>
      <c r="GI198" s="69"/>
      <c r="GJ198" s="69"/>
      <c r="GK198" s="69"/>
      <c r="GL198" s="69"/>
      <c r="GM198" s="69"/>
      <c r="GN198" s="69"/>
      <c r="GO198" s="69"/>
      <c r="GP198" s="69"/>
      <c r="GQ198" s="69"/>
      <c r="GR198" s="69"/>
      <c r="GS198" s="69"/>
      <c r="GT198" s="69"/>
      <c r="GU198" s="69"/>
      <c r="GV198" s="69"/>
      <c r="GW198" s="69"/>
      <c r="GX198" s="69"/>
      <c r="GY198" s="69"/>
      <c r="GZ198" s="69"/>
      <c r="HA198" s="69"/>
      <c r="HB198" s="69"/>
      <c r="HC198" s="69"/>
      <c r="HD198" s="69"/>
      <c r="HE198" s="69"/>
      <c r="HF198" s="69"/>
      <c r="HG198" s="69"/>
      <c r="HH198" s="69"/>
      <c r="HI198" s="69"/>
      <c r="HJ198" s="69"/>
      <c r="HK198" s="69"/>
      <c r="HL198" s="69"/>
      <c r="HM198" s="69"/>
      <c r="HN198" s="69"/>
      <c r="HO198" s="69"/>
      <c r="HP198" s="69"/>
      <c r="HQ198" s="69"/>
      <c r="HR198" s="69"/>
      <c r="HS198" s="69"/>
      <c r="HT198" s="69"/>
      <c r="HU198" s="69"/>
      <c r="HV198" s="69"/>
      <c r="HW198" s="69"/>
      <c r="HX198" s="69"/>
      <c r="HY198" s="69"/>
      <c r="HZ198" s="69"/>
      <c r="IA198" s="69"/>
      <c r="IB198" s="69"/>
      <c r="IC198" s="69"/>
      <c r="ID198" s="69"/>
      <c r="IE198" s="69"/>
      <c r="IF198" s="69"/>
      <c r="IG198" s="69"/>
      <c r="IH198" s="69"/>
      <c r="II198" s="69"/>
      <c r="IJ198" s="69"/>
      <c r="IK198" s="69"/>
    </row>
    <row r="199" spans="1:245" s="67" customFormat="1" x14ac:dyDescent="0.35">
      <c r="A199" s="85" t="s">
        <v>182</v>
      </c>
      <c r="B199" s="85" t="s">
        <v>686</v>
      </c>
      <c r="C199" s="85" t="s">
        <v>22</v>
      </c>
      <c r="D199" s="109">
        <v>9000000</v>
      </c>
      <c r="E199" s="77"/>
      <c r="F199" s="1"/>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c r="AG199" s="68"/>
      <c r="AH199" s="68"/>
      <c r="AI199" s="68"/>
      <c r="AJ199" s="68"/>
      <c r="AK199" s="68"/>
      <c r="AL199" s="68"/>
      <c r="AM199" s="68"/>
      <c r="AN199" s="68"/>
      <c r="AO199" s="68"/>
      <c r="AP199" s="68"/>
      <c r="AQ199" s="68"/>
      <c r="AR199" s="68"/>
      <c r="AS199" s="68"/>
      <c r="AT199" s="68"/>
      <c r="AU199" s="68"/>
      <c r="AV199" s="68"/>
      <c r="AW199" s="68"/>
      <c r="AX199" s="68"/>
      <c r="AY199" s="68"/>
      <c r="AZ199" s="68"/>
      <c r="BA199" s="68"/>
      <c r="BB199" s="68"/>
      <c r="BC199" s="68"/>
      <c r="BD199" s="68"/>
      <c r="BE199" s="68"/>
      <c r="BF199" s="68"/>
      <c r="BG199" s="68"/>
      <c r="BH199" s="68"/>
      <c r="BI199" s="68"/>
      <c r="BJ199" s="68"/>
      <c r="BK199" s="68"/>
      <c r="BL199" s="68"/>
      <c r="BM199" s="68"/>
      <c r="BN199" s="68"/>
      <c r="BO199" s="68"/>
      <c r="BP199" s="68"/>
      <c r="BQ199" s="68"/>
      <c r="BR199" s="68"/>
      <c r="BS199" s="68"/>
      <c r="BT199" s="68"/>
      <c r="BU199" s="68"/>
      <c r="BV199" s="68"/>
      <c r="BW199" s="68"/>
      <c r="BX199" s="68"/>
      <c r="BY199" s="68"/>
      <c r="BZ199" s="68"/>
      <c r="CA199" s="68"/>
      <c r="CB199" s="68"/>
      <c r="CC199" s="68"/>
      <c r="CD199" s="68"/>
      <c r="CE199" s="68"/>
      <c r="CF199" s="68"/>
      <c r="CG199" s="68"/>
      <c r="CH199" s="68"/>
      <c r="CI199" s="68"/>
      <c r="CJ199" s="68"/>
      <c r="CK199" s="68"/>
      <c r="CL199" s="68"/>
      <c r="CM199" s="68"/>
      <c r="CN199" s="68"/>
      <c r="CO199" s="68"/>
      <c r="CP199" s="68"/>
      <c r="CQ199" s="68"/>
      <c r="CR199" s="68"/>
      <c r="CS199" s="68"/>
      <c r="CT199" s="68"/>
      <c r="CU199" s="68"/>
      <c r="CV199" s="68"/>
      <c r="CW199" s="68"/>
      <c r="CX199" s="68"/>
      <c r="CY199" s="68"/>
      <c r="CZ199" s="68"/>
      <c r="DA199" s="68"/>
      <c r="DB199" s="68"/>
      <c r="DC199" s="68"/>
      <c r="DD199" s="68"/>
      <c r="DE199" s="68"/>
      <c r="DF199" s="68"/>
      <c r="DG199" s="68"/>
      <c r="DH199" s="68"/>
      <c r="DI199" s="68"/>
      <c r="DJ199" s="68"/>
      <c r="DK199" s="68"/>
      <c r="DL199" s="68"/>
      <c r="DM199" s="68"/>
      <c r="DN199" s="68"/>
      <c r="DO199" s="68"/>
      <c r="DP199" s="68"/>
      <c r="DQ199" s="68"/>
      <c r="DR199" s="68"/>
      <c r="DS199" s="68"/>
      <c r="DT199" s="68"/>
      <c r="DU199" s="68"/>
      <c r="DV199" s="68"/>
      <c r="DW199" s="68"/>
      <c r="DX199" s="68"/>
      <c r="DY199" s="68"/>
      <c r="DZ199" s="68"/>
      <c r="EA199" s="68"/>
      <c r="EB199" s="68"/>
      <c r="EC199" s="68"/>
      <c r="ED199" s="68"/>
      <c r="EE199" s="68"/>
      <c r="EF199" s="68"/>
      <c r="EG199" s="68"/>
      <c r="EH199" s="68"/>
      <c r="EI199" s="68"/>
      <c r="EJ199" s="68"/>
      <c r="EK199" s="68"/>
      <c r="EL199" s="68"/>
      <c r="EM199" s="68"/>
      <c r="EN199" s="68"/>
      <c r="EO199" s="68"/>
      <c r="EP199" s="68"/>
      <c r="EQ199" s="68"/>
      <c r="ER199" s="68"/>
      <c r="ES199" s="68"/>
      <c r="ET199" s="68"/>
      <c r="EU199" s="68"/>
      <c r="EV199" s="68"/>
      <c r="EW199" s="68"/>
      <c r="EX199" s="68"/>
      <c r="EY199" s="68"/>
      <c r="EZ199" s="68"/>
      <c r="FA199" s="68"/>
      <c r="FB199" s="68"/>
      <c r="FC199" s="68"/>
      <c r="FD199" s="68"/>
      <c r="FE199" s="68"/>
      <c r="FF199" s="68"/>
      <c r="FG199" s="68"/>
      <c r="FH199" s="68"/>
      <c r="FI199" s="68"/>
      <c r="FJ199" s="68"/>
      <c r="FK199" s="68"/>
      <c r="FL199" s="68"/>
      <c r="FM199" s="68"/>
      <c r="FN199" s="68"/>
      <c r="FO199" s="68"/>
      <c r="FP199" s="68"/>
      <c r="FQ199" s="68"/>
      <c r="FR199" s="68"/>
      <c r="FS199" s="68"/>
      <c r="FT199" s="68"/>
      <c r="FU199" s="68"/>
      <c r="FV199" s="68"/>
      <c r="FW199" s="68"/>
      <c r="FX199" s="68"/>
      <c r="FY199" s="68"/>
      <c r="FZ199" s="68"/>
      <c r="GA199" s="68"/>
      <c r="GB199" s="68"/>
      <c r="GC199" s="68"/>
      <c r="GD199" s="68"/>
      <c r="GE199" s="68"/>
      <c r="GF199" s="68"/>
      <c r="GG199" s="68"/>
      <c r="GH199" s="68"/>
      <c r="GI199" s="68"/>
      <c r="GJ199" s="68"/>
      <c r="GK199" s="68"/>
      <c r="GL199" s="68"/>
      <c r="GM199" s="68"/>
      <c r="GN199" s="68"/>
      <c r="GO199" s="68"/>
      <c r="GP199" s="68"/>
      <c r="GQ199" s="68"/>
      <c r="GR199" s="68"/>
      <c r="GS199" s="68"/>
      <c r="GT199" s="68"/>
      <c r="GU199" s="68"/>
      <c r="GV199" s="68"/>
      <c r="GW199" s="68"/>
      <c r="GX199" s="68"/>
      <c r="GY199" s="68"/>
      <c r="GZ199" s="68"/>
      <c r="HA199" s="68"/>
      <c r="HB199" s="68"/>
      <c r="HC199" s="68"/>
      <c r="HD199" s="68"/>
      <c r="HE199" s="68"/>
      <c r="HF199" s="68"/>
      <c r="HG199" s="68"/>
      <c r="HH199" s="68"/>
      <c r="HI199" s="68"/>
      <c r="HJ199" s="68"/>
      <c r="HK199" s="68"/>
      <c r="HL199" s="68"/>
      <c r="HM199" s="68"/>
      <c r="HN199" s="68"/>
      <c r="HO199" s="68"/>
      <c r="HP199" s="68"/>
      <c r="HQ199" s="68"/>
      <c r="HR199" s="68"/>
      <c r="HS199" s="68"/>
      <c r="HT199" s="68"/>
      <c r="HU199" s="68"/>
      <c r="HV199" s="68"/>
      <c r="HW199" s="68"/>
      <c r="HX199" s="68"/>
      <c r="HY199" s="68"/>
      <c r="HZ199" s="68"/>
      <c r="IA199" s="68"/>
      <c r="IB199" s="68"/>
      <c r="IC199" s="68"/>
      <c r="ID199" s="68"/>
      <c r="IE199" s="68"/>
      <c r="IF199" s="68"/>
      <c r="IG199" s="68"/>
      <c r="IH199" s="68"/>
      <c r="II199" s="68"/>
      <c r="IJ199" s="68"/>
      <c r="IK199" s="68"/>
    </row>
    <row r="200" spans="1:245" s="67" customFormat="1" x14ac:dyDescent="0.35">
      <c r="A200" s="85" t="s">
        <v>687</v>
      </c>
      <c r="B200" s="85" t="s">
        <v>183</v>
      </c>
      <c r="C200" s="85" t="s">
        <v>22</v>
      </c>
      <c r="D200" s="109">
        <v>8000000</v>
      </c>
      <c r="E200" s="77"/>
      <c r="F200" s="1"/>
      <c r="G200" s="68"/>
      <c r="H200" s="68"/>
      <c r="I200" s="68"/>
      <c r="J200" s="68"/>
      <c r="K200" s="68"/>
      <c r="L200" s="68"/>
      <c r="M200" s="68"/>
      <c r="N200" s="68"/>
      <c r="O200" s="68"/>
      <c r="P200" s="68"/>
      <c r="Q200" s="68"/>
      <c r="R200" s="68"/>
      <c r="S200" s="68"/>
      <c r="T200" s="68"/>
      <c r="U200" s="68"/>
      <c r="V200" s="68"/>
      <c r="W200" s="68"/>
      <c r="X200" s="68"/>
      <c r="Y200" s="68"/>
      <c r="Z200" s="68"/>
      <c r="AA200" s="68"/>
      <c r="AB200" s="68"/>
      <c r="AC200" s="68"/>
      <c r="AD200" s="68"/>
      <c r="AE200" s="68"/>
      <c r="AF200" s="68"/>
      <c r="AG200" s="68"/>
      <c r="AH200" s="68"/>
      <c r="AI200" s="68"/>
      <c r="AJ200" s="68"/>
      <c r="AK200" s="68"/>
      <c r="AL200" s="68"/>
      <c r="AM200" s="68"/>
      <c r="AN200" s="68"/>
      <c r="AO200" s="68"/>
      <c r="AP200" s="68"/>
      <c r="AQ200" s="68"/>
      <c r="AR200" s="68"/>
      <c r="AS200" s="68"/>
      <c r="AT200" s="68"/>
      <c r="AU200" s="68"/>
      <c r="AV200" s="68"/>
      <c r="AW200" s="68"/>
      <c r="AX200" s="68"/>
      <c r="AY200" s="68"/>
      <c r="AZ200" s="68"/>
      <c r="BA200" s="68"/>
      <c r="BB200" s="68"/>
      <c r="BC200" s="68"/>
      <c r="BD200" s="68"/>
      <c r="BE200" s="68"/>
      <c r="BF200" s="68"/>
      <c r="BG200" s="68"/>
      <c r="BH200" s="68"/>
      <c r="BI200" s="68"/>
      <c r="BJ200" s="68"/>
      <c r="BK200" s="68"/>
      <c r="BL200" s="68"/>
      <c r="BM200" s="68"/>
      <c r="BN200" s="68"/>
      <c r="BO200" s="68"/>
      <c r="BP200" s="68"/>
      <c r="BQ200" s="68"/>
      <c r="BR200" s="68"/>
      <c r="BS200" s="68"/>
      <c r="BT200" s="68"/>
      <c r="BU200" s="68"/>
      <c r="BV200" s="68"/>
      <c r="BW200" s="68"/>
      <c r="BX200" s="68"/>
      <c r="BY200" s="68"/>
      <c r="BZ200" s="68"/>
      <c r="CA200" s="68"/>
      <c r="CB200" s="68"/>
      <c r="CC200" s="68"/>
      <c r="CD200" s="68"/>
      <c r="CE200" s="68"/>
      <c r="CF200" s="68"/>
      <c r="CG200" s="68"/>
      <c r="CH200" s="68"/>
      <c r="CI200" s="68"/>
      <c r="CJ200" s="68"/>
      <c r="CK200" s="68"/>
      <c r="CL200" s="68"/>
      <c r="CM200" s="68"/>
      <c r="CN200" s="68"/>
      <c r="CO200" s="68"/>
      <c r="CP200" s="68"/>
      <c r="CQ200" s="68"/>
      <c r="CR200" s="68"/>
      <c r="CS200" s="68"/>
      <c r="CT200" s="68"/>
      <c r="CU200" s="68"/>
      <c r="CV200" s="68"/>
      <c r="CW200" s="68"/>
      <c r="CX200" s="68"/>
      <c r="CY200" s="68"/>
      <c r="CZ200" s="68"/>
      <c r="DA200" s="68"/>
      <c r="DB200" s="68"/>
      <c r="DC200" s="68"/>
      <c r="DD200" s="68"/>
      <c r="DE200" s="68"/>
      <c r="DF200" s="68"/>
      <c r="DG200" s="68"/>
      <c r="DH200" s="68"/>
      <c r="DI200" s="68"/>
      <c r="DJ200" s="68"/>
      <c r="DK200" s="68"/>
      <c r="DL200" s="68"/>
      <c r="DM200" s="68"/>
      <c r="DN200" s="68"/>
      <c r="DO200" s="68"/>
      <c r="DP200" s="68"/>
      <c r="DQ200" s="68"/>
      <c r="DR200" s="68"/>
      <c r="DS200" s="68"/>
      <c r="DT200" s="68"/>
      <c r="DU200" s="68"/>
      <c r="DV200" s="68"/>
      <c r="DW200" s="68"/>
      <c r="DX200" s="68"/>
      <c r="DY200" s="68"/>
      <c r="DZ200" s="68"/>
      <c r="EA200" s="68"/>
      <c r="EB200" s="68"/>
      <c r="EC200" s="68"/>
      <c r="ED200" s="68"/>
      <c r="EE200" s="68"/>
      <c r="EF200" s="68"/>
      <c r="EG200" s="68"/>
      <c r="EH200" s="68"/>
      <c r="EI200" s="68"/>
      <c r="EJ200" s="68"/>
      <c r="EK200" s="68"/>
      <c r="EL200" s="68"/>
      <c r="EM200" s="68"/>
      <c r="EN200" s="68"/>
      <c r="EO200" s="68"/>
      <c r="EP200" s="68"/>
      <c r="EQ200" s="68"/>
      <c r="ER200" s="68"/>
      <c r="ES200" s="68"/>
      <c r="ET200" s="68"/>
      <c r="EU200" s="68"/>
      <c r="EV200" s="68"/>
      <c r="EW200" s="68"/>
      <c r="EX200" s="68"/>
      <c r="EY200" s="68"/>
      <c r="EZ200" s="68"/>
      <c r="FA200" s="68"/>
      <c r="FB200" s="68"/>
      <c r="FC200" s="68"/>
      <c r="FD200" s="68"/>
      <c r="FE200" s="68"/>
      <c r="FF200" s="68"/>
      <c r="FG200" s="68"/>
      <c r="FH200" s="68"/>
      <c r="FI200" s="68"/>
      <c r="FJ200" s="68"/>
      <c r="FK200" s="68"/>
      <c r="FL200" s="68"/>
      <c r="FM200" s="68"/>
      <c r="FN200" s="68"/>
      <c r="FO200" s="68"/>
      <c r="FP200" s="68"/>
      <c r="FQ200" s="68"/>
      <c r="FR200" s="68"/>
      <c r="FS200" s="68"/>
      <c r="FT200" s="68"/>
      <c r="FU200" s="68"/>
      <c r="FV200" s="68"/>
      <c r="FW200" s="68"/>
      <c r="FX200" s="68"/>
      <c r="FY200" s="68"/>
      <c r="FZ200" s="68"/>
      <c r="GA200" s="68"/>
      <c r="GB200" s="68"/>
      <c r="GC200" s="68"/>
      <c r="GD200" s="68"/>
      <c r="GE200" s="68"/>
      <c r="GF200" s="68"/>
      <c r="GG200" s="68"/>
      <c r="GH200" s="68"/>
      <c r="GI200" s="68"/>
      <c r="GJ200" s="68"/>
      <c r="GK200" s="68"/>
      <c r="GL200" s="68"/>
      <c r="GM200" s="68"/>
      <c r="GN200" s="68"/>
      <c r="GO200" s="68"/>
      <c r="GP200" s="68"/>
      <c r="GQ200" s="68"/>
      <c r="GR200" s="68"/>
      <c r="GS200" s="68"/>
      <c r="GT200" s="68"/>
      <c r="GU200" s="68"/>
      <c r="GV200" s="68"/>
      <c r="GW200" s="68"/>
      <c r="GX200" s="68"/>
      <c r="GY200" s="68"/>
      <c r="GZ200" s="68"/>
      <c r="HA200" s="68"/>
      <c r="HB200" s="68"/>
      <c r="HC200" s="68"/>
      <c r="HD200" s="68"/>
      <c r="HE200" s="68"/>
      <c r="HF200" s="68"/>
      <c r="HG200" s="68"/>
      <c r="HH200" s="68"/>
      <c r="HI200" s="68"/>
      <c r="HJ200" s="68"/>
      <c r="HK200" s="68"/>
      <c r="HL200" s="68"/>
      <c r="HM200" s="68"/>
      <c r="HN200" s="68"/>
      <c r="HO200" s="68"/>
      <c r="HP200" s="68"/>
      <c r="HQ200" s="68"/>
      <c r="HR200" s="68"/>
      <c r="HS200" s="68"/>
      <c r="HT200" s="68"/>
      <c r="HU200" s="68"/>
      <c r="HV200" s="68"/>
      <c r="HW200" s="68"/>
      <c r="HX200" s="68"/>
      <c r="HY200" s="68"/>
      <c r="HZ200" s="68"/>
      <c r="IA200" s="68"/>
      <c r="IB200" s="68"/>
      <c r="IC200" s="68"/>
      <c r="ID200" s="68"/>
      <c r="IE200" s="68"/>
      <c r="IF200" s="68"/>
      <c r="IG200" s="68"/>
      <c r="IH200" s="68"/>
      <c r="II200" s="68"/>
      <c r="IJ200" s="68"/>
      <c r="IK200" s="68"/>
    </row>
    <row r="201" spans="1:245" s="67" customFormat="1" x14ac:dyDescent="0.35">
      <c r="A201" s="85" t="s">
        <v>832</v>
      </c>
      <c r="B201" s="85" t="s">
        <v>688</v>
      </c>
      <c r="C201" s="85" t="s">
        <v>22</v>
      </c>
      <c r="D201" s="109">
        <v>7000000</v>
      </c>
      <c r="E201" s="76"/>
      <c r="F201" s="1"/>
    </row>
    <row r="202" spans="1:245" x14ac:dyDescent="0.35">
      <c r="A202" s="85" t="s">
        <v>880</v>
      </c>
      <c r="B202" s="85" t="s">
        <v>881</v>
      </c>
      <c r="C202" s="85" t="s">
        <v>22</v>
      </c>
      <c r="D202" s="109">
        <v>9000000</v>
      </c>
    </row>
    <row r="203" spans="1:245" s="68" customFormat="1" x14ac:dyDescent="0.35">
      <c r="A203" s="102" t="s">
        <v>1026</v>
      </c>
      <c r="B203" s="102" t="s">
        <v>918</v>
      </c>
      <c r="C203" s="102" t="s">
        <v>22</v>
      </c>
      <c r="D203" s="111">
        <v>8000000</v>
      </c>
      <c r="E203" s="77" t="s">
        <v>844</v>
      </c>
      <c r="F203" s="1"/>
    </row>
    <row r="204" spans="1:245" s="68" customFormat="1" x14ac:dyDescent="0.35">
      <c r="A204" s="102" t="s">
        <v>1027</v>
      </c>
      <c r="B204" s="102" t="s">
        <v>917</v>
      </c>
      <c r="C204" s="102" t="s">
        <v>22</v>
      </c>
      <c r="D204" s="111">
        <v>7000000</v>
      </c>
      <c r="E204" s="77" t="s">
        <v>844</v>
      </c>
      <c r="F204" s="1"/>
    </row>
    <row r="205" spans="1:245" s="68" customFormat="1" x14ac:dyDescent="0.35">
      <c r="A205" s="85"/>
      <c r="B205" s="85"/>
      <c r="C205" s="85"/>
      <c r="D205" s="109" t="s">
        <v>985</v>
      </c>
      <c r="E205" s="77"/>
      <c r="F205" s="1"/>
    </row>
    <row r="206" spans="1:245" x14ac:dyDescent="0.35">
      <c r="A206" s="85" t="s">
        <v>186</v>
      </c>
      <c r="B206" s="85" t="s">
        <v>187</v>
      </c>
      <c r="C206" s="85" t="s">
        <v>35</v>
      </c>
      <c r="D206" s="109">
        <v>16000000</v>
      </c>
    </row>
    <row r="207" spans="1:245" s="67" customFormat="1" x14ac:dyDescent="0.35">
      <c r="A207" s="85" t="s">
        <v>188</v>
      </c>
      <c r="B207" s="85" t="s">
        <v>689</v>
      </c>
      <c r="C207" s="85" t="s">
        <v>35</v>
      </c>
      <c r="D207" s="109">
        <v>12000000</v>
      </c>
      <c r="E207" s="77"/>
      <c r="F207" s="1"/>
      <c r="G207" s="68"/>
      <c r="H207" s="68"/>
      <c r="I207" s="68"/>
      <c r="J207" s="68"/>
      <c r="K207" s="68"/>
      <c r="L207" s="68"/>
      <c r="M207" s="68"/>
      <c r="N207" s="68"/>
      <c r="O207" s="68"/>
      <c r="P207" s="68"/>
      <c r="Q207" s="68"/>
      <c r="R207" s="68"/>
      <c r="S207" s="68"/>
      <c r="T207" s="68"/>
      <c r="U207" s="68"/>
      <c r="V207" s="68"/>
      <c r="W207" s="68"/>
      <c r="X207" s="68"/>
      <c r="Y207" s="68"/>
      <c r="Z207" s="68"/>
      <c r="AA207" s="68"/>
      <c r="AB207" s="68"/>
      <c r="AC207" s="68"/>
      <c r="AD207" s="68"/>
      <c r="AE207" s="68"/>
      <c r="AF207" s="68"/>
      <c r="AG207" s="68"/>
      <c r="AH207" s="68"/>
      <c r="AI207" s="68"/>
      <c r="AJ207" s="68"/>
      <c r="AK207" s="68"/>
      <c r="AL207" s="68"/>
      <c r="AM207" s="68"/>
      <c r="AN207" s="68"/>
      <c r="AO207" s="68"/>
      <c r="AP207" s="68"/>
      <c r="AQ207" s="68"/>
      <c r="AR207" s="68"/>
      <c r="AS207" s="68"/>
      <c r="AT207" s="68"/>
      <c r="AU207" s="68"/>
      <c r="AV207" s="68"/>
      <c r="AW207" s="68"/>
      <c r="AX207" s="68"/>
      <c r="AY207" s="68"/>
      <c r="AZ207" s="68"/>
      <c r="BA207" s="68"/>
      <c r="BB207" s="68"/>
      <c r="BC207" s="68"/>
      <c r="BD207" s="68"/>
      <c r="BE207" s="68"/>
      <c r="BF207" s="68"/>
      <c r="BG207" s="68"/>
      <c r="BH207" s="68"/>
      <c r="BI207" s="68"/>
      <c r="BJ207" s="68"/>
      <c r="BK207" s="68"/>
      <c r="BL207" s="68"/>
      <c r="BM207" s="68"/>
      <c r="BN207" s="68"/>
      <c r="BO207" s="68"/>
      <c r="BP207" s="68"/>
      <c r="BQ207" s="68"/>
      <c r="BR207" s="68"/>
      <c r="BS207" s="68"/>
      <c r="BT207" s="68"/>
      <c r="BU207" s="68"/>
      <c r="BV207" s="68"/>
      <c r="BW207" s="68"/>
      <c r="BX207" s="68"/>
      <c r="BY207" s="68"/>
      <c r="BZ207" s="68"/>
      <c r="CA207" s="68"/>
      <c r="CB207" s="68"/>
      <c r="CC207" s="68"/>
      <c r="CD207" s="68"/>
      <c r="CE207" s="68"/>
      <c r="CF207" s="68"/>
      <c r="CG207" s="68"/>
      <c r="CH207" s="68"/>
      <c r="CI207" s="68"/>
      <c r="CJ207" s="68"/>
      <c r="CK207" s="68"/>
      <c r="CL207" s="68"/>
      <c r="CM207" s="68"/>
      <c r="CN207" s="68"/>
      <c r="CO207" s="68"/>
      <c r="CP207" s="68"/>
      <c r="CQ207" s="68"/>
      <c r="CR207" s="68"/>
      <c r="CS207" s="68"/>
      <c r="CT207" s="68"/>
      <c r="CU207" s="68"/>
      <c r="CV207" s="68"/>
      <c r="CW207" s="68"/>
      <c r="CX207" s="68"/>
      <c r="CY207" s="68"/>
      <c r="CZ207" s="68"/>
      <c r="DA207" s="68"/>
      <c r="DB207" s="68"/>
      <c r="DC207" s="68"/>
      <c r="DD207" s="68"/>
      <c r="DE207" s="68"/>
      <c r="DF207" s="68"/>
      <c r="DG207" s="68"/>
      <c r="DH207" s="68"/>
      <c r="DI207" s="68"/>
      <c r="DJ207" s="68"/>
      <c r="DK207" s="68"/>
      <c r="DL207" s="68"/>
      <c r="DM207" s="68"/>
      <c r="DN207" s="68"/>
      <c r="DO207" s="68"/>
      <c r="DP207" s="68"/>
      <c r="DQ207" s="68"/>
      <c r="DR207" s="68"/>
      <c r="DS207" s="68"/>
      <c r="DT207" s="68"/>
      <c r="DU207" s="68"/>
      <c r="DV207" s="68"/>
      <c r="DW207" s="68"/>
      <c r="DX207" s="68"/>
      <c r="DY207" s="68"/>
      <c r="DZ207" s="68"/>
      <c r="EA207" s="68"/>
      <c r="EB207" s="68"/>
      <c r="EC207" s="68"/>
      <c r="ED207" s="68"/>
      <c r="EE207" s="68"/>
      <c r="EF207" s="68"/>
      <c r="EG207" s="68"/>
      <c r="EH207" s="68"/>
      <c r="EI207" s="68"/>
      <c r="EJ207" s="68"/>
      <c r="EK207" s="68"/>
      <c r="EL207" s="68"/>
      <c r="EM207" s="68"/>
      <c r="EN207" s="68"/>
      <c r="EO207" s="68"/>
      <c r="EP207" s="68"/>
      <c r="EQ207" s="68"/>
      <c r="ER207" s="68"/>
      <c r="ES207" s="68"/>
      <c r="ET207" s="68"/>
      <c r="EU207" s="68"/>
      <c r="EV207" s="68"/>
      <c r="EW207" s="68"/>
      <c r="EX207" s="68"/>
      <c r="EY207" s="68"/>
      <c r="EZ207" s="68"/>
      <c r="FA207" s="68"/>
      <c r="FB207" s="68"/>
      <c r="FC207" s="68"/>
      <c r="FD207" s="68"/>
      <c r="FE207" s="68"/>
      <c r="FF207" s="68"/>
      <c r="FG207" s="68"/>
      <c r="FH207" s="68"/>
      <c r="FI207" s="68"/>
      <c r="FJ207" s="68"/>
      <c r="FK207" s="68"/>
      <c r="FL207" s="68"/>
      <c r="FM207" s="68"/>
      <c r="FN207" s="68"/>
      <c r="FO207" s="68"/>
      <c r="FP207" s="68"/>
      <c r="FQ207" s="68"/>
      <c r="FR207" s="68"/>
      <c r="FS207" s="68"/>
      <c r="FT207" s="68"/>
      <c r="FU207" s="68"/>
      <c r="FV207" s="68"/>
      <c r="FW207" s="68"/>
      <c r="FX207" s="68"/>
      <c r="FY207" s="68"/>
      <c r="FZ207" s="68"/>
      <c r="GA207" s="68"/>
      <c r="GB207" s="68"/>
      <c r="GC207" s="68"/>
      <c r="GD207" s="68"/>
      <c r="GE207" s="68"/>
      <c r="GF207" s="68"/>
      <c r="GG207" s="68"/>
      <c r="GH207" s="68"/>
      <c r="GI207" s="68"/>
      <c r="GJ207" s="68"/>
      <c r="GK207" s="68"/>
      <c r="GL207" s="68"/>
      <c r="GM207" s="68"/>
      <c r="GN207" s="68"/>
      <c r="GO207" s="68"/>
      <c r="GP207" s="68"/>
      <c r="GQ207" s="68"/>
      <c r="GR207" s="68"/>
      <c r="GS207" s="68"/>
      <c r="GT207" s="68"/>
      <c r="GU207" s="68"/>
      <c r="GV207" s="68"/>
      <c r="GW207" s="68"/>
      <c r="GX207" s="68"/>
      <c r="GY207" s="68"/>
      <c r="GZ207" s="68"/>
      <c r="HA207" s="68"/>
      <c r="HB207" s="68"/>
      <c r="HC207" s="68"/>
      <c r="HD207" s="68"/>
      <c r="HE207" s="68"/>
      <c r="HF207" s="68"/>
      <c r="HG207" s="68"/>
      <c r="HH207" s="68"/>
      <c r="HI207" s="68"/>
      <c r="HJ207" s="68"/>
      <c r="HK207" s="68"/>
      <c r="HL207" s="68"/>
      <c r="HM207" s="68"/>
      <c r="HN207" s="68"/>
      <c r="HO207" s="68"/>
      <c r="HP207" s="68"/>
      <c r="HQ207" s="68"/>
      <c r="HR207" s="68"/>
      <c r="HS207" s="68"/>
      <c r="HT207" s="68"/>
      <c r="HU207" s="68"/>
      <c r="HV207" s="68"/>
      <c r="HW207" s="68"/>
      <c r="HX207" s="68"/>
      <c r="HY207" s="68"/>
      <c r="HZ207" s="68"/>
      <c r="IA207" s="68"/>
      <c r="IB207" s="68"/>
      <c r="IC207" s="68"/>
      <c r="ID207" s="68"/>
      <c r="IE207" s="68"/>
      <c r="IF207" s="68"/>
      <c r="IG207" s="68"/>
      <c r="IH207" s="68"/>
      <c r="II207" s="68"/>
      <c r="IJ207" s="68"/>
      <c r="IK207" s="68"/>
    </row>
    <row r="208" spans="1:245" s="68" customFormat="1" x14ac:dyDescent="0.35">
      <c r="A208" s="85" t="s">
        <v>190</v>
      </c>
      <c r="B208" s="85" t="s">
        <v>391</v>
      </c>
      <c r="C208" s="85" t="s">
        <v>35</v>
      </c>
      <c r="D208" s="109">
        <v>12000000</v>
      </c>
      <c r="E208" s="77"/>
      <c r="F208" s="1"/>
    </row>
    <row r="209" spans="1:245" s="67" customFormat="1" x14ac:dyDescent="0.35">
      <c r="A209" s="85" t="s">
        <v>191</v>
      </c>
      <c r="B209" s="85" t="s">
        <v>194</v>
      </c>
      <c r="C209" s="85" t="s">
        <v>35</v>
      </c>
      <c r="D209" s="109">
        <v>10000000</v>
      </c>
      <c r="E209" s="76"/>
      <c r="F209" s="1"/>
    </row>
    <row r="210" spans="1:245" s="68" customFormat="1" x14ac:dyDescent="0.35">
      <c r="A210" s="85" t="s">
        <v>193</v>
      </c>
      <c r="B210" s="85" t="s">
        <v>192</v>
      </c>
      <c r="C210" s="85" t="s">
        <v>35</v>
      </c>
      <c r="D210" s="109">
        <v>9000000</v>
      </c>
      <c r="E210" s="76"/>
      <c r="F210" s="1"/>
      <c r="G210" s="67"/>
      <c r="H210" s="67"/>
      <c r="I210" s="67"/>
      <c r="J210" s="67"/>
      <c r="K210" s="67"/>
      <c r="L210" s="67"/>
      <c r="M210" s="67"/>
      <c r="N210" s="67"/>
      <c r="O210" s="67"/>
      <c r="P210" s="67"/>
      <c r="Q210" s="67"/>
      <c r="R210" s="67"/>
      <c r="S210" s="67"/>
      <c r="T210" s="67"/>
      <c r="U210" s="67"/>
      <c r="V210" s="67"/>
      <c r="W210" s="67"/>
      <c r="X210" s="67"/>
      <c r="Y210" s="67"/>
      <c r="Z210" s="67"/>
      <c r="AA210" s="67"/>
      <c r="AB210" s="67"/>
      <c r="AC210" s="67"/>
      <c r="AD210" s="67"/>
      <c r="AE210" s="67"/>
      <c r="AF210" s="67"/>
      <c r="AG210" s="67"/>
      <c r="AH210" s="67"/>
      <c r="AI210" s="67"/>
      <c r="AJ210" s="67"/>
      <c r="AK210" s="67"/>
      <c r="AL210" s="67"/>
      <c r="AM210" s="67"/>
      <c r="AN210" s="67"/>
      <c r="AO210" s="67"/>
      <c r="AP210" s="67"/>
      <c r="AQ210" s="67"/>
      <c r="AR210" s="67"/>
      <c r="AS210" s="67"/>
      <c r="AT210" s="67"/>
      <c r="AU210" s="67"/>
      <c r="AV210" s="67"/>
      <c r="AW210" s="67"/>
      <c r="AX210" s="67"/>
      <c r="AY210" s="67"/>
      <c r="AZ210" s="67"/>
      <c r="BA210" s="67"/>
      <c r="BB210" s="67"/>
      <c r="BC210" s="67"/>
      <c r="BD210" s="67"/>
      <c r="BE210" s="67"/>
      <c r="BF210" s="67"/>
      <c r="BG210" s="67"/>
      <c r="BH210" s="67"/>
      <c r="BI210" s="67"/>
      <c r="BJ210" s="67"/>
      <c r="BK210" s="67"/>
      <c r="BL210" s="67"/>
      <c r="BM210" s="67"/>
      <c r="BN210" s="67"/>
      <c r="BO210" s="67"/>
      <c r="BP210" s="67"/>
      <c r="BQ210" s="67"/>
      <c r="BR210" s="67"/>
      <c r="BS210" s="67"/>
      <c r="BT210" s="67"/>
      <c r="BU210" s="67"/>
      <c r="BV210" s="67"/>
      <c r="BW210" s="67"/>
      <c r="BX210" s="67"/>
      <c r="BY210" s="67"/>
      <c r="BZ210" s="67"/>
      <c r="CA210" s="67"/>
      <c r="CB210" s="67"/>
      <c r="CC210" s="67"/>
      <c r="CD210" s="67"/>
      <c r="CE210" s="67"/>
      <c r="CF210" s="67"/>
      <c r="CG210" s="67"/>
      <c r="CH210" s="67"/>
      <c r="CI210" s="67"/>
      <c r="CJ210" s="67"/>
      <c r="CK210" s="67"/>
      <c r="CL210" s="67"/>
      <c r="CM210" s="67"/>
      <c r="CN210" s="67"/>
      <c r="CO210" s="67"/>
      <c r="CP210" s="67"/>
      <c r="CQ210" s="67"/>
      <c r="CR210" s="67"/>
      <c r="CS210" s="67"/>
      <c r="CT210" s="67"/>
      <c r="CU210" s="67"/>
      <c r="CV210" s="67"/>
      <c r="CW210" s="67"/>
      <c r="CX210" s="67"/>
      <c r="CY210" s="67"/>
      <c r="CZ210" s="67"/>
      <c r="DA210" s="67"/>
      <c r="DB210" s="67"/>
      <c r="DC210" s="67"/>
      <c r="DD210" s="67"/>
      <c r="DE210" s="67"/>
      <c r="DF210" s="67"/>
      <c r="DG210" s="67"/>
      <c r="DH210" s="67"/>
      <c r="DI210" s="67"/>
      <c r="DJ210" s="67"/>
      <c r="DK210" s="67"/>
      <c r="DL210" s="67"/>
      <c r="DM210" s="67"/>
      <c r="DN210" s="67"/>
      <c r="DO210" s="67"/>
      <c r="DP210" s="67"/>
      <c r="DQ210" s="67"/>
      <c r="DR210" s="67"/>
      <c r="DS210" s="67"/>
      <c r="DT210" s="67"/>
      <c r="DU210" s="67"/>
      <c r="DV210" s="67"/>
      <c r="DW210" s="67"/>
      <c r="DX210" s="67"/>
      <c r="DY210" s="67"/>
      <c r="DZ210" s="67"/>
      <c r="EA210" s="67"/>
      <c r="EB210" s="67"/>
      <c r="EC210" s="67"/>
      <c r="ED210" s="67"/>
      <c r="EE210" s="67"/>
      <c r="EF210" s="67"/>
      <c r="EG210" s="67"/>
      <c r="EH210" s="67"/>
      <c r="EI210" s="67"/>
      <c r="EJ210" s="67"/>
      <c r="EK210" s="67"/>
      <c r="EL210" s="67"/>
      <c r="EM210" s="67"/>
      <c r="EN210" s="67"/>
      <c r="EO210" s="67"/>
      <c r="EP210" s="67"/>
      <c r="EQ210" s="67"/>
      <c r="ER210" s="67"/>
      <c r="ES210" s="67"/>
      <c r="ET210" s="67"/>
      <c r="EU210" s="67"/>
      <c r="EV210" s="67"/>
      <c r="EW210" s="67"/>
      <c r="EX210" s="67"/>
      <c r="EY210" s="67"/>
      <c r="EZ210" s="67"/>
      <c r="FA210" s="67"/>
      <c r="FB210" s="67"/>
      <c r="FC210" s="67"/>
      <c r="FD210" s="67"/>
      <c r="FE210" s="67"/>
      <c r="FF210" s="67"/>
      <c r="FG210" s="67"/>
      <c r="FH210" s="67"/>
      <c r="FI210" s="67"/>
      <c r="FJ210" s="67"/>
      <c r="FK210" s="67"/>
      <c r="FL210" s="67"/>
      <c r="FM210" s="67"/>
      <c r="FN210" s="67"/>
      <c r="FO210" s="67"/>
      <c r="FP210" s="67"/>
      <c r="FQ210" s="67"/>
      <c r="FR210" s="67"/>
      <c r="FS210" s="67"/>
      <c r="FT210" s="67"/>
      <c r="FU210" s="67"/>
      <c r="FV210" s="67"/>
      <c r="FW210" s="67"/>
      <c r="FX210" s="67"/>
      <c r="FY210" s="67"/>
      <c r="FZ210" s="67"/>
      <c r="GA210" s="67"/>
      <c r="GB210" s="67"/>
      <c r="GC210" s="67"/>
      <c r="GD210" s="67"/>
      <c r="GE210" s="67"/>
      <c r="GF210" s="67"/>
      <c r="GG210" s="67"/>
      <c r="GH210" s="67"/>
      <c r="GI210" s="67"/>
      <c r="GJ210" s="67"/>
      <c r="GK210" s="67"/>
      <c r="GL210" s="67"/>
      <c r="GM210" s="67"/>
      <c r="GN210" s="67"/>
      <c r="GO210" s="67"/>
      <c r="GP210" s="67"/>
      <c r="GQ210" s="67"/>
      <c r="GR210" s="67"/>
      <c r="GS210" s="67"/>
      <c r="GT210" s="67"/>
      <c r="GU210" s="67"/>
      <c r="GV210" s="67"/>
      <c r="GW210" s="67"/>
      <c r="GX210" s="67"/>
      <c r="GY210" s="67"/>
      <c r="GZ210" s="67"/>
      <c r="HA210" s="67"/>
      <c r="HB210" s="67"/>
      <c r="HC210" s="67"/>
      <c r="HD210" s="67"/>
      <c r="HE210" s="67"/>
      <c r="HF210" s="67"/>
      <c r="HG210" s="67"/>
      <c r="HH210" s="67"/>
      <c r="HI210" s="67"/>
      <c r="HJ210" s="67"/>
      <c r="HK210" s="67"/>
      <c r="HL210" s="67"/>
      <c r="HM210" s="67"/>
      <c r="HN210" s="67"/>
      <c r="HO210" s="67"/>
      <c r="HP210" s="67"/>
      <c r="HQ210" s="67"/>
      <c r="HR210" s="67"/>
      <c r="HS210" s="67"/>
      <c r="HT210" s="67"/>
      <c r="HU210" s="67"/>
      <c r="HV210" s="67"/>
      <c r="HW210" s="67"/>
      <c r="HX210" s="67"/>
      <c r="HY210" s="67"/>
      <c r="HZ210" s="67"/>
      <c r="IA210" s="67"/>
      <c r="IB210" s="67"/>
      <c r="IC210" s="67"/>
      <c r="ID210" s="67"/>
      <c r="IE210" s="67"/>
      <c r="IF210" s="67"/>
      <c r="IG210" s="67"/>
      <c r="IH210" s="67"/>
      <c r="II210" s="67"/>
      <c r="IJ210" s="67"/>
      <c r="IK210" s="67"/>
    </row>
    <row r="211" spans="1:245" s="68" customFormat="1" x14ac:dyDescent="0.35">
      <c r="A211" s="85" t="s">
        <v>195</v>
      </c>
      <c r="B211" s="85" t="s">
        <v>690</v>
      </c>
      <c r="C211" s="85" t="s">
        <v>35</v>
      </c>
      <c r="D211" s="109">
        <v>8000000</v>
      </c>
      <c r="E211" s="76"/>
      <c r="F211" s="1"/>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c r="AD211" s="67"/>
      <c r="AE211" s="67"/>
      <c r="AF211" s="67"/>
      <c r="AG211" s="67"/>
      <c r="AH211" s="67"/>
      <c r="AI211" s="67"/>
      <c r="AJ211" s="67"/>
      <c r="AK211" s="67"/>
      <c r="AL211" s="67"/>
      <c r="AM211" s="67"/>
      <c r="AN211" s="67"/>
      <c r="AO211" s="67"/>
      <c r="AP211" s="67"/>
      <c r="AQ211" s="67"/>
      <c r="AR211" s="67"/>
      <c r="AS211" s="67"/>
      <c r="AT211" s="67"/>
      <c r="AU211" s="67"/>
      <c r="AV211" s="67"/>
      <c r="AW211" s="67"/>
      <c r="AX211" s="67"/>
      <c r="AY211" s="67"/>
      <c r="AZ211" s="67"/>
      <c r="BA211" s="67"/>
      <c r="BB211" s="67"/>
      <c r="BC211" s="67"/>
      <c r="BD211" s="67"/>
      <c r="BE211" s="67"/>
      <c r="BF211" s="67"/>
      <c r="BG211" s="67"/>
      <c r="BH211" s="67"/>
      <c r="BI211" s="67"/>
      <c r="BJ211" s="67"/>
      <c r="BK211" s="67"/>
      <c r="BL211" s="67"/>
      <c r="BM211" s="67"/>
      <c r="BN211" s="67"/>
      <c r="BO211" s="67"/>
      <c r="BP211" s="67"/>
      <c r="BQ211" s="67"/>
      <c r="BR211" s="67"/>
      <c r="BS211" s="67"/>
      <c r="BT211" s="67"/>
      <c r="BU211" s="67"/>
      <c r="BV211" s="67"/>
      <c r="BW211" s="67"/>
      <c r="BX211" s="67"/>
      <c r="BY211" s="67"/>
      <c r="BZ211" s="67"/>
      <c r="CA211" s="67"/>
      <c r="CB211" s="67"/>
      <c r="CC211" s="67"/>
      <c r="CD211" s="67"/>
      <c r="CE211" s="67"/>
      <c r="CF211" s="67"/>
      <c r="CG211" s="67"/>
      <c r="CH211" s="67"/>
      <c r="CI211" s="67"/>
      <c r="CJ211" s="67"/>
      <c r="CK211" s="67"/>
      <c r="CL211" s="67"/>
      <c r="CM211" s="67"/>
      <c r="CN211" s="67"/>
      <c r="CO211" s="67"/>
      <c r="CP211" s="67"/>
      <c r="CQ211" s="67"/>
      <c r="CR211" s="67"/>
      <c r="CS211" s="67"/>
      <c r="CT211" s="67"/>
      <c r="CU211" s="67"/>
      <c r="CV211" s="67"/>
      <c r="CW211" s="67"/>
      <c r="CX211" s="67"/>
      <c r="CY211" s="67"/>
      <c r="CZ211" s="67"/>
      <c r="DA211" s="67"/>
      <c r="DB211" s="67"/>
      <c r="DC211" s="67"/>
      <c r="DD211" s="67"/>
      <c r="DE211" s="67"/>
      <c r="DF211" s="67"/>
      <c r="DG211" s="67"/>
      <c r="DH211" s="67"/>
      <c r="DI211" s="67"/>
      <c r="DJ211" s="67"/>
      <c r="DK211" s="67"/>
      <c r="DL211" s="67"/>
      <c r="DM211" s="67"/>
      <c r="DN211" s="67"/>
      <c r="DO211" s="67"/>
      <c r="DP211" s="67"/>
      <c r="DQ211" s="67"/>
      <c r="DR211" s="67"/>
      <c r="DS211" s="67"/>
      <c r="DT211" s="67"/>
      <c r="DU211" s="67"/>
      <c r="DV211" s="67"/>
      <c r="DW211" s="67"/>
      <c r="DX211" s="67"/>
      <c r="DY211" s="67"/>
      <c r="DZ211" s="67"/>
      <c r="EA211" s="67"/>
      <c r="EB211" s="67"/>
      <c r="EC211" s="67"/>
      <c r="ED211" s="67"/>
      <c r="EE211" s="67"/>
      <c r="EF211" s="67"/>
      <c r="EG211" s="67"/>
      <c r="EH211" s="67"/>
      <c r="EI211" s="67"/>
      <c r="EJ211" s="67"/>
      <c r="EK211" s="67"/>
      <c r="EL211" s="67"/>
      <c r="EM211" s="67"/>
      <c r="EN211" s="67"/>
      <c r="EO211" s="67"/>
      <c r="EP211" s="67"/>
      <c r="EQ211" s="67"/>
      <c r="ER211" s="67"/>
      <c r="ES211" s="67"/>
      <c r="ET211" s="67"/>
      <c r="EU211" s="67"/>
      <c r="EV211" s="67"/>
      <c r="EW211" s="67"/>
      <c r="EX211" s="67"/>
      <c r="EY211" s="67"/>
      <c r="EZ211" s="67"/>
      <c r="FA211" s="67"/>
      <c r="FB211" s="67"/>
      <c r="FC211" s="67"/>
      <c r="FD211" s="67"/>
      <c r="FE211" s="67"/>
      <c r="FF211" s="67"/>
      <c r="FG211" s="67"/>
      <c r="FH211" s="67"/>
      <c r="FI211" s="67"/>
      <c r="FJ211" s="67"/>
      <c r="FK211" s="67"/>
      <c r="FL211" s="67"/>
      <c r="FM211" s="67"/>
      <c r="FN211" s="67"/>
      <c r="FO211" s="67"/>
      <c r="FP211" s="67"/>
      <c r="FQ211" s="67"/>
      <c r="FR211" s="67"/>
      <c r="FS211" s="67"/>
      <c r="FT211" s="67"/>
      <c r="FU211" s="67"/>
      <c r="FV211" s="67"/>
      <c r="FW211" s="67"/>
      <c r="FX211" s="67"/>
      <c r="FY211" s="67"/>
      <c r="FZ211" s="67"/>
      <c r="GA211" s="67"/>
      <c r="GB211" s="67"/>
      <c r="GC211" s="67"/>
      <c r="GD211" s="67"/>
      <c r="GE211" s="67"/>
      <c r="GF211" s="67"/>
      <c r="GG211" s="67"/>
      <c r="GH211" s="67"/>
      <c r="GI211" s="67"/>
      <c r="GJ211" s="67"/>
      <c r="GK211" s="67"/>
      <c r="GL211" s="67"/>
      <c r="GM211" s="67"/>
      <c r="GN211" s="67"/>
      <c r="GO211" s="67"/>
      <c r="GP211" s="67"/>
      <c r="GQ211" s="67"/>
      <c r="GR211" s="67"/>
      <c r="GS211" s="67"/>
      <c r="GT211" s="67"/>
      <c r="GU211" s="67"/>
      <c r="GV211" s="67"/>
      <c r="GW211" s="67"/>
      <c r="GX211" s="67"/>
      <c r="GY211" s="67"/>
      <c r="GZ211" s="67"/>
      <c r="HA211" s="67"/>
      <c r="HB211" s="67"/>
      <c r="HC211" s="67"/>
      <c r="HD211" s="67"/>
      <c r="HE211" s="67"/>
      <c r="HF211" s="67"/>
      <c r="HG211" s="67"/>
      <c r="HH211" s="67"/>
      <c r="HI211" s="67"/>
      <c r="HJ211" s="67"/>
      <c r="HK211" s="67"/>
      <c r="HL211" s="67"/>
      <c r="HM211" s="67"/>
      <c r="HN211" s="67"/>
      <c r="HO211" s="67"/>
      <c r="HP211" s="67"/>
      <c r="HQ211" s="67"/>
      <c r="HR211" s="67"/>
      <c r="HS211" s="67"/>
      <c r="HT211" s="67"/>
      <c r="HU211" s="67"/>
      <c r="HV211" s="67"/>
      <c r="HW211" s="67"/>
      <c r="HX211" s="67"/>
      <c r="HY211" s="67"/>
      <c r="HZ211" s="67"/>
      <c r="IA211" s="67"/>
      <c r="IB211" s="67"/>
      <c r="IC211" s="67"/>
      <c r="ID211" s="67"/>
      <c r="IE211" s="67"/>
      <c r="IF211" s="67"/>
      <c r="IG211" s="67"/>
      <c r="IH211" s="67"/>
      <c r="II211" s="67"/>
      <c r="IJ211" s="67"/>
      <c r="IK211" s="67"/>
    </row>
    <row r="212" spans="1:245" x14ac:dyDescent="0.35">
      <c r="A212" s="85" t="s">
        <v>197</v>
      </c>
      <c r="B212" s="85" t="s">
        <v>692</v>
      </c>
      <c r="C212" s="85" t="s">
        <v>35</v>
      </c>
      <c r="D212" s="109">
        <v>7000000</v>
      </c>
    </row>
    <row r="213" spans="1:245" s="65" customFormat="1" x14ac:dyDescent="0.35">
      <c r="A213" s="85" t="s">
        <v>691</v>
      </c>
      <c r="B213" s="85" t="s">
        <v>196</v>
      </c>
      <c r="C213" s="85" t="s">
        <v>35</v>
      </c>
      <c r="D213" s="109">
        <v>6000000</v>
      </c>
      <c r="E213" s="81"/>
      <c r="F213" s="1"/>
      <c r="G213" s="73"/>
      <c r="H213" s="73"/>
      <c r="I213" s="73"/>
      <c r="J213" s="73"/>
      <c r="K213" s="73"/>
      <c r="L213" s="73"/>
      <c r="M213" s="73"/>
      <c r="N213" s="73"/>
      <c r="O213" s="73"/>
      <c r="P213" s="73"/>
      <c r="Q213" s="73"/>
      <c r="R213" s="73"/>
      <c r="S213" s="73"/>
      <c r="T213" s="73"/>
      <c r="U213" s="73"/>
      <c r="V213" s="73"/>
      <c r="W213" s="73"/>
      <c r="X213" s="73"/>
      <c r="Y213" s="73"/>
      <c r="Z213" s="73"/>
      <c r="AA213" s="73"/>
      <c r="AB213" s="73"/>
      <c r="AC213" s="73"/>
      <c r="AD213" s="73"/>
      <c r="AE213" s="73"/>
      <c r="AF213" s="73"/>
      <c r="AG213" s="73"/>
      <c r="AH213" s="73"/>
      <c r="AI213" s="73"/>
      <c r="AJ213" s="73"/>
      <c r="AK213" s="73"/>
      <c r="AL213" s="73"/>
      <c r="AM213" s="73"/>
      <c r="AN213" s="73"/>
      <c r="AO213" s="73"/>
      <c r="AP213" s="73"/>
      <c r="AQ213" s="73"/>
      <c r="AR213" s="73"/>
      <c r="AS213" s="73"/>
      <c r="AT213" s="73"/>
      <c r="AU213" s="73"/>
      <c r="AV213" s="73"/>
      <c r="AW213" s="73"/>
      <c r="AX213" s="73"/>
      <c r="AY213" s="73"/>
      <c r="AZ213" s="73"/>
      <c r="BA213" s="73"/>
      <c r="BB213" s="73"/>
      <c r="BC213" s="73"/>
      <c r="BD213" s="73"/>
      <c r="BE213" s="73"/>
      <c r="BF213" s="73"/>
      <c r="BG213" s="73"/>
      <c r="BH213" s="73"/>
      <c r="BI213" s="73"/>
      <c r="BJ213" s="73"/>
      <c r="BK213" s="73"/>
      <c r="BL213" s="73"/>
      <c r="BM213" s="73"/>
      <c r="BN213" s="73"/>
      <c r="BO213" s="73"/>
      <c r="BP213" s="73"/>
      <c r="BQ213" s="73"/>
      <c r="BR213" s="73"/>
      <c r="BS213" s="73"/>
      <c r="BT213" s="73"/>
      <c r="BU213" s="73"/>
      <c r="BV213" s="73"/>
      <c r="BW213" s="73"/>
      <c r="BX213" s="73"/>
      <c r="BY213" s="73"/>
      <c r="BZ213" s="73"/>
      <c r="CA213" s="73"/>
      <c r="CB213" s="73"/>
      <c r="CC213" s="73"/>
      <c r="CD213" s="73"/>
      <c r="CE213" s="73"/>
      <c r="CF213" s="73"/>
      <c r="CG213" s="73"/>
      <c r="CH213" s="73"/>
      <c r="CI213" s="73"/>
      <c r="CJ213" s="73"/>
      <c r="CK213" s="73"/>
      <c r="CL213" s="73"/>
      <c r="CM213" s="73"/>
      <c r="CN213" s="73"/>
      <c r="CO213" s="73"/>
      <c r="CP213" s="73"/>
      <c r="CQ213" s="73"/>
      <c r="CR213" s="73"/>
      <c r="CS213" s="73"/>
      <c r="CT213" s="73"/>
      <c r="CU213" s="73"/>
      <c r="CV213" s="73"/>
      <c r="CW213" s="73"/>
      <c r="CX213" s="73"/>
      <c r="CY213" s="73"/>
      <c r="CZ213" s="73"/>
      <c r="DA213" s="73"/>
      <c r="DB213" s="73"/>
      <c r="DC213" s="73"/>
      <c r="DD213" s="73"/>
      <c r="DE213" s="73"/>
      <c r="DF213" s="73"/>
      <c r="DG213" s="73"/>
      <c r="DH213" s="73"/>
      <c r="DI213" s="73"/>
      <c r="DJ213" s="73"/>
      <c r="DK213" s="73"/>
      <c r="DL213" s="73"/>
      <c r="DM213" s="73"/>
      <c r="DN213" s="73"/>
      <c r="DO213" s="73"/>
      <c r="DP213" s="73"/>
      <c r="DQ213" s="73"/>
      <c r="DR213" s="73"/>
      <c r="DS213" s="73"/>
      <c r="DT213" s="73"/>
      <c r="DU213" s="73"/>
      <c r="DV213" s="73"/>
      <c r="DW213" s="73"/>
      <c r="DX213" s="73"/>
      <c r="DY213" s="73"/>
      <c r="DZ213" s="73"/>
      <c r="EA213" s="73"/>
      <c r="EB213" s="73"/>
      <c r="EC213" s="73"/>
      <c r="ED213" s="73"/>
      <c r="EE213" s="73"/>
      <c r="EF213" s="73"/>
      <c r="EG213" s="73"/>
      <c r="EH213" s="73"/>
      <c r="EI213" s="73"/>
      <c r="EJ213" s="73"/>
      <c r="EK213" s="73"/>
      <c r="EL213" s="73"/>
      <c r="EM213" s="73"/>
      <c r="EN213" s="73"/>
      <c r="EO213" s="73"/>
      <c r="EP213" s="73"/>
      <c r="EQ213" s="73"/>
      <c r="ER213" s="73"/>
      <c r="ES213" s="73"/>
      <c r="ET213" s="73"/>
      <c r="EU213" s="73"/>
      <c r="EV213" s="73"/>
      <c r="EW213" s="73"/>
      <c r="EX213" s="73"/>
      <c r="EY213" s="73"/>
      <c r="EZ213" s="73"/>
      <c r="FA213" s="73"/>
      <c r="FB213" s="73"/>
      <c r="FC213" s="73"/>
      <c r="FD213" s="73"/>
      <c r="FE213" s="73"/>
      <c r="FF213" s="73"/>
      <c r="FG213" s="73"/>
      <c r="FH213" s="73"/>
      <c r="FI213" s="73"/>
      <c r="FJ213" s="73"/>
      <c r="FK213" s="73"/>
      <c r="FL213" s="73"/>
      <c r="FM213" s="73"/>
      <c r="FN213" s="73"/>
      <c r="FO213" s="73"/>
      <c r="FP213" s="73"/>
      <c r="FQ213" s="73"/>
      <c r="FR213" s="73"/>
      <c r="FS213" s="73"/>
      <c r="FT213" s="73"/>
      <c r="FU213" s="73"/>
      <c r="FV213" s="73"/>
      <c r="FW213" s="73"/>
      <c r="FX213" s="73"/>
      <c r="FY213" s="73"/>
      <c r="FZ213" s="73"/>
      <c r="GA213" s="73"/>
      <c r="GB213" s="73"/>
      <c r="GC213" s="73"/>
      <c r="GD213" s="73"/>
      <c r="GE213" s="73"/>
      <c r="GF213" s="73"/>
      <c r="GG213" s="73"/>
      <c r="GH213" s="73"/>
      <c r="GI213" s="73"/>
      <c r="GJ213" s="73"/>
      <c r="GK213" s="73"/>
      <c r="GL213" s="73"/>
      <c r="GM213" s="73"/>
      <c r="GN213" s="73"/>
      <c r="GO213" s="73"/>
      <c r="GP213" s="73"/>
      <c r="GQ213" s="73"/>
      <c r="GR213" s="73"/>
      <c r="GS213" s="73"/>
      <c r="GT213" s="73"/>
      <c r="GU213" s="73"/>
      <c r="GV213" s="73"/>
      <c r="GW213" s="73"/>
      <c r="GX213" s="73"/>
      <c r="GY213" s="73"/>
      <c r="GZ213" s="73"/>
      <c r="HA213" s="73"/>
      <c r="HB213" s="73"/>
      <c r="HC213" s="73"/>
      <c r="HD213" s="73"/>
      <c r="HE213" s="73"/>
      <c r="HF213" s="73"/>
      <c r="HG213" s="73"/>
      <c r="HH213" s="73"/>
      <c r="HI213" s="73"/>
      <c r="HJ213" s="73"/>
      <c r="HK213" s="73"/>
      <c r="HL213" s="73"/>
      <c r="HM213" s="73"/>
      <c r="HN213" s="73"/>
      <c r="HO213" s="73"/>
      <c r="HP213" s="73"/>
      <c r="HQ213" s="73"/>
      <c r="HR213" s="73"/>
      <c r="HS213" s="73"/>
      <c r="HT213" s="73"/>
      <c r="HU213" s="73"/>
      <c r="HV213" s="73"/>
      <c r="HW213" s="73"/>
      <c r="HX213" s="73"/>
      <c r="HY213" s="73"/>
      <c r="HZ213" s="73"/>
      <c r="IA213" s="73"/>
      <c r="IB213" s="73"/>
      <c r="IC213" s="73"/>
      <c r="ID213" s="73"/>
      <c r="IE213" s="73"/>
      <c r="IF213" s="73"/>
      <c r="IG213" s="73"/>
      <c r="IH213" s="73"/>
      <c r="II213" s="73"/>
      <c r="IJ213" s="73"/>
      <c r="IK213" s="73"/>
    </row>
    <row r="214" spans="1:245" s="68" customFormat="1" x14ac:dyDescent="0.35">
      <c r="A214" s="102" t="s">
        <v>1028</v>
      </c>
      <c r="B214" s="102" t="s">
        <v>909</v>
      </c>
      <c r="C214" s="102" t="s">
        <v>35</v>
      </c>
      <c r="D214" s="111">
        <v>9000000</v>
      </c>
      <c r="E214" s="77" t="s">
        <v>844</v>
      </c>
      <c r="F214" s="1"/>
    </row>
    <row r="215" spans="1:245" s="68" customFormat="1" x14ac:dyDescent="0.35">
      <c r="A215" s="85"/>
      <c r="B215" s="85"/>
      <c r="C215" s="85"/>
      <c r="D215" s="109" t="s">
        <v>985</v>
      </c>
      <c r="E215" s="77"/>
      <c r="F215" s="1"/>
    </row>
    <row r="216" spans="1:245" x14ac:dyDescent="0.35">
      <c r="D216" s="109" t="s">
        <v>985</v>
      </c>
    </row>
    <row r="217" spans="1:245" x14ac:dyDescent="0.35">
      <c r="B217" s="86" t="s">
        <v>198</v>
      </c>
      <c r="D217" s="109" t="s">
        <v>985</v>
      </c>
    </row>
    <row r="218" spans="1:245" s="68" customFormat="1" x14ac:dyDescent="0.35">
      <c r="A218" s="85" t="s">
        <v>199</v>
      </c>
      <c r="B218" s="85" t="s">
        <v>200</v>
      </c>
      <c r="C218" s="85" t="s">
        <v>6</v>
      </c>
      <c r="D218" s="109">
        <v>9000000</v>
      </c>
      <c r="E218" s="77"/>
      <c r="F218" s="1"/>
    </row>
    <row r="219" spans="1:245" x14ac:dyDescent="0.35">
      <c r="D219" s="109" t="s">
        <v>985</v>
      </c>
    </row>
    <row r="220" spans="1:245" x14ac:dyDescent="0.35">
      <c r="A220" s="85" t="s">
        <v>201</v>
      </c>
      <c r="B220" s="85" t="s">
        <v>205</v>
      </c>
      <c r="C220" s="85" t="s">
        <v>7</v>
      </c>
      <c r="D220" s="109">
        <v>10000000</v>
      </c>
    </row>
    <row r="221" spans="1:245" x14ac:dyDescent="0.35">
      <c r="A221" s="85" t="s">
        <v>202</v>
      </c>
      <c r="B221" s="85" t="s">
        <v>207</v>
      </c>
      <c r="C221" s="85" t="s">
        <v>7</v>
      </c>
      <c r="D221" s="109">
        <v>9000000</v>
      </c>
      <c r="E221" s="77"/>
      <c r="G221" s="68"/>
      <c r="H221" s="68"/>
      <c r="I221" s="68"/>
      <c r="J221" s="68"/>
      <c r="K221" s="68"/>
      <c r="L221" s="68"/>
      <c r="M221" s="68"/>
      <c r="N221" s="68"/>
      <c r="O221" s="68"/>
      <c r="P221" s="68"/>
      <c r="Q221" s="68"/>
      <c r="R221" s="68"/>
      <c r="S221" s="68"/>
      <c r="T221" s="68"/>
      <c r="U221" s="68"/>
      <c r="V221" s="68"/>
      <c r="W221" s="68"/>
      <c r="X221" s="68"/>
      <c r="Y221" s="68"/>
      <c r="Z221" s="68"/>
      <c r="AA221" s="68"/>
      <c r="AB221" s="68"/>
      <c r="AC221" s="68"/>
      <c r="AD221" s="68"/>
      <c r="AE221" s="68"/>
      <c r="AF221" s="68"/>
      <c r="AG221" s="68"/>
      <c r="AH221" s="68"/>
      <c r="AI221" s="68"/>
      <c r="AJ221" s="68"/>
      <c r="AK221" s="68"/>
      <c r="AL221" s="68"/>
      <c r="AM221" s="68"/>
      <c r="AN221" s="68"/>
      <c r="AO221" s="68"/>
      <c r="AP221" s="68"/>
      <c r="AQ221" s="68"/>
      <c r="AR221" s="68"/>
      <c r="AS221" s="68"/>
      <c r="AT221" s="68"/>
      <c r="AU221" s="68"/>
      <c r="AV221" s="68"/>
      <c r="AW221" s="68"/>
      <c r="AX221" s="68"/>
      <c r="AY221" s="68"/>
      <c r="AZ221" s="68"/>
      <c r="BA221" s="68"/>
      <c r="BB221" s="68"/>
      <c r="BC221" s="68"/>
      <c r="BD221" s="68"/>
      <c r="BE221" s="68"/>
      <c r="BF221" s="68"/>
      <c r="BG221" s="68"/>
      <c r="BH221" s="68"/>
      <c r="BI221" s="68"/>
      <c r="BJ221" s="68"/>
      <c r="BK221" s="68"/>
      <c r="BL221" s="68"/>
      <c r="BM221" s="68"/>
      <c r="BN221" s="68"/>
      <c r="BO221" s="68"/>
      <c r="BP221" s="68"/>
      <c r="BQ221" s="68"/>
      <c r="BR221" s="68"/>
      <c r="BS221" s="68"/>
      <c r="BT221" s="68"/>
      <c r="BU221" s="68"/>
      <c r="BV221" s="68"/>
      <c r="BW221" s="68"/>
      <c r="BX221" s="68"/>
      <c r="BY221" s="68"/>
      <c r="BZ221" s="68"/>
      <c r="CA221" s="68"/>
      <c r="CB221" s="68"/>
      <c r="CC221" s="68"/>
      <c r="CD221" s="68"/>
      <c r="CE221" s="68"/>
      <c r="CF221" s="68"/>
      <c r="CG221" s="68"/>
      <c r="CH221" s="68"/>
      <c r="CI221" s="68"/>
      <c r="CJ221" s="68"/>
      <c r="CK221" s="68"/>
      <c r="CL221" s="68"/>
      <c r="CM221" s="68"/>
      <c r="CN221" s="68"/>
      <c r="CO221" s="68"/>
      <c r="CP221" s="68"/>
      <c r="CQ221" s="68"/>
      <c r="CR221" s="68"/>
      <c r="CS221" s="68"/>
      <c r="CT221" s="68"/>
      <c r="CU221" s="68"/>
      <c r="CV221" s="68"/>
      <c r="CW221" s="68"/>
      <c r="CX221" s="68"/>
      <c r="CY221" s="68"/>
      <c r="CZ221" s="68"/>
      <c r="DA221" s="68"/>
      <c r="DB221" s="68"/>
      <c r="DC221" s="68"/>
      <c r="DD221" s="68"/>
      <c r="DE221" s="68"/>
      <c r="DF221" s="68"/>
      <c r="DG221" s="68"/>
      <c r="DH221" s="68"/>
      <c r="DI221" s="68"/>
      <c r="DJ221" s="68"/>
      <c r="DK221" s="68"/>
      <c r="DL221" s="68"/>
      <c r="DM221" s="68"/>
      <c r="DN221" s="68"/>
      <c r="DO221" s="68"/>
      <c r="DP221" s="68"/>
      <c r="DQ221" s="68"/>
      <c r="DR221" s="68"/>
      <c r="DS221" s="68"/>
      <c r="DT221" s="68"/>
      <c r="DU221" s="68"/>
      <c r="DV221" s="68"/>
      <c r="DW221" s="68"/>
      <c r="DX221" s="68"/>
      <c r="DY221" s="68"/>
      <c r="DZ221" s="68"/>
      <c r="EA221" s="68"/>
      <c r="EB221" s="68"/>
      <c r="EC221" s="68"/>
      <c r="ED221" s="68"/>
      <c r="EE221" s="68"/>
      <c r="EF221" s="68"/>
      <c r="EG221" s="68"/>
      <c r="EH221" s="68"/>
      <c r="EI221" s="68"/>
      <c r="EJ221" s="68"/>
      <c r="EK221" s="68"/>
      <c r="EL221" s="68"/>
      <c r="EM221" s="68"/>
      <c r="EN221" s="68"/>
      <c r="EO221" s="68"/>
      <c r="EP221" s="68"/>
      <c r="EQ221" s="68"/>
      <c r="ER221" s="68"/>
      <c r="ES221" s="68"/>
      <c r="ET221" s="68"/>
      <c r="EU221" s="68"/>
      <c r="EV221" s="68"/>
      <c r="EW221" s="68"/>
      <c r="EX221" s="68"/>
      <c r="EY221" s="68"/>
      <c r="EZ221" s="68"/>
      <c r="FA221" s="68"/>
      <c r="FB221" s="68"/>
      <c r="FC221" s="68"/>
      <c r="FD221" s="68"/>
      <c r="FE221" s="68"/>
      <c r="FF221" s="68"/>
      <c r="FG221" s="68"/>
      <c r="FH221" s="68"/>
      <c r="FI221" s="68"/>
      <c r="FJ221" s="68"/>
      <c r="FK221" s="68"/>
      <c r="FL221" s="68"/>
      <c r="FM221" s="68"/>
      <c r="FN221" s="68"/>
      <c r="FO221" s="68"/>
      <c r="FP221" s="68"/>
      <c r="FQ221" s="68"/>
      <c r="FR221" s="68"/>
      <c r="FS221" s="68"/>
      <c r="FT221" s="68"/>
      <c r="FU221" s="68"/>
      <c r="FV221" s="68"/>
      <c r="FW221" s="68"/>
      <c r="FX221" s="68"/>
      <c r="FY221" s="68"/>
      <c r="FZ221" s="68"/>
      <c r="GA221" s="68"/>
      <c r="GB221" s="68"/>
      <c r="GC221" s="68"/>
      <c r="GD221" s="68"/>
      <c r="GE221" s="68"/>
      <c r="GF221" s="68"/>
      <c r="GG221" s="68"/>
      <c r="GH221" s="68"/>
      <c r="GI221" s="68"/>
      <c r="GJ221" s="68"/>
      <c r="GK221" s="68"/>
      <c r="GL221" s="68"/>
      <c r="GM221" s="68"/>
      <c r="GN221" s="68"/>
      <c r="GO221" s="68"/>
      <c r="GP221" s="68"/>
      <c r="GQ221" s="68"/>
      <c r="GR221" s="68"/>
      <c r="GS221" s="68"/>
      <c r="GT221" s="68"/>
      <c r="GU221" s="68"/>
      <c r="GV221" s="68"/>
      <c r="GW221" s="68"/>
      <c r="GX221" s="68"/>
      <c r="GY221" s="68"/>
      <c r="GZ221" s="68"/>
      <c r="HA221" s="68"/>
      <c r="HB221" s="68"/>
      <c r="HC221" s="68"/>
      <c r="HD221" s="68"/>
      <c r="HE221" s="68"/>
      <c r="HF221" s="68"/>
      <c r="HG221" s="68"/>
      <c r="HH221" s="68"/>
      <c r="HI221" s="68"/>
      <c r="HJ221" s="68"/>
      <c r="HK221" s="68"/>
      <c r="HL221" s="68"/>
      <c r="HM221" s="68"/>
      <c r="HN221" s="68"/>
      <c r="HO221" s="68"/>
      <c r="HP221" s="68"/>
      <c r="HQ221" s="68"/>
      <c r="HR221" s="68"/>
      <c r="HS221" s="68"/>
      <c r="HT221" s="68"/>
      <c r="HU221" s="68"/>
      <c r="HV221" s="68"/>
      <c r="HW221" s="68"/>
      <c r="HX221" s="68"/>
      <c r="HY221" s="68"/>
      <c r="HZ221" s="68"/>
      <c r="IA221" s="68"/>
      <c r="IB221" s="68"/>
      <c r="IC221" s="68"/>
      <c r="ID221" s="68"/>
      <c r="IE221" s="68"/>
      <c r="IF221" s="68"/>
      <c r="IG221" s="68"/>
      <c r="IH221" s="68"/>
      <c r="II221" s="68"/>
      <c r="IJ221" s="68"/>
      <c r="IK221" s="68"/>
    </row>
    <row r="222" spans="1:245" s="68" customFormat="1" x14ac:dyDescent="0.35">
      <c r="A222" s="85" t="s">
        <v>204</v>
      </c>
      <c r="B222" s="85" t="s">
        <v>203</v>
      </c>
      <c r="C222" s="85" t="s">
        <v>7</v>
      </c>
      <c r="D222" s="109">
        <v>8000000</v>
      </c>
      <c r="E222" s="75"/>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row>
    <row r="223" spans="1:245" s="68" customFormat="1" x14ac:dyDescent="0.35">
      <c r="A223" s="85" t="s">
        <v>206</v>
      </c>
      <c r="B223" s="85" t="s">
        <v>209</v>
      </c>
      <c r="C223" s="85" t="s">
        <v>7</v>
      </c>
      <c r="D223" s="109">
        <v>8000000</v>
      </c>
      <c r="E223" s="75"/>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row>
    <row r="224" spans="1:245" s="95" customFormat="1" x14ac:dyDescent="0.35">
      <c r="A224" s="92" t="s">
        <v>208</v>
      </c>
      <c r="B224" s="92" t="s">
        <v>834</v>
      </c>
      <c r="C224" s="92" t="s">
        <v>7</v>
      </c>
      <c r="D224" s="96">
        <v>7000000</v>
      </c>
      <c r="E224" s="94"/>
      <c r="F224" s="1"/>
    </row>
    <row r="225" spans="1:245" s="67" customFormat="1" x14ac:dyDescent="0.35">
      <c r="A225" s="85" t="s">
        <v>833</v>
      </c>
      <c r="B225" s="85" t="s">
        <v>211</v>
      </c>
      <c r="C225" s="85" t="s">
        <v>7</v>
      </c>
      <c r="D225" s="109">
        <v>6000000</v>
      </c>
      <c r="E225" s="76"/>
      <c r="F225" s="1"/>
    </row>
    <row r="226" spans="1:245" x14ac:dyDescent="0.35">
      <c r="A226" s="85" t="s">
        <v>849</v>
      </c>
      <c r="B226" s="85" t="s">
        <v>850</v>
      </c>
      <c r="C226" s="85" t="s">
        <v>7</v>
      </c>
      <c r="D226" s="109">
        <v>6000000</v>
      </c>
    </row>
    <row r="227" spans="1:245" s="68" customFormat="1" x14ac:dyDescent="0.35">
      <c r="A227" s="102" t="s">
        <v>1029</v>
      </c>
      <c r="B227" s="102" t="s">
        <v>944</v>
      </c>
      <c r="C227" s="102" t="s">
        <v>7</v>
      </c>
      <c r="D227" s="111">
        <v>12000000</v>
      </c>
      <c r="E227" s="77" t="s">
        <v>844</v>
      </c>
      <c r="F227" s="1"/>
    </row>
    <row r="228" spans="1:245" x14ac:dyDescent="0.35">
      <c r="D228" s="109" t="s">
        <v>985</v>
      </c>
    </row>
    <row r="229" spans="1:245" x14ac:dyDescent="0.35">
      <c r="A229" s="85" t="s">
        <v>212</v>
      </c>
      <c r="B229" s="85" t="s">
        <v>219</v>
      </c>
      <c r="C229" s="85" t="s">
        <v>22</v>
      </c>
      <c r="D229" s="109">
        <v>13000000</v>
      </c>
    </row>
    <row r="230" spans="1:245" s="69" customFormat="1" x14ac:dyDescent="0.35">
      <c r="A230" s="85" t="s">
        <v>213</v>
      </c>
      <c r="B230" s="85" t="s">
        <v>693</v>
      </c>
      <c r="C230" s="85" t="s">
        <v>22</v>
      </c>
      <c r="D230" s="109">
        <v>11000000</v>
      </c>
      <c r="E230" s="75"/>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row>
    <row r="231" spans="1:245" x14ac:dyDescent="0.35">
      <c r="A231" s="85" t="s">
        <v>215</v>
      </c>
      <c r="B231" s="85" t="s">
        <v>45</v>
      </c>
      <c r="C231" s="85" t="s">
        <v>22</v>
      </c>
      <c r="D231" s="109">
        <v>11000000</v>
      </c>
      <c r="E231" s="79"/>
      <c r="G231" s="69"/>
      <c r="H231" s="69"/>
      <c r="I231" s="69"/>
      <c r="J231" s="69"/>
      <c r="K231" s="69"/>
      <c r="L231" s="69"/>
      <c r="M231" s="69"/>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69"/>
      <c r="AK231" s="69"/>
      <c r="AL231" s="69"/>
      <c r="AM231" s="69"/>
      <c r="AN231" s="69"/>
      <c r="AO231" s="69"/>
      <c r="AP231" s="69"/>
      <c r="AQ231" s="69"/>
      <c r="AR231" s="69"/>
      <c r="AS231" s="69"/>
      <c r="AT231" s="69"/>
      <c r="AU231" s="69"/>
      <c r="AV231" s="69"/>
      <c r="AW231" s="69"/>
      <c r="AX231" s="69"/>
      <c r="AY231" s="69"/>
      <c r="AZ231" s="69"/>
      <c r="BA231" s="69"/>
      <c r="BB231" s="69"/>
      <c r="BC231" s="69"/>
      <c r="BD231" s="69"/>
      <c r="BE231" s="69"/>
      <c r="BF231" s="69"/>
      <c r="BG231" s="69"/>
      <c r="BH231" s="69"/>
      <c r="BI231" s="69"/>
      <c r="BJ231" s="69"/>
      <c r="BK231" s="69"/>
      <c r="BL231" s="69"/>
      <c r="BM231" s="69"/>
      <c r="BN231" s="69"/>
      <c r="BO231" s="69"/>
      <c r="BP231" s="69"/>
      <c r="BQ231" s="69"/>
      <c r="BR231" s="69"/>
      <c r="BS231" s="69"/>
      <c r="BT231" s="69"/>
      <c r="BU231" s="69"/>
      <c r="BV231" s="69"/>
      <c r="BW231" s="69"/>
      <c r="BX231" s="69"/>
      <c r="BY231" s="69"/>
      <c r="BZ231" s="69"/>
      <c r="CA231" s="69"/>
      <c r="CB231" s="69"/>
      <c r="CC231" s="69"/>
      <c r="CD231" s="69"/>
      <c r="CE231" s="69"/>
      <c r="CF231" s="69"/>
      <c r="CG231" s="69"/>
      <c r="CH231" s="69"/>
      <c r="CI231" s="69"/>
      <c r="CJ231" s="69"/>
      <c r="CK231" s="69"/>
      <c r="CL231" s="69"/>
      <c r="CM231" s="69"/>
      <c r="CN231" s="69"/>
      <c r="CO231" s="69"/>
      <c r="CP231" s="69"/>
      <c r="CQ231" s="69"/>
      <c r="CR231" s="69"/>
      <c r="CS231" s="69"/>
      <c r="CT231" s="69"/>
      <c r="CU231" s="69"/>
      <c r="CV231" s="69"/>
      <c r="CW231" s="69"/>
      <c r="CX231" s="69"/>
      <c r="CY231" s="69"/>
      <c r="CZ231" s="69"/>
      <c r="DA231" s="69"/>
      <c r="DB231" s="69"/>
      <c r="DC231" s="69"/>
      <c r="DD231" s="69"/>
      <c r="DE231" s="69"/>
      <c r="DF231" s="69"/>
      <c r="DG231" s="69"/>
      <c r="DH231" s="69"/>
      <c r="DI231" s="69"/>
      <c r="DJ231" s="69"/>
      <c r="DK231" s="69"/>
      <c r="DL231" s="69"/>
      <c r="DM231" s="69"/>
      <c r="DN231" s="69"/>
      <c r="DO231" s="69"/>
      <c r="DP231" s="69"/>
      <c r="DQ231" s="69"/>
      <c r="DR231" s="69"/>
      <c r="DS231" s="69"/>
      <c r="DT231" s="69"/>
      <c r="DU231" s="69"/>
      <c r="DV231" s="69"/>
      <c r="DW231" s="69"/>
      <c r="DX231" s="69"/>
      <c r="DY231" s="69"/>
      <c r="DZ231" s="69"/>
      <c r="EA231" s="69"/>
      <c r="EB231" s="69"/>
      <c r="EC231" s="69"/>
      <c r="ED231" s="69"/>
      <c r="EE231" s="69"/>
      <c r="EF231" s="69"/>
      <c r="EG231" s="69"/>
      <c r="EH231" s="69"/>
      <c r="EI231" s="69"/>
      <c r="EJ231" s="69"/>
      <c r="EK231" s="69"/>
      <c r="EL231" s="69"/>
      <c r="EM231" s="69"/>
      <c r="EN231" s="69"/>
      <c r="EO231" s="69"/>
      <c r="EP231" s="69"/>
      <c r="EQ231" s="69"/>
      <c r="ER231" s="69"/>
      <c r="ES231" s="69"/>
      <c r="ET231" s="69"/>
      <c r="EU231" s="69"/>
      <c r="EV231" s="69"/>
      <c r="EW231" s="69"/>
      <c r="EX231" s="69"/>
      <c r="EY231" s="69"/>
      <c r="EZ231" s="69"/>
      <c r="FA231" s="69"/>
      <c r="FB231" s="69"/>
      <c r="FC231" s="69"/>
      <c r="FD231" s="69"/>
      <c r="FE231" s="69"/>
      <c r="FF231" s="69"/>
      <c r="FG231" s="69"/>
      <c r="FH231" s="69"/>
      <c r="FI231" s="69"/>
      <c r="FJ231" s="69"/>
      <c r="FK231" s="69"/>
      <c r="FL231" s="69"/>
      <c r="FM231" s="69"/>
      <c r="FN231" s="69"/>
      <c r="FO231" s="69"/>
      <c r="FP231" s="69"/>
      <c r="FQ231" s="69"/>
      <c r="FR231" s="69"/>
      <c r="FS231" s="69"/>
      <c r="FT231" s="69"/>
      <c r="FU231" s="69"/>
      <c r="FV231" s="69"/>
      <c r="FW231" s="69"/>
      <c r="FX231" s="69"/>
      <c r="FY231" s="69"/>
      <c r="FZ231" s="69"/>
      <c r="GA231" s="69"/>
      <c r="GB231" s="69"/>
      <c r="GC231" s="69"/>
      <c r="GD231" s="69"/>
      <c r="GE231" s="69"/>
      <c r="GF231" s="69"/>
      <c r="GG231" s="69"/>
      <c r="GH231" s="69"/>
      <c r="GI231" s="69"/>
      <c r="GJ231" s="69"/>
      <c r="GK231" s="69"/>
      <c r="GL231" s="69"/>
      <c r="GM231" s="69"/>
      <c r="GN231" s="69"/>
      <c r="GO231" s="69"/>
      <c r="GP231" s="69"/>
      <c r="GQ231" s="69"/>
      <c r="GR231" s="69"/>
      <c r="GS231" s="69"/>
      <c r="GT231" s="69"/>
      <c r="GU231" s="69"/>
      <c r="GV231" s="69"/>
      <c r="GW231" s="69"/>
      <c r="GX231" s="69"/>
      <c r="GY231" s="69"/>
      <c r="GZ231" s="69"/>
      <c r="HA231" s="69"/>
      <c r="HB231" s="69"/>
      <c r="HC231" s="69"/>
      <c r="HD231" s="69"/>
      <c r="HE231" s="69"/>
      <c r="HF231" s="69"/>
      <c r="HG231" s="69"/>
      <c r="HH231" s="69"/>
      <c r="HI231" s="69"/>
      <c r="HJ231" s="69"/>
      <c r="HK231" s="69"/>
      <c r="HL231" s="69"/>
      <c r="HM231" s="69"/>
      <c r="HN231" s="69"/>
      <c r="HO231" s="69"/>
      <c r="HP231" s="69"/>
      <c r="HQ231" s="69"/>
      <c r="HR231" s="69"/>
      <c r="HS231" s="69"/>
      <c r="HT231" s="69"/>
      <c r="HU231" s="69"/>
      <c r="HV231" s="69"/>
      <c r="HW231" s="69"/>
      <c r="HX231" s="69"/>
      <c r="HY231" s="69"/>
      <c r="HZ231" s="69"/>
      <c r="IA231" s="69"/>
      <c r="IB231" s="69"/>
      <c r="IC231" s="69"/>
      <c r="ID231" s="69"/>
      <c r="IE231" s="69"/>
      <c r="IF231" s="69"/>
      <c r="IG231" s="69"/>
      <c r="IH231" s="69"/>
      <c r="II231" s="69"/>
      <c r="IJ231" s="69"/>
      <c r="IK231" s="69"/>
    </row>
    <row r="232" spans="1:245" x14ac:dyDescent="0.35">
      <c r="A232" s="85" t="s">
        <v>217</v>
      </c>
      <c r="B232" s="85" t="s">
        <v>446</v>
      </c>
      <c r="C232" s="85" t="s">
        <v>22</v>
      </c>
      <c r="D232" s="109">
        <v>10000000</v>
      </c>
    </row>
    <row r="233" spans="1:245" s="67" customFormat="1" x14ac:dyDescent="0.35">
      <c r="A233" s="85" t="s">
        <v>218</v>
      </c>
      <c r="B233" s="85" t="s">
        <v>221</v>
      </c>
      <c r="C233" s="85" t="s">
        <v>22</v>
      </c>
      <c r="D233" s="109">
        <v>9000000</v>
      </c>
      <c r="E233" s="75"/>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row>
    <row r="234" spans="1:245" s="95" customFormat="1" x14ac:dyDescent="0.35">
      <c r="A234" s="92" t="s">
        <v>220</v>
      </c>
      <c r="B234" s="92" t="s">
        <v>824</v>
      </c>
      <c r="C234" s="92" t="s">
        <v>22</v>
      </c>
      <c r="D234" s="96">
        <v>8000000</v>
      </c>
      <c r="E234" s="94"/>
      <c r="F234" s="1"/>
    </row>
    <row r="235" spans="1:245" s="90" customFormat="1" x14ac:dyDescent="0.35">
      <c r="A235" s="105" t="s">
        <v>1030</v>
      </c>
      <c r="B235" s="105" t="s">
        <v>945</v>
      </c>
      <c r="C235" s="105" t="s">
        <v>22</v>
      </c>
      <c r="D235" s="106">
        <v>12000000</v>
      </c>
      <c r="E235" s="89" t="s">
        <v>844</v>
      </c>
      <c r="F235" s="1"/>
    </row>
    <row r="236" spans="1:245" x14ac:dyDescent="0.35">
      <c r="D236" s="109" t="s">
        <v>985</v>
      </c>
    </row>
    <row r="237" spans="1:245" s="69" customFormat="1" x14ac:dyDescent="0.35">
      <c r="A237" s="85" t="s">
        <v>222</v>
      </c>
      <c r="B237" s="85" t="s">
        <v>224</v>
      </c>
      <c r="C237" s="85" t="s">
        <v>35</v>
      </c>
      <c r="D237" s="109">
        <v>12000000</v>
      </c>
      <c r="E237" s="76"/>
      <c r="F237" s="1"/>
      <c r="G237" s="67"/>
      <c r="H237" s="67"/>
      <c r="I237" s="67"/>
      <c r="J237" s="67"/>
      <c r="K237" s="67"/>
      <c r="L237" s="67"/>
      <c r="M237" s="67"/>
      <c r="N237" s="67"/>
      <c r="O237" s="67"/>
      <c r="P237" s="67"/>
      <c r="Q237" s="67"/>
      <c r="R237" s="67"/>
      <c r="S237" s="67"/>
      <c r="T237" s="67"/>
      <c r="U237" s="67"/>
      <c r="V237" s="67"/>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67"/>
      <c r="AZ237" s="67"/>
      <c r="BA237" s="67"/>
      <c r="BB237" s="67"/>
      <c r="BC237" s="67"/>
      <c r="BD237" s="67"/>
      <c r="BE237" s="67"/>
      <c r="BF237" s="67"/>
      <c r="BG237" s="67"/>
      <c r="BH237" s="67"/>
      <c r="BI237" s="67"/>
      <c r="BJ237" s="67"/>
      <c r="BK237" s="67"/>
      <c r="BL237" s="67"/>
      <c r="BM237" s="67"/>
      <c r="BN237" s="67"/>
      <c r="BO237" s="67"/>
      <c r="BP237" s="67"/>
      <c r="BQ237" s="67"/>
      <c r="BR237" s="67"/>
      <c r="BS237" s="67"/>
      <c r="BT237" s="67"/>
      <c r="BU237" s="67"/>
      <c r="BV237" s="67"/>
      <c r="BW237" s="67"/>
      <c r="BX237" s="67"/>
      <c r="BY237" s="67"/>
      <c r="BZ237" s="67"/>
      <c r="CA237" s="67"/>
      <c r="CB237" s="67"/>
      <c r="CC237" s="67"/>
      <c r="CD237" s="67"/>
      <c r="CE237" s="67"/>
      <c r="CF237" s="67"/>
      <c r="CG237" s="67"/>
      <c r="CH237" s="67"/>
      <c r="CI237" s="67"/>
      <c r="CJ237" s="67"/>
      <c r="CK237" s="67"/>
      <c r="CL237" s="67"/>
      <c r="CM237" s="67"/>
      <c r="CN237" s="67"/>
      <c r="CO237" s="67"/>
      <c r="CP237" s="67"/>
      <c r="CQ237" s="67"/>
      <c r="CR237" s="67"/>
      <c r="CS237" s="67"/>
      <c r="CT237" s="67"/>
      <c r="CU237" s="67"/>
      <c r="CV237" s="67"/>
      <c r="CW237" s="67"/>
      <c r="CX237" s="67"/>
      <c r="CY237" s="67"/>
      <c r="CZ237" s="67"/>
      <c r="DA237" s="67"/>
      <c r="DB237" s="67"/>
      <c r="DC237" s="67"/>
      <c r="DD237" s="67"/>
      <c r="DE237" s="67"/>
      <c r="DF237" s="67"/>
      <c r="DG237" s="67"/>
      <c r="DH237" s="67"/>
      <c r="DI237" s="67"/>
      <c r="DJ237" s="67"/>
      <c r="DK237" s="67"/>
      <c r="DL237" s="67"/>
      <c r="DM237" s="67"/>
      <c r="DN237" s="67"/>
      <c r="DO237" s="67"/>
      <c r="DP237" s="67"/>
      <c r="DQ237" s="67"/>
      <c r="DR237" s="67"/>
      <c r="DS237" s="67"/>
      <c r="DT237" s="67"/>
      <c r="DU237" s="67"/>
      <c r="DV237" s="67"/>
      <c r="DW237" s="67"/>
      <c r="DX237" s="67"/>
      <c r="DY237" s="67"/>
      <c r="DZ237" s="67"/>
      <c r="EA237" s="67"/>
      <c r="EB237" s="67"/>
      <c r="EC237" s="67"/>
      <c r="ED237" s="67"/>
      <c r="EE237" s="67"/>
      <c r="EF237" s="67"/>
      <c r="EG237" s="67"/>
      <c r="EH237" s="67"/>
      <c r="EI237" s="67"/>
      <c r="EJ237" s="67"/>
      <c r="EK237" s="67"/>
      <c r="EL237" s="67"/>
      <c r="EM237" s="67"/>
      <c r="EN237" s="67"/>
      <c r="EO237" s="67"/>
      <c r="EP237" s="67"/>
      <c r="EQ237" s="67"/>
      <c r="ER237" s="67"/>
      <c r="ES237" s="67"/>
      <c r="ET237" s="67"/>
      <c r="EU237" s="67"/>
      <c r="EV237" s="67"/>
      <c r="EW237" s="67"/>
      <c r="EX237" s="67"/>
      <c r="EY237" s="67"/>
      <c r="EZ237" s="67"/>
      <c r="FA237" s="67"/>
      <c r="FB237" s="67"/>
      <c r="FC237" s="67"/>
      <c r="FD237" s="67"/>
      <c r="FE237" s="67"/>
      <c r="FF237" s="67"/>
      <c r="FG237" s="67"/>
      <c r="FH237" s="67"/>
      <c r="FI237" s="67"/>
      <c r="FJ237" s="67"/>
      <c r="FK237" s="67"/>
      <c r="FL237" s="67"/>
      <c r="FM237" s="67"/>
      <c r="FN237" s="67"/>
      <c r="FO237" s="67"/>
      <c r="FP237" s="67"/>
      <c r="FQ237" s="67"/>
      <c r="FR237" s="67"/>
      <c r="FS237" s="67"/>
      <c r="FT237" s="67"/>
      <c r="FU237" s="67"/>
      <c r="FV237" s="67"/>
      <c r="FW237" s="67"/>
      <c r="FX237" s="67"/>
      <c r="FY237" s="67"/>
      <c r="FZ237" s="67"/>
      <c r="GA237" s="67"/>
      <c r="GB237" s="67"/>
      <c r="GC237" s="67"/>
      <c r="GD237" s="67"/>
      <c r="GE237" s="67"/>
      <c r="GF237" s="67"/>
      <c r="GG237" s="67"/>
      <c r="GH237" s="67"/>
      <c r="GI237" s="67"/>
      <c r="GJ237" s="67"/>
      <c r="GK237" s="67"/>
      <c r="GL237" s="67"/>
      <c r="GM237" s="67"/>
      <c r="GN237" s="67"/>
      <c r="GO237" s="67"/>
      <c r="GP237" s="67"/>
      <c r="GQ237" s="67"/>
      <c r="GR237" s="67"/>
      <c r="GS237" s="67"/>
      <c r="GT237" s="67"/>
      <c r="GU237" s="67"/>
      <c r="GV237" s="67"/>
      <c r="GW237" s="67"/>
      <c r="GX237" s="67"/>
      <c r="GY237" s="67"/>
      <c r="GZ237" s="67"/>
      <c r="HA237" s="67"/>
      <c r="HB237" s="67"/>
      <c r="HC237" s="67"/>
      <c r="HD237" s="67"/>
      <c r="HE237" s="67"/>
      <c r="HF237" s="67"/>
      <c r="HG237" s="67"/>
      <c r="HH237" s="67"/>
      <c r="HI237" s="67"/>
      <c r="HJ237" s="67"/>
      <c r="HK237" s="67"/>
      <c r="HL237" s="67"/>
      <c r="HM237" s="67"/>
      <c r="HN237" s="67"/>
      <c r="HO237" s="67"/>
      <c r="HP237" s="67"/>
      <c r="HQ237" s="67"/>
      <c r="HR237" s="67"/>
      <c r="HS237" s="67"/>
      <c r="HT237" s="67"/>
      <c r="HU237" s="67"/>
      <c r="HV237" s="67"/>
      <c r="HW237" s="67"/>
      <c r="HX237" s="67"/>
      <c r="HY237" s="67"/>
      <c r="HZ237" s="67"/>
      <c r="IA237" s="67"/>
      <c r="IB237" s="67"/>
      <c r="IC237" s="67"/>
      <c r="ID237" s="67"/>
      <c r="IE237" s="67"/>
      <c r="IF237" s="67"/>
      <c r="IG237" s="67"/>
      <c r="IH237" s="67"/>
      <c r="II237" s="67"/>
      <c r="IJ237" s="67"/>
      <c r="IK237" s="67"/>
    </row>
    <row r="238" spans="1:245" x14ac:dyDescent="0.35">
      <c r="A238" s="85" t="s">
        <v>223</v>
      </c>
      <c r="B238" s="85" t="s">
        <v>392</v>
      </c>
      <c r="C238" s="85" t="s">
        <v>35</v>
      </c>
      <c r="D238" s="109">
        <v>12000000</v>
      </c>
    </row>
    <row r="239" spans="1:245" s="70" customFormat="1" x14ac:dyDescent="0.35">
      <c r="A239" s="85" t="s">
        <v>225</v>
      </c>
      <c r="B239" s="85" t="s">
        <v>226</v>
      </c>
      <c r="C239" s="85" t="s">
        <v>35</v>
      </c>
      <c r="D239" s="109">
        <v>11000000</v>
      </c>
      <c r="E239" s="76"/>
      <c r="F239" s="1"/>
      <c r="G239" s="67"/>
      <c r="H239" s="67"/>
      <c r="I239" s="67"/>
      <c r="J239" s="67"/>
      <c r="K239" s="67"/>
      <c r="L239" s="67"/>
      <c r="M239" s="67"/>
      <c r="N239" s="67"/>
      <c r="O239" s="67"/>
      <c r="P239" s="67"/>
      <c r="Q239" s="67"/>
      <c r="R239" s="67"/>
      <c r="S239" s="67"/>
      <c r="T239" s="67"/>
      <c r="U239" s="67"/>
      <c r="V239" s="67"/>
      <c r="W239" s="67"/>
      <c r="X239" s="67"/>
      <c r="Y239" s="67"/>
      <c r="Z239" s="67"/>
      <c r="AA239" s="67"/>
      <c r="AB239" s="67"/>
      <c r="AC239" s="67"/>
      <c r="AD239" s="67"/>
      <c r="AE239" s="67"/>
      <c r="AF239" s="67"/>
      <c r="AG239" s="67"/>
      <c r="AH239" s="67"/>
      <c r="AI239" s="67"/>
      <c r="AJ239" s="67"/>
      <c r="AK239" s="67"/>
      <c r="AL239" s="67"/>
      <c r="AM239" s="67"/>
      <c r="AN239" s="67"/>
      <c r="AO239" s="67"/>
      <c r="AP239" s="67"/>
      <c r="AQ239" s="67"/>
      <c r="AR239" s="67"/>
      <c r="AS239" s="67"/>
      <c r="AT239" s="67"/>
      <c r="AU239" s="67"/>
      <c r="AV239" s="67"/>
      <c r="AW239" s="67"/>
      <c r="AX239" s="67"/>
      <c r="AY239" s="67"/>
      <c r="AZ239" s="67"/>
      <c r="BA239" s="67"/>
      <c r="BB239" s="67"/>
      <c r="BC239" s="67"/>
      <c r="BD239" s="67"/>
      <c r="BE239" s="67"/>
      <c r="BF239" s="67"/>
      <c r="BG239" s="67"/>
      <c r="BH239" s="67"/>
      <c r="BI239" s="67"/>
      <c r="BJ239" s="67"/>
      <c r="BK239" s="67"/>
      <c r="BL239" s="67"/>
      <c r="BM239" s="67"/>
      <c r="BN239" s="67"/>
      <c r="BO239" s="67"/>
      <c r="BP239" s="67"/>
      <c r="BQ239" s="67"/>
      <c r="BR239" s="67"/>
      <c r="BS239" s="67"/>
      <c r="BT239" s="67"/>
      <c r="BU239" s="67"/>
      <c r="BV239" s="67"/>
      <c r="BW239" s="67"/>
      <c r="BX239" s="67"/>
      <c r="BY239" s="67"/>
      <c r="BZ239" s="67"/>
      <c r="CA239" s="67"/>
      <c r="CB239" s="67"/>
      <c r="CC239" s="67"/>
      <c r="CD239" s="67"/>
      <c r="CE239" s="67"/>
      <c r="CF239" s="67"/>
      <c r="CG239" s="67"/>
      <c r="CH239" s="67"/>
      <c r="CI239" s="67"/>
      <c r="CJ239" s="67"/>
      <c r="CK239" s="67"/>
      <c r="CL239" s="67"/>
      <c r="CM239" s="67"/>
      <c r="CN239" s="67"/>
      <c r="CO239" s="67"/>
      <c r="CP239" s="67"/>
      <c r="CQ239" s="67"/>
      <c r="CR239" s="67"/>
      <c r="CS239" s="67"/>
      <c r="CT239" s="67"/>
      <c r="CU239" s="67"/>
      <c r="CV239" s="67"/>
      <c r="CW239" s="67"/>
      <c r="CX239" s="67"/>
      <c r="CY239" s="67"/>
      <c r="CZ239" s="67"/>
      <c r="DA239" s="67"/>
      <c r="DB239" s="67"/>
      <c r="DC239" s="67"/>
      <c r="DD239" s="67"/>
      <c r="DE239" s="67"/>
      <c r="DF239" s="67"/>
      <c r="DG239" s="67"/>
      <c r="DH239" s="67"/>
      <c r="DI239" s="67"/>
      <c r="DJ239" s="67"/>
      <c r="DK239" s="67"/>
      <c r="DL239" s="67"/>
      <c r="DM239" s="67"/>
      <c r="DN239" s="67"/>
      <c r="DO239" s="67"/>
      <c r="DP239" s="67"/>
      <c r="DQ239" s="67"/>
      <c r="DR239" s="67"/>
      <c r="DS239" s="67"/>
      <c r="DT239" s="67"/>
      <c r="DU239" s="67"/>
      <c r="DV239" s="67"/>
      <c r="DW239" s="67"/>
      <c r="DX239" s="67"/>
      <c r="DY239" s="67"/>
      <c r="DZ239" s="67"/>
      <c r="EA239" s="67"/>
      <c r="EB239" s="67"/>
      <c r="EC239" s="67"/>
      <c r="ED239" s="67"/>
      <c r="EE239" s="67"/>
      <c r="EF239" s="67"/>
      <c r="EG239" s="67"/>
      <c r="EH239" s="67"/>
      <c r="EI239" s="67"/>
      <c r="EJ239" s="67"/>
      <c r="EK239" s="67"/>
      <c r="EL239" s="67"/>
      <c r="EM239" s="67"/>
      <c r="EN239" s="67"/>
      <c r="EO239" s="67"/>
      <c r="EP239" s="67"/>
      <c r="EQ239" s="67"/>
      <c r="ER239" s="67"/>
      <c r="ES239" s="67"/>
      <c r="ET239" s="67"/>
      <c r="EU239" s="67"/>
      <c r="EV239" s="67"/>
      <c r="EW239" s="67"/>
      <c r="EX239" s="67"/>
      <c r="EY239" s="67"/>
      <c r="EZ239" s="67"/>
      <c r="FA239" s="67"/>
      <c r="FB239" s="67"/>
      <c r="FC239" s="67"/>
      <c r="FD239" s="67"/>
      <c r="FE239" s="67"/>
      <c r="FF239" s="67"/>
      <c r="FG239" s="67"/>
      <c r="FH239" s="67"/>
      <c r="FI239" s="67"/>
      <c r="FJ239" s="67"/>
      <c r="FK239" s="67"/>
      <c r="FL239" s="67"/>
      <c r="FM239" s="67"/>
      <c r="FN239" s="67"/>
      <c r="FO239" s="67"/>
      <c r="FP239" s="67"/>
      <c r="FQ239" s="67"/>
      <c r="FR239" s="67"/>
      <c r="FS239" s="67"/>
      <c r="FT239" s="67"/>
      <c r="FU239" s="67"/>
      <c r="FV239" s="67"/>
      <c r="FW239" s="67"/>
      <c r="FX239" s="67"/>
      <c r="FY239" s="67"/>
      <c r="FZ239" s="67"/>
      <c r="GA239" s="67"/>
      <c r="GB239" s="67"/>
      <c r="GC239" s="67"/>
      <c r="GD239" s="67"/>
      <c r="GE239" s="67"/>
      <c r="GF239" s="67"/>
      <c r="GG239" s="67"/>
      <c r="GH239" s="67"/>
      <c r="GI239" s="67"/>
      <c r="GJ239" s="67"/>
      <c r="GK239" s="67"/>
      <c r="GL239" s="67"/>
      <c r="GM239" s="67"/>
      <c r="GN239" s="67"/>
      <c r="GO239" s="67"/>
      <c r="GP239" s="67"/>
      <c r="GQ239" s="67"/>
      <c r="GR239" s="67"/>
      <c r="GS239" s="67"/>
      <c r="GT239" s="67"/>
      <c r="GU239" s="67"/>
      <c r="GV239" s="67"/>
      <c r="GW239" s="67"/>
      <c r="GX239" s="67"/>
      <c r="GY239" s="67"/>
      <c r="GZ239" s="67"/>
      <c r="HA239" s="67"/>
      <c r="HB239" s="67"/>
      <c r="HC239" s="67"/>
      <c r="HD239" s="67"/>
      <c r="HE239" s="67"/>
      <c r="HF239" s="67"/>
      <c r="HG239" s="67"/>
      <c r="HH239" s="67"/>
      <c r="HI239" s="67"/>
      <c r="HJ239" s="67"/>
      <c r="HK239" s="67"/>
      <c r="HL239" s="67"/>
      <c r="HM239" s="67"/>
      <c r="HN239" s="67"/>
      <c r="HO239" s="67"/>
      <c r="HP239" s="67"/>
      <c r="HQ239" s="67"/>
      <c r="HR239" s="67"/>
      <c r="HS239" s="67"/>
      <c r="HT239" s="67"/>
      <c r="HU239" s="67"/>
      <c r="HV239" s="67"/>
      <c r="HW239" s="67"/>
      <c r="HX239" s="67"/>
      <c r="HY239" s="67"/>
      <c r="HZ239" s="67"/>
      <c r="IA239" s="67"/>
      <c r="IB239" s="67"/>
      <c r="IC239" s="67"/>
      <c r="ID239" s="67"/>
      <c r="IE239" s="67"/>
      <c r="IF239" s="67"/>
      <c r="IG239" s="67"/>
      <c r="IH239" s="67"/>
      <c r="II239" s="67"/>
      <c r="IJ239" s="67"/>
      <c r="IK239" s="67"/>
    </row>
    <row r="240" spans="1:245" s="68" customFormat="1" x14ac:dyDescent="0.35">
      <c r="A240" s="85" t="s">
        <v>227</v>
      </c>
      <c r="B240" s="85" t="s">
        <v>228</v>
      </c>
      <c r="C240" s="85" t="s">
        <v>35</v>
      </c>
      <c r="D240" s="109">
        <v>7000000</v>
      </c>
      <c r="E240" s="75"/>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row>
    <row r="241" spans="1:245" x14ac:dyDescent="0.35">
      <c r="A241" s="85" t="s">
        <v>229</v>
      </c>
      <c r="B241" s="85" t="s">
        <v>230</v>
      </c>
      <c r="C241" s="85" t="s">
        <v>35</v>
      </c>
      <c r="D241" s="109">
        <v>6000000</v>
      </c>
      <c r="E241" s="78"/>
      <c r="G241" s="70"/>
      <c r="H241" s="70"/>
      <c r="I241" s="70"/>
      <c r="J241" s="70"/>
      <c r="K241" s="70"/>
      <c r="L241" s="70"/>
      <c r="M241" s="70"/>
      <c r="N241" s="70"/>
      <c r="O241" s="70"/>
      <c r="P241" s="70"/>
      <c r="Q241" s="70"/>
      <c r="R241" s="70"/>
      <c r="S241" s="70"/>
      <c r="T241" s="70"/>
      <c r="U241" s="70"/>
      <c r="V241" s="70"/>
      <c r="W241" s="70"/>
      <c r="X241" s="70"/>
      <c r="Y241" s="70"/>
      <c r="Z241" s="70"/>
      <c r="AA241" s="70"/>
      <c r="AB241" s="70"/>
      <c r="AC241" s="70"/>
      <c r="AD241" s="70"/>
      <c r="AE241" s="70"/>
      <c r="AF241" s="70"/>
      <c r="AG241" s="70"/>
      <c r="AH241" s="70"/>
      <c r="AI241" s="70"/>
      <c r="AJ241" s="70"/>
      <c r="AK241" s="70"/>
      <c r="AL241" s="70"/>
      <c r="AM241" s="70"/>
      <c r="AN241" s="70"/>
      <c r="AO241" s="70"/>
      <c r="AP241" s="70"/>
      <c r="AQ241" s="70"/>
      <c r="AR241" s="70"/>
      <c r="AS241" s="70"/>
      <c r="AT241" s="70"/>
      <c r="AU241" s="70"/>
      <c r="AV241" s="70"/>
      <c r="AW241" s="70"/>
      <c r="AX241" s="70"/>
      <c r="AY241" s="70"/>
      <c r="AZ241" s="70"/>
      <c r="BA241" s="70"/>
      <c r="BB241" s="70"/>
      <c r="BC241" s="70"/>
      <c r="BD241" s="70"/>
      <c r="BE241" s="70"/>
      <c r="BF241" s="70"/>
      <c r="BG241" s="70"/>
      <c r="BH241" s="70"/>
      <c r="BI241" s="70"/>
      <c r="BJ241" s="70"/>
      <c r="BK241" s="70"/>
      <c r="BL241" s="70"/>
      <c r="BM241" s="70"/>
      <c r="BN241" s="70"/>
      <c r="BO241" s="70"/>
      <c r="BP241" s="70"/>
      <c r="BQ241" s="70"/>
      <c r="BR241" s="70"/>
      <c r="BS241" s="70"/>
      <c r="BT241" s="70"/>
      <c r="BU241" s="70"/>
      <c r="BV241" s="70"/>
      <c r="BW241" s="70"/>
      <c r="BX241" s="70"/>
      <c r="BY241" s="70"/>
      <c r="BZ241" s="70"/>
      <c r="CA241" s="70"/>
      <c r="CB241" s="70"/>
      <c r="CC241" s="70"/>
      <c r="CD241" s="70"/>
      <c r="CE241" s="70"/>
      <c r="CF241" s="70"/>
      <c r="CG241" s="70"/>
      <c r="CH241" s="70"/>
      <c r="CI241" s="70"/>
      <c r="CJ241" s="70"/>
      <c r="CK241" s="70"/>
      <c r="CL241" s="70"/>
      <c r="CM241" s="70"/>
      <c r="CN241" s="70"/>
      <c r="CO241" s="70"/>
      <c r="CP241" s="70"/>
      <c r="CQ241" s="70"/>
      <c r="CR241" s="70"/>
      <c r="CS241" s="70"/>
      <c r="CT241" s="70"/>
      <c r="CU241" s="70"/>
      <c r="CV241" s="70"/>
      <c r="CW241" s="70"/>
      <c r="CX241" s="70"/>
      <c r="CY241" s="70"/>
      <c r="CZ241" s="70"/>
      <c r="DA241" s="70"/>
      <c r="DB241" s="70"/>
      <c r="DC241" s="70"/>
      <c r="DD241" s="70"/>
      <c r="DE241" s="70"/>
      <c r="DF241" s="70"/>
      <c r="DG241" s="70"/>
      <c r="DH241" s="70"/>
      <c r="DI241" s="70"/>
      <c r="DJ241" s="70"/>
      <c r="DK241" s="70"/>
      <c r="DL241" s="70"/>
      <c r="DM241" s="70"/>
      <c r="DN241" s="70"/>
      <c r="DO241" s="70"/>
      <c r="DP241" s="70"/>
      <c r="DQ241" s="70"/>
      <c r="DR241" s="70"/>
      <c r="DS241" s="70"/>
      <c r="DT241" s="70"/>
      <c r="DU241" s="70"/>
      <c r="DV241" s="70"/>
      <c r="DW241" s="70"/>
      <c r="DX241" s="70"/>
      <c r="DY241" s="70"/>
      <c r="DZ241" s="70"/>
      <c r="EA241" s="70"/>
      <c r="EB241" s="70"/>
      <c r="EC241" s="70"/>
      <c r="ED241" s="70"/>
      <c r="EE241" s="70"/>
      <c r="EF241" s="70"/>
      <c r="EG241" s="70"/>
      <c r="EH241" s="70"/>
      <c r="EI241" s="70"/>
      <c r="EJ241" s="70"/>
      <c r="EK241" s="70"/>
      <c r="EL241" s="70"/>
      <c r="EM241" s="70"/>
      <c r="EN241" s="70"/>
      <c r="EO241" s="70"/>
      <c r="EP241" s="70"/>
      <c r="EQ241" s="70"/>
      <c r="ER241" s="70"/>
      <c r="ES241" s="70"/>
      <c r="ET241" s="70"/>
      <c r="EU241" s="70"/>
      <c r="EV241" s="70"/>
      <c r="EW241" s="70"/>
      <c r="EX241" s="70"/>
      <c r="EY241" s="70"/>
      <c r="EZ241" s="70"/>
      <c r="FA241" s="70"/>
      <c r="FB241" s="70"/>
      <c r="FC241" s="70"/>
      <c r="FD241" s="70"/>
      <c r="FE241" s="70"/>
      <c r="FF241" s="70"/>
      <c r="FG241" s="70"/>
      <c r="FH241" s="70"/>
      <c r="FI241" s="70"/>
      <c r="FJ241" s="70"/>
      <c r="FK241" s="70"/>
      <c r="FL241" s="70"/>
      <c r="FM241" s="70"/>
      <c r="FN241" s="70"/>
      <c r="FO241" s="70"/>
      <c r="FP241" s="70"/>
      <c r="FQ241" s="70"/>
      <c r="FR241" s="70"/>
      <c r="FS241" s="70"/>
      <c r="FT241" s="70"/>
      <c r="FU241" s="70"/>
      <c r="FV241" s="70"/>
      <c r="FW241" s="70"/>
      <c r="FX241" s="70"/>
      <c r="FY241" s="70"/>
      <c r="FZ241" s="70"/>
      <c r="GA241" s="70"/>
      <c r="GB241" s="70"/>
      <c r="GC241" s="70"/>
      <c r="GD241" s="70"/>
      <c r="GE241" s="70"/>
      <c r="GF241" s="70"/>
      <c r="GG241" s="70"/>
      <c r="GH241" s="70"/>
      <c r="GI241" s="70"/>
      <c r="GJ241" s="70"/>
      <c r="GK241" s="70"/>
      <c r="GL241" s="70"/>
      <c r="GM241" s="70"/>
      <c r="GN241" s="70"/>
      <c r="GO241" s="70"/>
      <c r="GP241" s="70"/>
      <c r="GQ241" s="70"/>
      <c r="GR241" s="70"/>
      <c r="GS241" s="70"/>
      <c r="GT241" s="70"/>
      <c r="GU241" s="70"/>
      <c r="GV241" s="70"/>
      <c r="GW241" s="70"/>
      <c r="GX241" s="70"/>
      <c r="GY241" s="70"/>
      <c r="GZ241" s="70"/>
      <c r="HA241" s="70"/>
      <c r="HB241" s="70"/>
      <c r="HC241" s="70"/>
      <c r="HD241" s="70"/>
      <c r="HE241" s="70"/>
      <c r="HF241" s="70"/>
      <c r="HG241" s="70"/>
      <c r="HH241" s="70"/>
      <c r="HI241" s="70"/>
      <c r="HJ241" s="70"/>
      <c r="HK241" s="70"/>
      <c r="HL241" s="70"/>
      <c r="HM241" s="70"/>
      <c r="HN241" s="70"/>
      <c r="HO241" s="70"/>
      <c r="HP241" s="70"/>
      <c r="HQ241" s="70"/>
      <c r="HR241" s="70"/>
      <c r="HS241" s="70"/>
      <c r="HT241" s="70"/>
      <c r="HU241" s="70"/>
      <c r="HV241" s="70"/>
      <c r="HW241" s="70"/>
      <c r="HX241" s="70"/>
      <c r="HY241" s="70"/>
      <c r="HZ241" s="70"/>
      <c r="IA241" s="70"/>
      <c r="IB241" s="70"/>
      <c r="IC241" s="70"/>
      <c r="ID241" s="70"/>
      <c r="IE241" s="70"/>
      <c r="IF241" s="70"/>
      <c r="IG241" s="70"/>
      <c r="IH241" s="70"/>
      <c r="II241" s="70"/>
      <c r="IJ241" s="70"/>
      <c r="IK241" s="70"/>
    </row>
    <row r="242" spans="1:245" s="68" customFormat="1" x14ac:dyDescent="0.35">
      <c r="A242" s="102" t="s">
        <v>1031</v>
      </c>
      <c r="B242" s="102" t="s">
        <v>919</v>
      </c>
      <c r="C242" s="102" t="s">
        <v>35</v>
      </c>
      <c r="D242" s="111">
        <v>7000000</v>
      </c>
      <c r="E242" s="77" t="s">
        <v>844</v>
      </c>
      <c r="F242" s="1"/>
    </row>
    <row r="243" spans="1:245" s="68" customFormat="1" x14ac:dyDescent="0.35">
      <c r="A243" s="102" t="s">
        <v>1032</v>
      </c>
      <c r="B243" s="102" t="s">
        <v>920</v>
      </c>
      <c r="C243" s="102" t="s">
        <v>35</v>
      </c>
      <c r="D243" s="111">
        <v>7000000</v>
      </c>
      <c r="E243" s="77" t="s">
        <v>844</v>
      </c>
      <c r="F243" s="1"/>
    </row>
    <row r="244" spans="1:245" x14ac:dyDescent="0.35">
      <c r="D244" s="109" t="s">
        <v>985</v>
      </c>
    </row>
    <row r="245" spans="1:245" s="67" customFormat="1" x14ac:dyDescent="0.35">
      <c r="A245" s="85"/>
      <c r="B245" s="85"/>
      <c r="C245" s="85"/>
      <c r="D245" s="109" t="s">
        <v>985</v>
      </c>
      <c r="E245" s="77"/>
      <c r="F245" s="1"/>
      <c r="G245" s="68"/>
      <c r="H245" s="68"/>
      <c r="I245" s="68"/>
      <c r="J245" s="68"/>
      <c r="K245" s="68"/>
      <c r="L245" s="68"/>
      <c r="M245" s="68"/>
      <c r="N245" s="68"/>
      <c r="O245" s="68"/>
      <c r="P245" s="68"/>
      <c r="Q245" s="68"/>
      <c r="R245" s="68"/>
      <c r="S245" s="68"/>
      <c r="T245" s="68"/>
      <c r="U245" s="68"/>
      <c r="V245" s="68"/>
      <c r="W245" s="68"/>
      <c r="X245" s="68"/>
      <c r="Y245" s="68"/>
      <c r="Z245" s="68"/>
      <c r="AA245" s="68"/>
      <c r="AB245" s="68"/>
      <c r="AC245" s="68"/>
      <c r="AD245" s="68"/>
      <c r="AE245" s="68"/>
      <c r="AF245" s="68"/>
      <c r="AG245" s="68"/>
      <c r="AH245" s="68"/>
      <c r="AI245" s="68"/>
      <c r="AJ245" s="68"/>
      <c r="AK245" s="68"/>
      <c r="AL245" s="68"/>
      <c r="AM245" s="68"/>
      <c r="AN245" s="68"/>
      <c r="AO245" s="68"/>
      <c r="AP245" s="68"/>
      <c r="AQ245" s="68"/>
      <c r="AR245" s="68"/>
      <c r="AS245" s="68"/>
      <c r="AT245" s="68"/>
      <c r="AU245" s="68"/>
      <c r="AV245" s="68"/>
      <c r="AW245" s="68"/>
      <c r="AX245" s="68"/>
      <c r="AY245" s="68"/>
      <c r="AZ245" s="68"/>
      <c r="BA245" s="68"/>
      <c r="BB245" s="68"/>
      <c r="BC245" s="68"/>
      <c r="BD245" s="68"/>
      <c r="BE245" s="68"/>
      <c r="BF245" s="68"/>
      <c r="BG245" s="68"/>
      <c r="BH245" s="68"/>
      <c r="BI245" s="68"/>
      <c r="BJ245" s="68"/>
      <c r="BK245" s="68"/>
      <c r="BL245" s="68"/>
      <c r="BM245" s="68"/>
      <c r="BN245" s="68"/>
      <c r="BO245" s="68"/>
      <c r="BP245" s="68"/>
      <c r="BQ245" s="68"/>
      <c r="BR245" s="68"/>
      <c r="BS245" s="68"/>
      <c r="BT245" s="68"/>
      <c r="BU245" s="68"/>
      <c r="BV245" s="68"/>
      <c r="BW245" s="68"/>
      <c r="BX245" s="68"/>
      <c r="BY245" s="68"/>
      <c r="BZ245" s="68"/>
      <c r="CA245" s="68"/>
      <c r="CB245" s="68"/>
      <c r="CC245" s="68"/>
      <c r="CD245" s="68"/>
      <c r="CE245" s="68"/>
      <c r="CF245" s="68"/>
      <c r="CG245" s="68"/>
      <c r="CH245" s="68"/>
      <c r="CI245" s="68"/>
      <c r="CJ245" s="68"/>
      <c r="CK245" s="68"/>
      <c r="CL245" s="68"/>
      <c r="CM245" s="68"/>
      <c r="CN245" s="68"/>
      <c r="CO245" s="68"/>
      <c r="CP245" s="68"/>
      <c r="CQ245" s="68"/>
      <c r="CR245" s="68"/>
      <c r="CS245" s="68"/>
      <c r="CT245" s="68"/>
      <c r="CU245" s="68"/>
      <c r="CV245" s="68"/>
      <c r="CW245" s="68"/>
      <c r="CX245" s="68"/>
      <c r="CY245" s="68"/>
      <c r="CZ245" s="68"/>
      <c r="DA245" s="68"/>
      <c r="DB245" s="68"/>
      <c r="DC245" s="68"/>
      <c r="DD245" s="68"/>
      <c r="DE245" s="68"/>
      <c r="DF245" s="68"/>
      <c r="DG245" s="68"/>
      <c r="DH245" s="68"/>
      <c r="DI245" s="68"/>
      <c r="DJ245" s="68"/>
      <c r="DK245" s="68"/>
      <c r="DL245" s="68"/>
      <c r="DM245" s="68"/>
      <c r="DN245" s="68"/>
      <c r="DO245" s="68"/>
      <c r="DP245" s="68"/>
      <c r="DQ245" s="68"/>
      <c r="DR245" s="68"/>
      <c r="DS245" s="68"/>
      <c r="DT245" s="68"/>
      <c r="DU245" s="68"/>
      <c r="DV245" s="68"/>
      <c r="DW245" s="68"/>
      <c r="DX245" s="68"/>
      <c r="DY245" s="68"/>
      <c r="DZ245" s="68"/>
      <c r="EA245" s="68"/>
      <c r="EB245" s="68"/>
      <c r="EC245" s="68"/>
      <c r="ED245" s="68"/>
      <c r="EE245" s="68"/>
      <c r="EF245" s="68"/>
      <c r="EG245" s="68"/>
      <c r="EH245" s="68"/>
      <c r="EI245" s="68"/>
      <c r="EJ245" s="68"/>
      <c r="EK245" s="68"/>
      <c r="EL245" s="68"/>
      <c r="EM245" s="68"/>
      <c r="EN245" s="68"/>
      <c r="EO245" s="68"/>
      <c r="EP245" s="68"/>
      <c r="EQ245" s="68"/>
      <c r="ER245" s="68"/>
      <c r="ES245" s="68"/>
      <c r="ET245" s="68"/>
      <c r="EU245" s="68"/>
      <c r="EV245" s="68"/>
      <c r="EW245" s="68"/>
      <c r="EX245" s="68"/>
      <c r="EY245" s="68"/>
      <c r="EZ245" s="68"/>
      <c r="FA245" s="68"/>
      <c r="FB245" s="68"/>
      <c r="FC245" s="68"/>
      <c r="FD245" s="68"/>
      <c r="FE245" s="68"/>
      <c r="FF245" s="68"/>
      <c r="FG245" s="68"/>
      <c r="FH245" s="68"/>
      <c r="FI245" s="68"/>
      <c r="FJ245" s="68"/>
      <c r="FK245" s="68"/>
      <c r="FL245" s="68"/>
      <c r="FM245" s="68"/>
      <c r="FN245" s="68"/>
      <c r="FO245" s="68"/>
      <c r="FP245" s="68"/>
      <c r="FQ245" s="68"/>
      <c r="FR245" s="68"/>
      <c r="FS245" s="68"/>
      <c r="FT245" s="68"/>
      <c r="FU245" s="68"/>
      <c r="FV245" s="68"/>
      <c r="FW245" s="68"/>
      <c r="FX245" s="68"/>
      <c r="FY245" s="68"/>
      <c r="FZ245" s="68"/>
      <c r="GA245" s="68"/>
      <c r="GB245" s="68"/>
      <c r="GC245" s="68"/>
      <c r="GD245" s="68"/>
      <c r="GE245" s="68"/>
      <c r="GF245" s="68"/>
      <c r="GG245" s="68"/>
      <c r="GH245" s="68"/>
      <c r="GI245" s="68"/>
      <c r="GJ245" s="68"/>
      <c r="GK245" s="68"/>
      <c r="GL245" s="68"/>
      <c r="GM245" s="68"/>
      <c r="GN245" s="68"/>
      <c r="GO245" s="68"/>
      <c r="GP245" s="68"/>
      <c r="GQ245" s="68"/>
      <c r="GR245" s="68"/>
      <c r="GS245" s="68"/>
      <c r="GT245" s="68"/>
      <c r="GU245" s="68"/>
      <c r="GV245" s="68"/>
      <c r="GW245" s="68"/>
      <c r="GX245" s="68"/>
      <c r="GY245" s="68"/>
      <c r="GZ245" s="68"/>
      <c r="HA245" s="68"/>
      <c r="HB245" s="68"/>
      <c r="HC245" s="68"/>
      <c r="HD245" s="68"/>
      <c r="HE245" s="68"/>
      <c r="HF245" s="68"/>
      <c r="HG245" s="68"/>
      <c r="HH245" s="68"/>
      <c r="HI245" s="68"/>
      <c r="HJ245" s="68"/>
      <c r="HK245" s="68"/>
      <c r="HL245" s="68"/>
      <c r="HM245" s="68"/>
      <c r="HN245" s="68"/>
      <c r="HO245" s="68"/>
      <c r="HP245" s="68"/>
      <c r="HQ245" s="68"/>
      <c r="HR245" s="68"/>
      <c r="HS245" s="68"/>
      <c r="HT245" s="68"/>
      <c r="HU245" s="68"/>
      <c r="HV245" s="68"/>
      <c r="HW245" s="68"/>
      <c r="HX245" s="68"/>
      <c r="HY245" s="68"/>
      <c r="HZ245" s="68"/>
      <c r="IA245" s="68"/>
      <c r="IB245" s="68"/>
      <c r="IC245" s="68"/>
      <c r="ID245" s="68"/>
      <c r="IE245" s="68"/>
      <c r="IF245" s="68"/>
      <c r="IG245" s="68"/>
      <c r="IH245" s="68"/>
      <c r="II245" s="68"/>
      <c r="IJ245" s="68"/>
      <c r="IK245" s="68"/>
    </row>
    <row r="246" spans="1:245" x14ac:dyDescent="0.35">
      <c r="B246" s="86" t="s">
        <v>231</v>
      </c>
      <c r="D246" s="109" t="s">
        <v>985</v>
      </c>
      <c r="E246" s="77"/>
      <c r="G246" s="68"/>
      <c r="H246" s="68"/>
      <c r="I246" s="68"/>
      <c r="J246" s="68"/>
      <c r="K246" s="68"/>
      <c r="L246" s="68"/>
      <c r="M246" s="68"/>
      <c r="N246" s="68"/>
      <c r="O246" s="68"/>
      <c r="P246" s="68"/>
      <c r="Q246" s="68"/>
      <c r="R246" s="68"/>
      <c r="S246" s="68"/>
      <c r="T246" s="68"/>
      <c r="U246" s="68"/>
      <c r="V246" s="68"/>
      <c r="W246" s="68"/>
      <c r="X246" s="68"/>
      <c r="Y246" s="68"/>
      <c r="Z246" s="68"/>
      <c r="AA246" s="68"/>
      <c r="AB246" s="68"/>
      <c r="AC246" s="68"/>
      <c r="AD246" s="68"/>
      <c r="AE246" s="68"/>
      <c r="AF246" s="68"/>
      <c r="AG246" s="68"/>
      <c r="AH246" s="68"/>
      <c r="AI246" s="68"/>
      <c r="AJ246" s="68"/>
      <c r="AK246" s="68"/>
      <c r="AL246" s="68"/>
      <c r="AM246" s="68"/>
      <c r="AN246" s="68"/>
      <c r="AO246" s="68"/>
      <c r="AP246" s="68"/>
      <c r="AQ246" s="68"/>
      <c r="AR246" s="68"/>
      <c r="AS246" s="68"/>
      <c r="AT246" s="68"/>
      <c r="AU246" s="68"/>
      <c r="AV246" s="68"/>
      <c r="AW246" s="68"/>
      <c r="AX246" s="68"/>
      <c r="AY246" s="68"/>
      <c r="AZ246" s="68"/>
      <c r="BA246" s="68"/>
      <c r="BB246" s="68"/>
      <c r="BC246" s="68"/>
      <c r="BD246" s="68"/>
      <c r="BE246" s="68"/>
      <c r="BF246" s="68"/>
      <c r="BG246" s="68"/>
      <c r="BH246" s="68"/>
      <c r="BI246" s="68"/>
      <c r="BJ246" s="68"/>
      <c r="BK246" s="68"/>
      <c r="BL246" s="68"/>
      <c r="BM246" s="68"/>
      <c r="BN246" s="68"/>
      <c r="BO246" s="68"/>
      <c r="BP246" s="68"/>
      <c r="BQ246" s="68"/>
      <c r="BR246" s="68"/>
      <c r="BS246" s="68"/>
      <c r="BT246" s="68"/>
      <c r="BU246" s="68"/>
      <c r="BV246" s="68"/>
      <c r="BW246" s="68"/>
      <c r="BX246" s="68"/>
      <c r="BY246" s="68"/>
      <c r="BZ246" s="68"/>
      <c r="CA246" s="68"/>
      <c r="CB246" s="68"/>
      <c r="CC246" s="68"/>
      <c r="CD246" s="68"/>
      <c r="CE246" s="68"/>
      <c r="CF246" s="68"/>
      <c r="CG246" s="68"/>
      <c r="CH246" s="68"/>
      <c r="CI246" s="68"/>
      <c r="CJ246" s="68"/>
      <c r="CK246" s="68"/>
      <c r="CL246" s="68"/>
      <c r="CM246" s="68"/>
      <c r="CN246" s="68"/>
      <c r="CO246" s="68"/>
      <c r="CP246" s="68"/>
      <c r="CQ246" s="68"/>
      <c r="CR246" s="68"/>
      <c r="CS246" s="68"/>
      <c r="CT246" s="68"/>
      <c r="CU246" s="68"/>
      <c r="CV246" s="68"/>
      <c r="CW246" s="68"/>
      <c r="CX246" s="68"/>
      <c r="CY246" s="68"/>
      <c r="CZ246" s="68"/>
      <c r="DA246" s="68"/>
      <c r="DB246" s="68"/>
      <c r="DC246" s="68"/>
      <c r="DD246" s="68"/>
      <c r="DE246" s="68"/>
      <c r="DF246" s="68"/>
      <c r="DG246" s="68"/>
      <c r="DH246" s="68"/>
      <c r="DI246" s="68"/>
      <c r="DJ246" s="68"/>
      <c r="DK246" s="68"/>
      <c r="DL246" s="68"/>
      <c r="DM246" s="68"/>
      <c r="DN246" s="68"/>
      <c r="DO246" s="68"/>
      <c r="DP246" s="68"/>
      <c r="DQ246" s="68"/>
      <c r="DR246" s="68"/>
      <c r="DS246" s="68"/>
      <c r="DT246" s="68"/>
      <c r="DU246" s="68"/>
      <c r="DV246" s="68"/>
      <c r="DW246" s="68"/>
      <c r="DX246" s="68"/>
      <c r="DY246" s="68"/>
      <c r="DZ246" s="68"/>
      <c r="EA246" s="68"/>
      <c r="EB246" s="68"/>
      <c r="EC246" s="68"/>
      <c r="ED246" s="68"/>
      <c r="EE246" s="68"/>
      <c r="EF246" s="68"/>
      <c r="EG246" s="68"/>
      <c r="EH246" s="68"/>
      <c r="EI246" s="68"/>
      <c r="EJ246" s="68"/>
      <c r="EK246" s="68"/>
      <c r="EL246" s="68"/>
      <c r="EM246" s="68"/>
      <c r="EN246" s="68"/>
      <c r="EO246" s="68"/>
      <c r="EP246" s="68"/>
      <c r="EQ246" s="68"/>
      <c r="ER246" s="68"/>
      <c r="ES246" s="68"/>
      <c r="ET246" s="68"/>
      <c r="EU246" s="68"/>
      <c r="EV246" s="68"/>
      <c r="EW246" s="68"/>
      <c r="EX246" s="68"/>
      <c r="EY246" s="68"/>
      <c r="EZ246" s="68"/>
      <c r="FA246" s="68"/>
      <c r="FB246" s="68"/>
      <c r="FC246" s="68"/>
      <c r="FD246" s="68"/>
      <c r="FE246" s="68"/>
      <c r="FF246" s="68"/>
      <c r="FG246" s="68"/>
      <c r="FH246" s="68"/>
      <c r="FI246" s="68"/>
      <c r="FJ246" s="68"/>
      <c r="FK246" s="68"/>
      <c r="FL246" s="68"/>
      <c r="FM246" s="68"/>
      <c r="FN246" s="68"/>
      <c r="FO246" s="68"/>
      <c r="FP246" s="68"/>
      <c r="FQ246" s="68"/>
      <c r="FR246" s="68"/>
      <c r="FS246" s="68"/>
      <c r="FT246" s="68"/>
      <c r="FU246" s="68"/>
      <c r="FV246" s="68"/>
      <c r="FW246" s="68"/>
      <c r="FX246" s="68"/>
      <c r="FY246" s="68"/>
      <c r="FZ246" s="68"/>
      <c r="GA246" s="68"/>
      <c r="GB246" s="68"/>
      <c r="GC246" s="68"/>
      <c r="GD246" s="68"/>
      <c r="GE246" s="68"/>
      <c r="GF246" s="68"/>
      <c r="GG246" s="68"/>
      <c r="GH246" s="68"/>
      <c r="GI246" s="68"/>
      <c r="GJ246" s="68"/>
      <c r="GK246" s="68"/>
      <c r="GL246" s="68"/>
      <c r="GM246" s="68"/>
      <c r="GN246" s="68"/>
      <c r="GO246" s="68"/>
      <c r="GP246" s="68"/>
      <c r="GQ246" s="68"/>
      <c r="GR246" s="68"/>
      <c r="GS246" s="68"/>
      <c r="GT246" s="68"/>
      <c r="GU246" s="68"/>
      <c r="GV246" s="68"/>
      <c r="GW246" s="68"/>
      <c r="GX246" s="68"/>
      <c r="GY246" s="68"/>
      <c r="GZ246" s="68"/>
      <c r="HA246" s="68"/>
      <c r="HB246" s="68"/>
      <c r="HC246" s="68"/>
      <c r="HD246" s="68"/>
      <c r="HE246" s="68"/>
      <c r="HF246" s="68"/>
      <c r="HG246" s="68"/>
      <c r="HH246" s="68"/>
      <c r="HI246" s="68"/>
      <c r="HJ246" s="68"/>
      <c r="HK246" s="68"/>
      <c r="HL246" s="68"/>
      <c r="HM246" s="68"/>
      <c r="HN246" s="68"/>
      <c r="HO246" s="68"/>
      <c r="HP246" s="68"/>
      <c r="HQ246" s="68"/>
      <c r="HR246" s="68"/>
      <c r="HS246" s="68"/>
      <c r="HT246" s="68"/>
      <c r="HU246" s="68"/>
      <c r="HV246" s="68"/>
      <c r="HW246" s="68"/>
      <c r="HX246" s="68"/>
      <c r="HY246" s="68"/>
      <c r="HZ246" s="68"/>
      <c r="IA246" s="68"/>
      <c r="IB246" s="68"/>
      <c r="IC246" s="68"/>
      <c r="ID246" s="68"/>
      <c r="IE246" s="68"/>
      <c r="IF246" s="68"/>
      <c r="IG246" s="68"/>
      <c r="IH246" s="68"/>
      <c r="II246" s="68"/>
      <c r="IJ246" s="68"/>
      <c r="IK246" s="68"/>
    </row>
    <row r="247" spans="1:245" s="69" customFormat="1" x14ac:dyDescent="0.35">
      <c r="A247" s="85" t="s">
        <v>232</v>
      </c>
      <c r="B247" s="85" t="s">
        <v>233</v>
      </c>
      <c r="C247" s="85" t="s">
        <v>6</v>
      </c>
      <c r="D247" s="109">
        <v>10000000</v>
      </c>
      <c r="E247" s="76"/>
      <c r="F247" s="1"/>
      <c r="G247" s="67"/>
      <c r="H247" s="67"/>
      <c r="I247" s="67"/>
      <c r="J247" s="67"/>
      <c r="K247" s="67"/>
      <c r="L247" s="67"/>
      <c r="M247" s="67"/>
      <c r="N247" s="67"/>
      <c r="O247" s="67"/>
      <c r="P247" s="67"/>
      <c r="Q247" s="67"/>
      <c r="R247" s="67"/>
      <c r="S247" s="67"/>
      <c r="T247" s="67"/>
      <c r="U247" s="67"/>
      <c r="V247" s="67"/>
      <c r="W247" s="67"/>
      <c r="X247" s="67"/>
      <c r="Y247" s="67"/>
      <c r="Z247" s="67"/>
      <c r="AA247" s="67"/>
      <c r="AB247" s="67"/>
      <c r="AC247" s="67"/>
      <c r="AD247" s="67"/>
      <c r="AE247" s="67"/>
      <c r="AF247" s="67"/>
      <c r="AG247" s="67"/>
      <c r="AH247" s="67"/>
      <c r="AI247" s="67"/>
      <c r="AJ247" s="67"/>
      <c r="AK247" s="67"/>
      <c r="AL247" s="67"/>
      <c r="AM247" s="67"/>
      <c r="AN247" s="67"/>
      <c r="AO247" s="67"/>
      <c r="AP247" s="67"/>
      <c r="AQ247" s="67"/>
      <c r="AR247" s="67"/>
      <c r="AS247" s="67"/>
      <c r="AT247" s="67"/>
      <c r="AU247" s="67"/>
      <c r="AV247" s="67"/>
      <c r="AW247" s="67"/>
      <c r="AX247" s="67"/>
      <c r="AY247" s="67"/>
      <c r="AZ247" s="67"/>
      <c r="BA247" s="67"/>
      <c r="BB247" s="67"/>
      <c r="BC247" s="67"/>
      <c r="BD247" s="67"/>
      <c r="BE247" s="67"/>
      <c r="BF247" s="67"/>
      <c r="BG247" s="67"/>
      <c r="BH247" s="67"/>
      <c r="BI247" s="67"/>
      <c r="BJ247" s="67"/>
      <c r="BK247" s="67"/>
      <c r="BL247" s="67"/>
      <c r="BM247" s="67"/>
      <c r="BN247" s="67"/>
      <c r="BO247" s="67"/>
      <c r="BP247" s="67"/>
      <c r="BQ247" s="67"/>
      <c r="BR247" s="67"/>
      <c r="BS247" s="67"/>
      <c r="BT247" s="67"/>
      <c r="BU247" s="67"/>
      <c r="BV247" s="67"/>
      <c r="BW247" s="67"/>
      <c r="BX247" s="67"/>
      <c r="BY247" s="67"/>
      <c r="BZ247" s="67"/>
      <c r="CA247" s="67"/>
      <c r="CB247" s="67"/>
      <c r="CC247" s="67"/>
      <c r="CD247" s="67"/>
      <c r="CE247" s="67"/>
      <c r="CF247" s="67"/>
      <c r="CG247" s="67"/>
      <c r="CH247" s="67"/>
      <c r="CI247" s="67"/>
      <c r="CJ247" s="67"/>
      <c r="CK247" s="67"/>
      <c r="CL247" s="67"/>
      <c r="CM247" s="67"/>
      <c r="CN247" s="67"/>
      <c r="CO247" s="67"/>
      <c r="CP247" s="67"/>
      <c r="CQ247" s="67"/>
      <c r="CR247" s="67"/>
      <c r="CS247" s="67"/>
      <c r="CT247" s="67"/>
      <c r="CU247" s="67"/>
      <c r="CV247" s="67"/>
      <c r="CW247" s="67"/>
      <c r="CX247" s="67"/>
      <c r="CY247" s="67"/>
      <c r="CZ247" s="67"/>
      <c r="DA247" s="67"/>
      <c r="DB247" s="67"/>
      <c r="DC247" s="67"/>
      <c r="DD247" s="67"/>
      <c r="DE247" s="67"/>
      <c r="DF247" s="67"/>
      <c r="DG247" s="67"/>
      <c r="DH247" s="67"/>
      <c r="DI247" s="67"/>
      <c r="DJ247" s="67"/>
      <c r="DK247" s="67"/>
      <c r="DL247" s="67"/>
      <c r="DM247" s="67"/>
      <c r="DN247" s="67"/>
      <c r="DO247" s="67"/>
      <c r="DP247" s="67"/>
      <c r="DQ247" s="67"/>
      <c r="DR247" s="67"/>
      <c r="DS247" s="67"/>
      <c r="DT247" s="67"/>
      <c r="DU247" s="67"/>
      <c r="DV247" s="67"/>
      <c r="DW247" s="67"/>
      <c r="DX247" s="67"/>
      <c r="DY247" s="67"/>
      <c r="DZ247" s="67"/>
      <c r="EA247" s="67"/>
      <c r="EB247" s="67"/>
      <c r="EC247" s="67"/>
      <c r="ED247" s="67"/>
      <c r="EE247" s="67"/>
      <c r="EF247" s="67"/>
      <c r="EG247" s="67"/>
      <c r="EH247" s="67"/>
      <c r="EI247" s="67"/>
      <c r="EJ247" s="67"/>
      <c r="EK247" s="67"/>
      <c r="EL247" s="67"/>
      <c r="EM247" s="67"/>
      <c r="EN247" s="67"/>
      <c r="EO247" s="67"/>
      <c r="EP247" s="67"/>
      <c r="EQ247" s="67"/>
      <c r="ER247" s="67"/>
      <c r="ES247" s="67"/>
      <c r="ET247" s="67"/>
      <c r="EU247" s="67"/>
      <c r="EV247" s="67"/>
      <c r="EW247" s="67"/>
      <c r="EX247" s="67"/>
      <c r="EY247" s="67"/>
      <c r="EZ247" s="67"/>
      <c r="FA247" s="67"/>
      <c r="FB247" s="67"/>
      <c r="FC247" s="67"/>
      <c r="FD247" s="67"/>
      <c r="FE247" s="67"/>
      <c r="FF247" s="67"/>
      <c r="FG247" s="67"/>
      <c r="FH247" s="67"/>
      <c r="FI247" s="67"/>
      <c r="FJ247" s="67"/>
      <c r="FK247" s="67"/>
      <c r="FL247" s="67"/>
      <c r="FM247" s="67"/>
      <c r="FN247" s="67"/>
      <c r="FO247" s="67"/>
      <c r="FP247" s="67"/>
      <c r="FQ247" s="67"/>
      <c r="FR247" s="67"/>
      <c r="FS247" s="67"/>
      <c r="FT247" s="67"/>
      <c r="FU247" s="67"/>
      <c r="FV247" s="67"/>
      <c r="FW247" s="67"/>
      <c r="FX247" s="67"/>
      <c r="FY247" s="67"/>
      <c r="FZ247" s="67"/>
      <c r="GA247" s="67"/>
      <c r="GB247" s="67"/>
      <c r="GC247" s="67"/>
      <c r="GD247" s="67"/>
      <c r="GE247" s="67"/>
      <c r="GF247" s="67"/>
      <c r="GG247" s="67"/>
      <c r="GH247" s="67"/>
      <c r="GI247" s="67"/>
      <c r="GJ247" s="67"/>
      <c r="GK247" s="67"/>
      <c r="GL247" s="67"/>
      <c r="GM247" s="67"/>
      <c r="GN247" s="67"/>
      <c r="GO247" s="67"/>
      <c r="GP247" s="67"/>
      <c r="GQ247" s="67"/>
      <c r="GR247" s="67"/>
      <c r="GS247" s="67"/>
      <c r="GT247" s="67"/>
      <c r="GU247" s="67"/>
      <c r="GV247" s="67"/>
      <c r="GW247" s="67"/>
      <c r="GX247" s="67"/>
      <c r="GY247" s="67"/>
      <c r="GZ247" s="67"/>
      <c r="HA247" s="67"/>
      <c r="HB247" s="67"/>
      <c r="HC247" s="67"/>
      <c r="HD247" s="67"/>
      <c r="HE247" s="67"/>
      <c r="HF247" s="67"/>
      <c r="HG247" s="67"/>
      <c r="HH247" s="67"/>
      <c r="HI247" s="67"/>
      <c r="HJ247" s="67"/>
      <c r="HK247" s="67"/>
      <c r="HL247" s="67"/>
      <c r="HM247" s="67"/>
      <c r="HN247" s="67"/>
      <c r="HO247" s="67"/>
      <c r="HP247" s="67"/>
      <c r="HQ247" s="67"/>
      <c r="HR247" s="67"/>
      <c r="HS247" s="67"/>
      <c r="HT247" s="67"/>
      <c r="HU247" s="67"/>
      <c r="HV247" s="67"/>
      <c r="HW247" s="67"/>
      <c r="HX247" s="67"/>
      <c r="HY247" s="67"/>
      <c r="HZ247" s="67"/>
      <c r="IA247" s="67"/>
      <c r="IB247" s="67"/>
      <c r="IC247" s="67"/>
      <c r="ID247" s="67"/>
      <c r="IE247" s="67"/>
      <c r="IF247" s="67"/>
      <c r="IG247" s="67"/>
      <c r="IH247" s="67"/>
      <c r="II247" s="67"/>
      <c r="IJ247" s="67"/>
      <c r="IK247" s="67"/>
    </row>
    <row r="248" spans="1:245" s="67" customFormat="1" x14ac:dyDescent="0.35">
      <c r="A248" s="85"/>
      <c r="B248" s="85"/>
      <c r="C248" s="85"/>
      <c r="D248" s="109" t="s">
        <v>985</v>
      </c>
      <c r="E248" s="75"/>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row>
    <row r="249" spans="1:245" s="67" customFormat="1" x14ac:dyDescent="0.35">
      <c r="A249" s="85" t="s">
        <v>234</v>
      </c>
      <c r="B249" s="85" t="s">
        <v>694</v>
      </c>
      <c r="C249" s="85" t="s">
        <v>7</v>
      </c>
      <c r="D249" s="109">
        <v>11000000</v>
      </c>
      <c r="E249" s="76"/>
      <c r="F249" s="1"/>
    </row>
    <row r="250" spans="1:245" s="68" customFormat="1" x14ac:dyDescent="0.35">
      <c r="A250" s="85" t="s">
        <v>236</v>
      </c>
      <c r="B250" s="85" t="s">
        <v>241</v>
      </c>
      <c r="C250" s="85" t="s">
        <v>7</v>
      </c>
      <c r="D250" s="109">
        <v>10000000</v>
      </c>
      <c r="E250" s="76"/>
      <c r="F250" s="1"/>
      <c r="G250" s="67"/>
      <c r="H250" s="67"/>
      <c r="I250" s="67"/>
      <c r="J250" s="67"/>
      <c r="K250" s="67"/>
      <c r="L250" s="67"/>
      <c r="M250" s="67"/>
      <c r="N250" s="67"/>
      <c r="O250" s="67"/>
      <c r="P250" s="67"/>
      <c r="Q250" s="67"/>
      <c r="R250" s="67"/>
      <c r="S250" s="67"/>
      <c r="T250" s="67"/>
      <c r="U250" s="67"/>
      <c r="V250" s="67"/>
      <c r="W250" s="67"/>
      <c r="X250" s="67"/>
      <c r="Y250" s="67"/>
      <c r="Z250" s="67"/>
      <c r="AA250" s="67"/>
      <c r="AB250" s="67"/>
      <c r="AC250" s="67"/>
      <c r="AD250" s="67"/>
      <c r="AE250" s="67"/>
      <c r="AF250" s="67"/>
      <c r="AG250" s="67"/>
      <c r="AH250" s="67"/>
      <c r="AI250" s="67"/>
      <c r="AJ250" s="67"/>
      <c r="AK250" s="67"/>
      <c r="AL250" s="67"/>
      <c r="AM250" s="67"/>
      <c r="AN250" s="67"/>
      <c r="AO250" s="67"/>
      <c r="AP250" s="67"/>
      <c r="AQ250" s="67"/>
      <c r="AR250" s="67"/>
      <c r="AS250" s="67"/>
      <c r="AT250" s="67"/>
      <c r="AU250" s="67"/>
      <c r="AV250" s="67"/>
      <c r="AW250" s="67"/>
      <c r="AX250" s="67"/>
      <c r="AY250" s="67"/>
      <c r="AZ250" s="67"/>
      <c r="BA250" s="67"/>
      <c r="BB250" s="67"/>
      <c r="BC250" s="67"/>
      <c r="BD250" s="67"/>
      <c r="BE250" s="67"/>
      <c r="BF250" s="67"/>
      <c r="BG250" s="67"/>
      <c r="BH250" s="67"/>
      <c r="BI250" s="67"/>
      <c r="BJ250" s="67"/>
      <c r="BK250" s="67"/>
      <c r="BL250" s="67"/>
      <c r="BM250" s="67"/>
      <c r="BN250" s="67"/>
      <c r="BO250" s="67"/>
      <c r="BP250" s="67"/>
      <c r="BQ250" s="67"/>
      <c r="BR250" s="67"/>
      <c r="BS250" s="67"/>
      <c r="BT250" s="67"/>
      <c r="BU250" s="67"/>
      <c r="BV250" s="67"/>
      <c r="BW250" s="67"/>
      <c r="BX250" s="67"/>
      <c r="BY250" s="67"/>
      <c r="BZ250" s="67"/>
      <c r="CA250" s="67"/>
      <c r="CB250" s="67"/>
      <c r="CC250" s="67"/>
      <c r="CD250" s="67"/>
      <c r="CE250" s="67"/>
      <c r="CF250" s="67"/>
      <c r="CG250" s="67"/>
      <c r="CH250" s="67"/>
      <c r="CI250" s="67"/>
      <c r="CJ250" s="67"/>
      <c r="CK250" s="67"/>
      <c r="CL250" s="67"/>
      <c r="CM250" s="67"/>
      <c r="CN250" s="67"/>
      <c r="CO250" s="67"/>
      <c r="CP250" s="67"/>
      <c r="CQ250" s="67"/>
      <c r="CR250" s="67"/>
      <c r="CS250" s="67"/>
      <c r="CT250" s="67"/>
      <c r="CU250" s="67"/>
      <c r="CV250" s="67"/>
      <c r="CW250" s="67"/>
      <c r="CX250" s="67"/>
      <c r="CY250" s="67"/>
      <c r="CZ250" s="67"/>
      <c r="DA250" s="67"/>
      <c r="DB250" s="67"/>
      <c r="DC250" s="67"/>
      <c r="DD250" s="67"/>
      <c r="DE250" s="67"/>
      <c r="DF250" s="67"/>
      <c r="DG250" s="67"/>
      <c r="DH250" s="67"/>
      <c r="DI250" s="67"/>
      <c r="DJ250" s="67"/>
      <c r="DK250" s="67"/>
      <c r="DL250" s="67"/>
      <c r="DM250" s="67"/>
      <c r="DN250" s="67"/>
      <c r="DO250" s="67"/>
      <c r="DP250" s="67"/>
      <c r="DQ250" s="67"/>
      <c r="DR250" s="67"/>
      <c r="DS250" s="67"/>
      <c r="DT250" s="67"/>
      <c r="DU250" s="67"/>
      <c r="DV250" s="67"/>
      <c r="DW250" s="67"/>
      <c r="DX250" s="67"/>
      <c r="DY250" s="67"/>
      <c r="DZ250" s="67"/>
      <c r="EA250" s="67"/>
      <c r="EB250" s="67"/>
      <c r="EC250" s="67"/>
      <c r="ED250" s="67"/>
      <c r="EE250" s="67"/>
      <c r="EF250" s="67"/>
      <c r="EG250" s="67"/>
      <c r="EH250" s="67"/>
      <c r="EI250" s="67"/>
      <c r="EJ250" s="67"/>
      <c r="EK250" s="67"/>
      <c r="EL250" s="67"/>
      <c r="EM250" s="67"/>
      <c r="EN250" s="67"/>
      <c r="EO250" s="67"/>
      <c r="EP250" s="67"/>
      <c r="EQ250" s="67"/>
      <c r="ER250" s="67"/>
      <c r="ES250" s="67"/>
      <c r="ET250" s="67"/>
      <c r="EU250" s="67"/>
      <c r="EV250" s="67"/>
      <c r="EW250" s="67"/>
      <c r="EX250" s="67"/>
      <c r="EY250" s="67"/>
      <c r="EZ250" s="67"/>
      <c r="FA250" s="67"/>
      <c r="FB250" s="67"/>
      <c r="FC250" s="67"/>
      <c r="FD250" s="67"/>
      <c r="FE250" s="67"/>
      <c r="FF250" s="67"/>
      <c r="FG250" s="67"/>
      <c r="FH250" s="67"/>
      <c r="FI250" s="67"/>
      <c r="FJ250" s="67"/>
      <c r="FK250" s="67"/>
      <c r="FL250" s="67"/>
      <c r="FM250" s="67"/>
      <c r="FN250" s="67"/>
      <c r="FO250" s="67"/>
      <c r="FP250" s="67"/>
      <c r="FQ250" s="67"/>
      <c r="FR250" s="67"/>
      <c r="FS250" s="67"/>
      <c r="FT250" s="67"/>
      <c r="FU250" s="67"/>
      <c r="FV250" s="67"/>
      <c r="FW250" s="67"/>
      <c r="FX250" s="67"/>
      <c r="FY250" s="67"/>
      <c r="FZ250" s="67"/>
      <c r="GA250" s="67"/>
      <c r="GB250" s="67"/>
      <c r="GC250" s="67"/>
      <c r="GD250" s="67"/>
      <c r="GE250" s="67"/>
      <c r="GF250" s="67"/>
      <c r="GG250" s="67"/>
      <c r="GH250" s="67"/>
      <c r="GI250" s="67"/>
      <c r="GJ250" s="67"/>
      <c r="GK250" s="67"/>
      <c r="GL250" s="67"/>
      <c r="GM250" s="67"/>
      <c r="GN250" s="67"/>
      <c r="GO250" s="67"/>
      <c r="GP250" s="67"/>
      <c r="GQ250" s="67"/>
      <c r="GR250" s="67"/>
      <c r="GS250" s="67"/>
      <c r="GT250" s="67"/>
      <c r="GU250" s="67"/>
      <c r="GV250" s="67"/>
      <c r="GW250" s="67"/>
      <c r="GX250" s="67"/>
      <c r="GY250" s="67"/>
      <c r="GZ250" s="67"/>
      <c r="HA250" s="67"/>
      <c r="HB250" s="67"/>
      <c r="HC250" s="67"/>
      <c r="HD250" s="67"/>
      <c r="HE250" s="67"/>
      <c r="HF250" s="67"/>
      <c r="HG250" s="67"/>
      <c r="HH250" s="67"/>
      <c r="HI250" s="67"/>
      <c r="HJ250" s="67"/>
      <c r="HK250" s="67"/>
      <c r="HL250" s="67"/>
      <c r="HM250" s="67"/>
      <c r="HN250" s="67"/>
      <c r="HO250" s="67"/>
      <c r="HP250" s="67"/>
      <c r="HQ250" s="67"/>
      <c r="HR250" s="67"/>
      <c r="HS250" s="67"/>
      <c r="HT250" s="67"/>
      <c r="HU250" s="67"/>
      <c r="HV250" s="67"/>
      <c r="HW250" s="67"/>
      <c r="HX250" s="67"/>
      <c r="HY250" s="67"/>
      <c r="HZ250" s="67"/>
      <c r="IA250" s="67"/>
      <c r="IB250" s="67"/>
      <c r="IC250" s="67"/>
      <c r="ID250" s="67"/>
      <c r="IE250" s="67"/>
      <c r="IF250" s="67"/>
      <c r="IG250" s="67"/>
      <c r="IH250" s="67"/>
      <c r="II250" s="67"/>
      <c r="IJ250" s="67"/>
      <c r="IK250" s="67"/>
    </row>
    <row r="251" spans="1:245" s="67" customFormat="1" x14ac:dyDescent="0.35">
      <c r="A251" s="85" t="s">
        <v>237</v>
      </c>
      <c r="B251" s="85" t="s">
        <v>239</v>
      </c>
      <c r="C251" s="85" t="s">
        <v>7</v>
      </c>
      <c r="D251" s="109">
        <v>9000000</v>
      </c>
      <c r="E251" s="76"/>
      <c r="F251" s="1"/>
    </row>
    <row r="252" spans="1:245" x14ac:dyDescent="0.35">
      <c r="A252" s="85" t="s">
        <v>238</v>
      </c>
      <c r="B252" s="85" t="s">
        <v>695</v>
      </c>
      <c r="C252" s="85" t="s">
        <v>7</v>
      </c>
      <c r="D252" s="109">
        <v>9000000</v>
      </c>
      <c r="E252" s="76"/>
      <c r="G252" s="67"/>
      <c r="H252" s="67"/>
      <c r="I252" s="67"/>
      <c r="J252" s="67"/>
      <c r="K252" s="67"/>
      <c r="L252" s="67"/>
      <c r="M252" s="67"/>
      <c r="N252" s="67"/>
      <c r="O252" s="67"/>
      <c r="P252" s="67"/>
      <c r="Q252" s="67"/>
      <c r="R252" s="67"/>
      <c r="S252" s="67"/>
      <c r="T252" s="67"/>
      <c r="U252" s="67"/>
      <c r="V252" s="67"/>
      <c r="W252" s="67"/>
      <c r="X252" s="67"/>
      <c r="Y252" s="67"/>
      <c r="Z252" s="67"/>
      <c r="AA252" s="67"/>
      <c r="AB252" s="67"/>
      <c r="AC252" s="67"/>
      <c r="AD252" s="67"/>
      <c r="AE252" s="67"/>
      <c r="AF252" s="67"/>
      <c r="AG252" s="67"/>
      <c r="AH252" s="67"/>
      <c r="AI252" s="67"/>
      <c r="AJ252" s="67"/>
      <c r="AK252" s="67"/>
      <c r="AL252" s="67"/>
      <c r="AM252" s="67"/>
      <c r="AN252" s="67"/>
      <c r="AO252" s="67"/>
      <c r="AP252" s="67"/>
      <c r="AQ252" s="67"/>
      <c r="AR252" s="67"/>
      <c r="AS252" s="67"/>
      <c r="AT252" s="67"/>
      <c r="AU252" s="67"/>
      <c r="AV252" s="67"/>
      <c r="AW252" s="67"/>
      <c r="AX252" s="67"/>
      <c r="AY252" s="67"/>
      <c r="AZ252" s="67"/>
      <c r="BA252" s="67"/>
      <c r="BB252" s="67"/>
      <c r="BC252" s="67"/>
      <c r="BD252" s="67"/>
      <c r="BE252" s="67"/>
      <c r="BF252" s="67"/>
      <c r="BG252" s="67"/>
      <c r="BH252" s="67"/>
      <c r="BI252" s="67"/>
      <c r="BJ252" s="67"/>
      <c r="BK252" s="67"/>
      <c r="BL252" s="67"/>
      <c r="BM252" s="67"/>
      <c r="BN252" s="67"/>
      <c r="BO252" s="67"/>
      <c r="BP252" s="67"/>
      <c r="BQ252" s="67"/>
      <c r="BR252" s="67"/>
      <c r="BS252" s="67"/>
      <c r="BT252" s="67"/>
      <c r="BU252" s="67"/>
      <c r="BV252" s="67"/>
      <c r="BW252" s="67"/>
      <c r="BX252" s="67"/>
      <c r="BY252" s="67"/>
      <c r="BZ252" s="67"/>
      <c r="CA252" s="67"/>
      <c r="CB252" s="67"/>
      <c r="CC252" s="67"/>
      <c r="CD252" s="67"/>
      <c r="CE252" s="67"/>
      <c r="CF252" s="67"/>
      <c r="CG252" s="67"/>
      <c r="CH252" s="67"/>
      <c r="CI252" s="67"/>
      <c r="CJ252" s="67"/>
      <c r="CK252" s="67"/>
      <c r="CL252" s="67"/>
      <c r="CM252" s="67"/>
      <c r="CN252" s="67"/>
      <c r="CO252" s="67"/>
      <c r="CP252" s="67"/>
      <c r="CQ252" s="67"/>
      <c r="CR252" s="67"/>
      <c r="CS252" s="67"/>
      <c r="CT252" s="67"/>
      <c r="CU252" s="67"/>
      <c r="CV252" s="67"/>
      <c r="CW252" s="67"/>
      <c r="CX252" s="67"/>
      <c r="CY252" s="67"/>
      <c r="CZ252" s="67"/>
      <c r="DA252" s="67"/>
      <c r="DB252" s="67"/>
      <c r="DC252" s="67"/>
      <c r="DD252" s="67"/>
      <c r="DE252" s="67"/>
      <c r="DF252" s="67"/>
      <c r="DG252" s="67"/>
      <c r="DH252" s="67"/>
      <c r="DI252" s="67"/>
      <c r="DJ252" s="67"/>
      <c r="DK252" s="67"/>
      <c r="DL252" s="67"/>
      <c r="DM252" s="67"/>
      <c r="DN252" s="67"/>
      <c r="DO252" s="67"/>
      <c r="DP252" s="67"/>
      <c r="DQ252" s="67"/>
      <c r="DR252" s="67"/>
      <c r="DS252" s="67"/>
      <c r="DT252" s="67"/>
      <c r="DU252" s="67"/>
      <c r="DV252" s="67"/>
      <c r="DW252" s="67"/>
      <c r="DX252" s="67"/>
      <c r="DY252" s="67"/>
      <c r="DZ252" s="67"/>
      <c r="EA252" s="67"/>
      <c r="EB252" s="67"/>
      <c r="EC252" s="67"/>
      <c r="ED252" s="67"/>
      <c r="EE252" s="67"/>
      <c r="EF252" s="67"/>
      <c r="EG252" s="67"/>
      <c r="EH252" s="67"/>
      <c r="EI252" s="67"/>
      <c r="EJ252" s="67"/>
      <c r="EK252" s="67"/>
      <c r="EL252" s="67"/>
      <c r="EM252" s="67"/>
      <c r="EN252" s="67"/>
      <c r="EO252" s="67"/>
      <c r="EP252" s="67"/>
      <c r="EQ252" s="67"/>
      <c r="ER252" s="67"/>
      <c r="ES252" s="67"/>
      <c r="ET252" s="67"/>
      <c r="EU252" s="67"/>
      <c r="EV252" s="67"/>
      <c r="EW252" s="67"/>
      <c r="EX252" s="67"/>
      <c r="EY252" s="67"/>
      <c r="EZ252" s="67"/>
      <c r="FA252" s="67"/>
      <c r="FB252" s="67"/>
      <c r="FC252" s="67"/>
      <c r="FD252" s="67"/>
      <c r="FE252" s="67"/>
      <c r="FF252" s="67"/>
      <c r="FG252" s="67"/>
      <c r="FH252" s="67"/>
      <c r="FI252" s="67"/>
      <c r="FJ252" s="67"/>
      <c r="FK252" s="67"/>
      <c r="FL252" s="67"/>
      <c r="FM252" s="67"/>
      <c r="FN252" s="67"/>
      <c r="FO252" s="67"/>
      <c r="FP252" s="67"/>
      <c r="FQ252" s="67"/>
      <c r="FR252" s="67"/>
      <c r="FS252" s="67"/>
      <c r="FT252" s="67"/>
      <c r="FU252" s="67"/>
      <c r="FV252" s="67"/>
      <c r="FW252" s="67"/>
      <c r="FX252" s="67"/>
      <c r="FY252" s="67"/>
      <c r="FZ252" s="67"/>
      <c r="GA252" s="67"/>
      <c r="GB252" s="67"/>
      <c r="GC252" s="67"/>
      <c r="GD252" s="67"/>
      <c r="GE252" s="67"/>
      <c r="GF252" s="67"/>
      <c r="GG252" s="67"/>
      <c r="GH252" s="67"/>
      <c r="GI252" s="67"/>
      <c r="GJ252" s="67"/>
      <c r="GK252" s="67"/>
      <c r="GL252" s="67"/>
      <c r="GM252" s="67"/>
      <c r="GN252" s="67"/>
      <c r="GO252" s="67"/>
      <c r="GP252" s="67"/>
      <c r="GQ252" s="67"/>
      <c r="GR252" s="67"/>
      <c r="GS252" s="67"/>
      <c r="GT252" s="67"/>
      <c r="GU252" s="67"/>
      <c r="GV252" s="67"/>
      <c r="GW252" s="67"/>
      <c r="GX252" s="67"/>
      <c r="GY252" s="67"/>
      <c r="GZ252" s="67"/>
      <c r="HA252" s="67"/>
      <c r="HB252" s="67"/>
      <c r="HC252" s="67"/>
      <c r="HD252" s="67"/>
      <c r="HE252" s="67"/>
      <c r="HF252" s="67"/>
      <c r="HG252" s="67"/>
      <c r="HH252" s="67"/>
      <c r="HI252" s="67"/>
      <c r="HJ252" s="67"/>
      <c r="HK252" s="67"/>
      <c r="HL252" s="67"/>
      <c r="HM252" s="67"/>
      <c r="HN252" s="67"/>
      <c r="HO252" s="67"/>
      <c r="HP252" s="67"/>
      <c r="HQ252" s="67"/>
      <c r="HR252" s="67"/>
      <c r="HS252" s="67"/>
      <c r="HT252" s="67"/>
      <c r="HU252" s="67"/>
      <c r="HV252" s="67"/>
      <c r="HW252" s="67"/>
      <c r="HX252" s="67"/>
      <c r="HY252" s="67"/>
      <c r="HZ252" s="67"/>
      <c r="IA252" s="67"/>
      <c r="IB252" s="67"/>
      <c r="IC252" s="67"/>
      <c r="ID252" s="67"/>
      <c r="IE252" s="67"/>
      <c r="IF252" s="67"/>
      <c r="IG252" s="67"/>
      <c r="IH252" s="67"/>
      <c r="II252" s="67"/>
      <c r="IJ252" s="67"/>
      <c r="IK252" s="67"/>
    </row>
    <row r="253" spans="1:245" s="67" customFormat="1" x14ac:dyDescent="0.35">
      <c r="A253" s="85" t="s">
        <v>240</v>
      </c>
      <c r="B253" s="85" t="s">
        <v>44</v>
      </c>
      <c r="C253" s="85" t="s">
        <v>7</v>
      </c>
      <c r="D253" s="109">
        <v>9000000</v>
      </c>
      <c r="E253" s="77"/>
      <c r="F253" s="1"/>
      <c r="G253" s="68"/>
      <c r="H253" s="68"/>
      <c r="I253" s="68"/>
      <c r="J253" s="68"/>
      <c r="K253" s="68"/>
      <c r="L253" s="68"/>
      <c r="M253" s="68"/>
      <c r="N253" s="68"/>
      <c r="O253" s="68"/>
      <c r="P253" s="68"/>
      <c r="Q253" s="68"/>
      <c r="R253" s="68"/>
      <c r="S253" s="68"/>
      <c r="T253" s="68"/>
      <c r="U253" s="68"/>
      <c r="V253" s="68"/>
      <c r="W253" s="68"/>
      <c r="X253" s="68"/>
      <c r="Y253" s="68"/>
      <c r="Z253" s="68"/>
      <c r="AA253" s="68"/>
      <c r="AB253" s="68"/>
      <c r="AC253" s="68"/>
      <c r="AD253" s="68"/>
      <c r="AE253" s="68"/>
      <c r="AF253" s="68"/>
      <c r="AG253" s="68"/>
      <c r="AH253" s="68"/>
      <c r="AI253" s="68"/>
      <c r="AJ253" s="68"/>
      <c r="AK253" s="68"/>
      <c r="AL253" s="68"/>
      <c r="AM253" s="68"/>
      <c r="AN253" s="68"/>
      <c r="AO253" s="68"/>
      <c r="AP253" s="68"/>
      <c r="AQ253" s="68"/>
      <c r="AR253" s="68"/>
      <c r="AS253" s="68"/>
      <c r="AT253" s="68"/>
      <c r="AU253" s="68"/>
      <c r="AV253" s="68"/>
      <c r="AW253" s="68"/>
      <c r="AX253" s="68"/>
      <c r="AY253" s="68"/>
      <c r="AZ253" s="68"/>
      <c r="BA253" s="68"/>
      <c r="BB253" s="68"/>
      <c r="BC253" s="68"/>
      <c r="BD253" s="68"/>
      <c r="BE253" s="68"/>
      <c r="BF253" s="68"/>
      <c r="BG253" s="68"/>
      <c r="BH253" s="68"/>
      <c r="BI253" s="68"/>
      <c r="BJ253" s="68"/>
      <c r="BK253" s="68"/>
      <c r="BL253" s="68"/>
      <c r="BM253" s="68"/>
      <c r="BN253" s="68"/>
      <c r="BO253" s="68"/>
      <c r="BP253" s="68"/>
      <c r="BQ253" s="68"/>
      <c r="BR253" s="68"/>
      <c r="BS253" s="68"/>
      <c r="BT253" s="68"/>
      <c r="BU253" s="68"/>
      <c r="BV253" s="68"/>
      <c r="BW253" s="68"/>
      <c r="BX253" s="68"/>
      <c r="BY253" s="68"/>
      <c r="BZ253" s="68"/>
      <c r="CA253" s="68"/>
      <c r="CB253" s="68"/>
      <c r="CC253" s="68"/>
      <c r="CD253" s="68"/>
      <c r="CE253" s="68"/>
      <c r="CF253" s="68"/>
      <c r="CG253" s="68"/>
      <c r="CH253" s="68"/>
      <c r="CI253" s="68"/>
      <c r="CJ253" s="68"/>
      <c r="CK253" s="68"/>
      <c r="CL253" s="68"/>
      <c r="CM253" s="68"/>
      <c r="CN253" s="68"/>
      <c r="CO253" s="68"/>
      <c r="CP253" s="68"/>
      <c r="CQ253" s="68"/>
      <c r="CR253" s="68"/>
      <c r="CS253" s="68"/>
      <c r="CT253" s="68"/>
      <c r="CU253" s="68"/>
      <c r="CV253" s="68"/>
      <c r="CW253" s="68"/>
      <c r="CX253" s="68"/>
      <c r="CY253" s="68"/>
      <c r="CZ253" s="68"/>
      <c r="DA253" s="68"/>
      <c r="DB253" s="68"/>
      <c r="DC253" s="68"/>
      <c r="DD253" s="68"/>
      <c r="DE253" s="68"/>
      <c r="DF253" s="68"/>
      <c r="DG253" s="68"/>
      <c r="DH253" s="68"/>
      <c r="DI253" s="68"/>
      <c r="DJ253" s="68"/>
      <c r="DK253" s="68"/>
      <c r="DL253" s="68"/>
      <c r="DM253" s="68"/>
      <c r="DN253" s="68"/>
      <c r="DO253" s="68"/>
      <c r="DP253" s="68"/>
      <c r="DQ253" s="68"/>
      <c r="DR253" s="68"/>
      <c r="DS253" s="68"/>
      <c r="DT253" s="68"/>
      <c r="DU253" s="68"/>
      <c r="DV253" s="68"/>
      <c r="DW253" s="68"/>
      <c r="DX253" s="68"/>
      <c r="DY253" s="68"/>
      <c r="DZ253" s="68"/>
      <c r="EA253" s="68"/>
      <c r="EB253" s="68"/>
      <c r="EC253" s="68"/>
      <c r="ED253" s="68"/>
      <c r="EE253" s="68"/>
      <c r="EF253" s="68"/>
      <c r="EG253" s="68"/>
      <c r="EH253" s="68"/>
      <c r="EI253" s="68"/>
      <c r="EJ253" s="68"/>
      <c r="EK253" s="68"/>
      <c r="EL253" s="68"/>
      <c r="EM253" s="68"/>
      <c r="EN253" s="68"/>
      <c r="EO253" s="68"/>
      <c r="EP253" s="68"/>
      <c r="EQ253" s="68"/>
      <c r="ER253" s="68"/>
      <c r="ES253" s="68"/>
      <c r="ET253" s="68"/>
      <c r="EU253" s="68"/>
      <c r="EV253" s="68"/>
      <c r="EW253" s="68"/>
      <c r="EX253" s="68"/>
      <c r="EY253" s="68"/>
      <c r="EZ253" s="68"/>
      <c r="FA253" s="68"/>
      <c r="FB253" s="68"/>
      <c r="FC253" s="68"/>
      <c r="FD253" s="68"/>
      <c r="FE253" s="68"/>
      <c r="FF253" s="68"/>
      <c r="FG253" s="68"/>
      <c r="FH253" s="68"/>
      <c r="FI253" s="68"/>
      <c r="FJ253" s="68"/>
      <c r="FK253" s="68"/>
      <c r="FL253" s="68"/>
      <c r="FM253" s="68"/>
      <c r="FN253" s="68"/>
      <c r="FO253" s="68"/>
      <c r="FP253" s="68"/>
      <c r="FQ253" s="68"/>
      <c r="FR253" s="68"/>
      <c r="FS253" s="68"/>
      <c r="FT253" s="68"/>
      <c r="FU253" s="68"/>
      <c r="FV253" s="68"/>
      <c r="FW253" s="68"/>
      <c r="FX253" s="68"/>
      <c r="FY253" s="68"/>
      <c r="FZ253" s="68"/>
      <c r="GA253" s="68"/>
      <c r="GB253" s="68"/>
      <c r="GC253" s="68"/>
      <c r="GD253" s="68"/>
      <c r="GE253" s="68"/>
      <c r="GF253" s="68"/>
      <c r="GG253" s="68"/>
      <c r="GH253" s="68"/>
      <c r="GI253" s="68"/>
      <c r="GJ253" s="68"/>
      <c r="GK253" s="68"/>
      <c r="GL253" s="68"/>
      <c r="GM253" s="68"/>
      <c r="GN253" s="68"/>
      <c r="GO253" s="68"/>
      <c r="GP253" s="68"/>
      <c r="GQ253" s="68"/>
      <c r="GR253" s="68"/>
      <c r="GS253" s="68"/>
      <c r="GT253" s="68"/>
      <c r="GU253" s="68"/>
      <c r="GV253" s="68"/>
      <c r="GW253" s="68"/>
      <c r="GX253" s="68"/>
      <c r="GY253" s="68"/>
      <c r="GZ253" s="68"/>
      <c r="HA253" s="68"/>
      <c r="HB253" s="68"/>
      <c r="HC253" s="68"/>
      <c r="HD253" s="68"/>
      <c r="HE253" s="68"/>
      <c r="HF253" s="68"/>
      <c r="HG253" s="68"/>
      <c r="HH253" s="68"/>
      <c r="HI253" s="68"/>
      <c r="HJ253" s="68"/>
      <c r="HK253" s="68"/>
      <c r="HL253" s="68"/>
      <c r="HM253" s="68"/>
      <c r="HN253" s="68"/>
      <c r="HO253" s="68"/>
      <c r="HP253" s="68"/>
      <c r="HQ253" s="68"/>
      <c r="HR253" s="68"/>
      <c r="HS253" s="68"/>
      <c r="HT253" s="68"/>
      <c r="HU253" s="68"/>
      <c r="HV253" s="68"/>
      <c r="HW253" s="68"/>
      <c r="HX253" s="68"/>
      <c r="HY253" s="68"/>
      <c r="HZ253" s="68"/>
      <c r="IA253" s="68"/>
      <c r="IB253" s="68"/>
      <c r="IC253" s="68"/>
      <c r="ID253" s="68"/>
      <c r="IE253" s="68"/>
      <c r="IF253" s="68"/>
      <c r="IG253" s="68"/>
      <c r="IH253" s="68"/>
      <c r="II253" s="68"/>
      <c r="IJ253" s="68"/>
      <c r="IK253" s="68"/>
    </row>
    <row r="254" spans="1:245" s="69" customFormat="1" x14ac:dyDescent="0.35">
      <c r="A254" s="85" t="s">
        <v>242</v>
      </c>
      <c r="B254" s="85" t="s">
        <v>235</v>
      </c>
      <c r="C254" s="85" t="s">
        <v>7</v>
      </c>
      <c r="D254" s="109">
        <v>7000000</v>
      </c>
      <c r="E254" s="76"/>
      <c r="F254" s="1"/>
      <c r="G254" s="67"/>
      <c r="H254" s="67"/>
      <c r="I254" s="67"/>
      <c r="J254" s="67"/>
      <c r="K254" s="67"/>
      <c r="L254" s="67"/>
      <c r="M254" s="67"/>
      <c r="N254" s="67"/>
      <c r="O254" s="67"/>
      <c r="P254" s="67"/>
      <c r="Q254" s="67"/>
      <c r="R254" s="67"/>
      <c r="S254" s="67"/>
      <c r="T254" s="67"/>
      <c r="U254" s="67"/>
      <c r="V254" s="67"/>
      <c r="W254" s="67"/>
      <c r="X254" s="67"/>
      <c r="Y254" s="67"/>
      <c r="Z254" s="67"/>
      <c r="AA254" s="67"/>
      <c r="AB254" s="67"/>
      <c r="AC254" s="67"/>
      <c r="AD254" s="67"/>
      <c r="AE254" s="67"/>
      <c r="AF254" s="67"/>
      <c r="AG254" s="67"/>
      <c r="AH254" s="67"/>
      <c r="AI254" s="67"/>
      <c r="AJ254" s="67"/>
      <c r="AK254" s="67"/>
      <c r="AL254" s="67"/>
      <c r="AM254" s="67"/>
      <c r="AN254" s="67"/>
      <c r="AO254" s="67"/>
      <c r="AP254" s="67"/>
      <c r="AQ254" s="67"/>
      <c r="AR254" s="67"/>
      <c r="AS254" s="67"/>
      <c r="AT254" s="67"/>
      <c r="AU254" s="67"/>
      <c r="AV254" s="67"/>
      <c r="AW254" s="67"/>
      <c r="AX254" s="67"/>
      <c r="AY254" s="67"/>
      <c r="AZ254" s="67"/>
      <c r="BA254" s="67"/>
      <c r="BB254" s="67"/>
      <c r="BC254" s="67"/>
      <c r="BD254" s="67"/>
      <c r="BE254" s="67"/>
      <c r="BF254" s="67"/>
      <c r="BG254" s="67"/>
      <c r="BH254" s="67"/>
      <c r="BI254" s="67"/>
      <c r="BJ254" s="67"/>
      <c r="BK254" s="67"/>
      <c r="BL254" s="67"/>
      <c r="BM254" s="67"/>
      <c r="BN254" s="67"/>
      <c r="BO254" s="67"/>
      <c r="BP254" s="67"/>
      <c r="BQ254" s="67"/>
      <c r="BR254" s="67"/>
      <c r="BS254" s="67"/>
      <c r="BT254" s="67"/>
      <c r="BU254" s="67"/>
      <c r="BV254" s="67"/>
      <c r="BW254" s="67"/>
      <c r="BX254" s="67"/>
      <c r="BY254" s="67"/>
      <c r="BZ254" s="67"/>
      <c r="CA254" s="67"/>
      <c r="CB254" s="67"/>
      <c r="CC254" s="67"/>
      <c r="CD254" s="67"/>
      <c r="CE254" s="67"/>
      <c r="CF254" s="67"/>
      <c r="CG254" s="67"/>
      <c r="CH254" s="67"/>
      <c r="CI254" s="67"/>
      <c r="CJ254" s="67"/>
      <c r="CK254" s="67"/>
      <c r="CL254" s="67"/>
      <c r="CM254" s="67"/>
      <c r="CN254" s="67"/>
      <c r="CO254" s="67"/>
      <c r="CP254" s="67"/>
      <c r="CQ254" s="67"/>
      <c r="CR254" s="67"/>
      <c r="CS254" s="67"/>
      <c r="CT254" s="67"/>
      <c r="CU254" s="67"/>
      <c r="CV254" s="67"/>
      <c r="CW254" s="67"/>
      <c r="CX254" s="67"/>
      <c r="CY254" s="67"/>
      <c r="CZ254" s="67"/>
      <c r="DA254" s="67"/>
      <c r="DB254" s="67"/>
      <c r="DC254" s="67"/>
      <c r="DD254" s="67"/>
      <c r="DE254" s="67"/>
      <c r="DF254" s="67"/>
      <c r="DG254" s="67"/>
      <c r="DH254" s="67"/>
      <c r="DI254" s="67"/>
      <c r="DJ254" s="67"/>
      <c r="DK254" s="67"/>
      <c r="DL254" s="67"/>
      <c r="DM254" s="67"/>
      <c r="DN254" s="67"/>
      <c r="DO254" s="67"/>
      <c r="DP254" s="67"/>
      <c r="DQ254" s="67"/>
      <c r="DR254" s="67"/>
      <c r="DS254" s="67"/>
      <c r="DT254" s="67"/>
      <c r="DU254" s="67"/>
      <c r="DV254" s="67"/>
      <c r="DW254" s="67"/>
      <c r="DX254" s="67"/>
      <c r="DY254" s="67"/>
      <c r="DZ254" s="67"/>
      <c r="EA254" s="67"/>
      <c r="EB254" s="67"/>
      <c r="EC254" s="67"/>
      <c r="ED254" s="67"/>
      <c r="EE254" s="67"/>
      <c r="EF254" s="67"/>
      <c r="EG254" s="67"/>
      <c r="EH254" s="67"/>
      <c r="EI254" s="67"/>
      <c r="EJ254" s="67"/>
      <c r="EK254" s="67"/>
      <c r="EL254" s="67"/>
      <c r="EM254" s="67"/>
      <c r="EN254" s="67"/>
      <c r="EO254" s="67"/>
      <c r="EP254" s="67"/>
      <c r="EQ254" s="67"/>
      <c r="ER254" s="67"/>
      <c r="ES254" s="67"/>
      <c r="ET254" s="67"/>
      <c r="EU254" s="67"/>
      <c r="EV254" s="67"/>
      <c r="EW254" s="67"/>
      <c r="EX254" s="67"/>
      <c r="EY254" s="67"/>
      <c r="EZ254" s="67"/>
      <c r="FA254" s="67"/>
      <c r="FB254" s="67"/>
      <c r="FC254" s="67"/>
      <c r="FD254" s="67"/>
      <c r="FE254" s="67"/>
      <c r="FF254" s="67"/>
      <c r="FG254" s="67"/>
      <c r="FH254" s="67"/>
      <c r="FI254" s="67"/>
      <c r="FJ254" s="67"/>
      <c r="FK254" s="67"/>
      <c r="FL254" s="67"/>
      <c r="FM254" s="67"/>
      <c r="FN254" s="67"/>
      <c r="FO254" s="67"/>
      <c r="FP254" s="67"/>
      <c r="FQ254" s="67"/>
      <c r="FR254" s="67"/>
      <c r="FS254" s="67"/>
      <c r="FT254" s="67"/>
      <c r="FU254" s="67"/>
      <c r="FV254" s="67"/>
      <c r="FW254" s="67"/>
      <c r="FX254" s="67"/>
      <c r="FY254" s="67"/>
      <c r="FZ254" s="67"/>
      <c r="GA254" s="67"/>
      <c r="GB254" s="67"/>
      <c r="GC254" s="67"/>
      <c r="GD254" s="67"/>
      <c r="GE254" s="67"/>
      <c r="GF254" s="67"/>
      <c r="GG254" s="67"/>
      <c r="GH254" s="67"/>
      <c r="GI254" s="67"/>
      <c r="GJ254" s="67"/>
      <c r="GK254" s="67"/>
      <c r="GL254" s="67"/>
      <c r="GM254" s="67"/>
      <c r="GN254" s="67"/>
      <c r="GO254" s="67"/>
      <c r="GP254" s="67"/>
      <c r="GQ254" s="67"/>
      <c r="GR254" s="67"/>
      <c r="GS254" s="67"/>
      <c r="GT254" s="67"/>
      <c r="GU254" s="67"/>
      <c r="GV254" s="67"/>
      <c r="GW254" s="67"/>
      <c r="GX254" s="67"/>
      <c r="GY254" s="67"/>
      <c r="GZ254" s="67"/>
      <c r="HA254" s="67"/>
      <c r="HB254" s="67"/>
      <c r="HC254" s="67"/>
      <c r="HD254" s="67"/>
      <c r="HE254" s="67"/>
      <c r="HF254" s="67"/>
      <c r="HG254" s="67"/>
      <c r="HH254" s="67"/>
      <c r="HI254" s="67"/>
      <c r="HJ254" s="67"/>
      <c r="HK254" s="67"/>
      <c r="HL254" s="67"/>
      <c r="HM254" s="67"/>
      <c r="HN254" s="67"/>
      <c r="HO254" s="67"/>
      <c r="HP254" s="67"/>
      <c r="HQ254" s="67"/>
      <c r="HR254" s="67"/>
      <c r="HS254" s="67"/>
      <c r="HT254" s="67"/>
      <c r="HU254" s="67"/>
      <c r="HV254" s="67"/>
      <c r="HW254" s="67"/>
      <c r="HX254" s="67"/>
      <c r="HY254" s="67"/>
      <c r="HZ254" s="67"/>
      <c r="IA254" s="67"/>
      <c r="IB254" s="67"/>
      <c r="IC254" s="67"/>
      <c r="ID254" s="67"/>
      <c r="IE254" s="67"/>
      <c r="IF254" s="67"/>
      <c r="IG254" s="67"/>
      <c r="IH254" s="67"/>
      <c r="II254" s="67"/>
      <c r="IJ254" s="67"/>
      <c r="IK254" s="67"/>
    </row>
    <row r="255" spans="1:245" x14ac:dyDescent="0.35">
      <c r="A255" s="85" t="s">
        <v>696</v>
      </c>
      <c r="B255" s="85" t="s">
        <v>697</v>
      </c>
      <c r="C255" s="85" t="s">
        <v>7</v>
      </c>
      <c r="D255" s="109">
        <v>6000000</v>
      </c>
      <c r="E255" s="79"/>
      <c r="G255" s="69"/>
      <c r="H255" s="69"/>
      <c r="I255" s="69"/>
      <c r="J255" s="69"/>
      <c r="K255" s="69"/>
      <c r="L255" s="69"/>
      <c r="M255" s="69"/>
      <c r="N255" s="69"/>
      <c r="O255" s="69"/>
      <c r="P255" s="69"/>
      <c r="Q255" s="69"/>
      <c r="R255" s="69"/>
      <c r="S255" s="69"/>
      <c r="T255" s="69"/>
      <c r="U255" s="69"/>
      <c r="V255" s="69"/>
      <c r="W255" s="69"/>
      <c r="X255" s="69"/>
      <c r="Y255" s="69"/>
      <c r="Z255" s="69"/>
      <c r="AA255" s="69"/>
      <c r="AB255" s="69"/>
      <c r="AC255" s="69"/>
      <c r="AD255" s="69"/>
      <c r="AE255" s="69"/>
      <c r="AF255" s="69"/>
      <c r="AG255" s="69"/>
      <c r="AH255" s="69"/>
      <c r="AI255" s="69"/>
      <c r="AJ255" s="69"/>
      <c r="AK255" s="69"/>
      <c r="AL255" s="69"/>
      <c r="AM255" s="69"/>
      <c r="AN255" s="69"/>
      <c r="AO255" s="69"/>
      <c r="AP255" s="69"/>
      <c r="AQ255" s="69"/>
      <c r="AR255" s="69"/>
      <c r="AS255" s="69"/>
      <c r="AT255" s="69"/>
      <c r="AU255" s="69"/>
      <c r="AV255" s="69"/>
      <c r="AW255" s="69"/>
      <c r="AX255" s="69"/>
      <c r="AY255" s="69"/>
      <c r="AZ255" s="69"/>
      <c r="BA255" s="69"/>
      <c r="BB255" s="69"/>
      <c r="BC255" s="69"/>
      <c r="BD255" s="69"/>
      <c r="BE255" s="69"/>
      <c r="BF255" s="69"/>
      <c r="BG255" s="69"/>
      <c r="BH255" s="69"/>
      <c r="BI255" s="69"/>
      <c r="BJ255" s="69"/>
      <c r="BK255" s="69"/>
      <c r="BL255" s="69"/>
      <c r="BM255" s="69"/>
      <c r="BN255" s="69"/>
      <c r="BO255" s="69"/>
      <c r="BP255" s="69"/>
      <c r="BQ255" s="69"/>
      <c r="BR255" s="69"/>
      <c r="BS255" s="69"/>
      <c r="BT255" s="69"/>
      <c r="BU255" s="69"/>
      <c r="BV255" s="69"/>
      <c r="BW255" s="69"/>
      <c r="BX255" s="69"/>
      <c r="BY255" s="69"/>
      <c r="BZ255" s="69"/>
      <c r="CA255" s="69"/>
      <c r="CB255" s="69"/>
      <c r="CC255" s="69"/>
      <c r="CD255" s="69"/>
      <c r="CE255" s="69"/>
      <c r="CF255" s="69"/>
      <c r="CG255" s="69"/>
      <c r="CH255" s="69"/>
      <c r="CI255" s="69"/>
      <c r="CJ255" s="69"/>
      <c r="CK255" s="69"/>
      <c r="CL255" s="69"/>
      <c r="CM255" s="69"/>
      <c r="CN255" s="69"/>
      <c r="CO255" s="69"/>
      <c r="CP255" s="69"/>
      <c r="CQ255" s="69"/>
      <c r="CR255" s="69"/>
      <c r="CS255" s="69"/>
      <c r="CT255" s="69"/>
      <c r="CU255" s="69"/>
      <c r="CV255" s="69"/>
      <c r="CW255" s="69"/>
      <c r="CX255" s="69"/>
      <c r="CY255" s="69"/>
      <c r="CZ255" s="69"/>
      <c r="DA255" s="69"/>
      <c r="DB255" s="69"/>
      <c r="DC255" s="69"/>
      <c r="DD255" s="69"/>
      <c r="DE255" s="69"/>
      <c r="DF255" s="69"/>
      <c r="DG255" s="69"/>
      <c r="DH255" s="69"/>
      <c r="DI255" s="69"/>
      <c r="DJ255" s="69"/>
      <c r="DK255" s="69"/>
      <c r="DL255" s="69"/>
      <c r="DM255" s="69"/>
      <c r="DN255" s="69"/>
      <c r="DO255" s="69"/>
      <c r="DP255" s="69"/>
      <c r="DQ255" s="69"/>
      <c r="DR255" s="69"/>
      <c r="DS255" s="69"/>
      <c r="DT255" s="69"/>
      <c r="DU255" s="69"/>
      <c r="DV255" s="69"/>
      <c r="DW255" s="69"/>
      <c r="DX255" s="69"/>
      <c r="DY255" s="69"/>
      <c r="DZ255" s="69"/>
      <c r="EA255" s="69"/>
      <c r="EB255" s="69"/>
      <c r="EC255" s="69"/>
      <c r="ED255" s="69"/>
      <c r="EE255" s="69"/>
      <c r="EF255" s="69"/>
      <c r="EG255" s="69"/>
      <c r="EH255" s="69"/>
      <c r="EI255" s="69"/>
      <c r="EJ255" s="69"/>
      <c r="EK255" s="69"/>
      <c r="EL255" s="69"/>
      <c r="EM255" s="69"/>
      <c r="EN255" s="69"/>
      <c r="EO255" s="69"/>
      <c r="EP255" s="69"/>
      <c r="EQ255" s="69"/>
      <c r="ER255" s="69"/>
      <c r="ES255" s="69"/>
      <c r="ET255" s="69"/>
      <c r="EU255" s="69"/>
      <c r="EV255" s="69"/>
      <c r="EW255" s="69"/>
      <c r="EX255" s="69"/>
      <c r="EY255" s="69"/>
      <c r="EZ255" s="69"/>
      <c r="FA255" s="69"/>
      <c r="FB255" s="69"/>
      <c r="FC255" s="69"/>
      <c r="FD255" s="69"/>
      <c r="FE255" s="69"/>
      <c r="FF255" s="69"/>
      <c r="FG255" s="69"/>
      <c r="FH255" s="69"/>
      <c r="FI255" s="69"/>
      <c r="FJ255" s="69"/>
      <c r="FK255" s="69"/>
      <c r="FL255" s="69"/>
      <c r="FM255" s="69"/>
      <c r="FN255" s="69"/>
      <c r="FO255" s="69"/>
      <c r="FP255" s="69"/>
      <c r="FQ255" s="69"/>
      <c r="FR255" s="69"/>
      <c r="FS255" s="69"/>
      <c r="FT255" s="69"/>
      <c r="FU255" s="69"/>
      <c r="FV255" s="69"/>
      <c r="FW255" s="69"/>
      <c r="FX255" s="69"/>
      <c r="FY255" s="69"/>
      <c r="FZ255" s="69"/>
      <c r="GA255" s="69"/>
      <c r="GB255" s="69"/>
      <c r="GC255" s="69"/>
      <c r="GD255" s="69"/>
      <c r="GE255" s="69"/>
      <c r="GF255" s="69"/>
      <c r="GG255" s="69"/>
      <c r="GH255" s="69"/>
      <c r="GI255" s="69"/>
      <c r="GJ255" s="69"/>
      <c r="GK255" s="69"/>
      <c r="GL255" s="69"/>
      <c r="GM255" s="69"/>
      <c r="GN255" s="69"/>
      <c r="GO255" s="69"/>
      <c r="GP255" s="69"/>
      <c r="GQ255" s="69"/>
      <c r="GR255" s="69"/>
      <c r="GS255" s="69"/>
      <c r="GT255" s="69"/>
      <c r="GU255" s="69"/>
      <c r="GV255" s="69"/>
      <c r="GW255" s="69"/>
      <c r="GX255" s="69"/>
      <c r="GY255" s="69"/>
      <c r="GZ255" s="69"/>
      <c r="HA255" s="69"/>
      <c r="HB255" s="69"/>
      <c r="HC255" s="69"/>
      <c r="HD255" s="69"/>
      <c r="HE255" s="69"/>
      <c r="HF255" s="69"/>
      <c r="HG255" s="69"/>
      <c r="HH255" s="69"/>
      <c r="HI255" s="69"/>
      <c r="HJ255" s="69"/>
      <c r="HK255" s="69"/>
      <c r="HL255" s="69"/>
      <c r="HM255" s="69"/>
      <c r="HN255" s="69"/>
      <c r="HO255" s="69"/>
      <c r="HP255" s="69"/>
      <c r="HQ255" s="69"/>
      <c r="HR255" s="69"/>
      <c r="HS255" s="69"/>
      <c r="HT255" s="69"/>
      <c r="HU255" s="69"/>
      <c r="HV255" s="69"/>
      <c r="HW255" s="69"/>
      <c r="HX255" s="69"/>
      <c r="HY255" s="69"/>
      <c r="HZ255" s="69"/>
      <c r="IA255" s="69"/>
      <c r="IB255" s="69"/>
      <c r="IC255" s="69"/>
      <c r="ID255" s="69"/>
      <c r="IE255" s="69"/>
      <c r="IF255" s="69"/>
      <c r="IG255" s="69"/>
      <c r="IH255" s="69"/>
      <c r="II255" s="69"/>
      <c r="IJ255" s="69"/>
      <c r="IK255" s="69"/>
    </row>
    <row r="256" spans="1:245" s="68" customFormat="1" x14ac:dyDescent="0.35">
      <c r="A256" s="102" t="s">
        <v>1033</v>
      </c>
      <c r="B256" s="102" t="s">
        <v>921</v>
      </c>
      <c r="C256" s="102" t="s">
        <v>7</v>
      </c>
      <c r="D256" s="111">
        <v>6000000</v>
      </c>
      <c r="E256" s="77" t="s">
        <v>844</v>
      </c>
      <c r="F256" s="1"/>
    </row>
    <row r="257" spans="1:245" s="69" customFormat="1" x14ac:dyDescent="0.35">
      <c r="A257" s="85"/>
      <c r="B257" s="85"/>
      <c r="C257" s="85"/>
      <c r="D257" s="109" t="s">
        <v>985</v>
      </c>
      <c r="E257" s="76"/>
      <c r="F257" s="1"/>
      <c r="G257" s="67"/>
      <c r="H257" s="67"/>
      <c r="I257" s="67"/>
      <c r="J257" s="67"/>
      <c r="K257" s="67"/>
      <c r="L257" s="67"/>
      <c r="M257" s="67"/>
      <c r="N257" s="67"/>
      <c r="O257" s="67"/>
      <c r="P257" s="67"/>
      <c r="Q257" s="67"/>
      <c r="R257" s="67"/>
      <c r="S257" s="67"/>
      <c r="T257" s="67"/>
      <c r="U257" s="67"/>
      <c r="V257" s="67"/>
      <c r="W257" s="67"/>
      <c r="X257" s="67"/>
      <c r="Y257" s="67"/>
      <c r="Z257" s="67"/>
      <c r="AA257" s="67"/>
      <c r="AB257" s="67"/>
      <c r="AC257" s="67"/>
      <c r="AD257" s="67"/>
      <c r="AE257" s="67"/>
      <c r="AF257" s="67"/>
      <c r="AG257" s="67"/>
      <c r="AH257" s="67"/>
      <c r="AI257" s="67"/>
      <c r="AJ257" s="67"/>
      <c r="AK257" s="67"/>
      <c r="AL257" s="67"/>
      <c r="AM257" s="67"/>
      <c r="AN257" s="67"/>
      <c r="AO257" s="67"/>
      <c r="AP257" s="67"/>
      <c r="AQ257" s="67"/>
      <c r="AR257" s="67"/>
      <c r="AS257" s="67"/>
      <c r="AT257" s="67"/>
      <c r="AU257" s="67"/>
      <c r="AV257" s="67"/>
      <c r="AW257" s="67"/>
      <c r="AX257" s="67"/>
      <c r="AY257" s="67"/>
      <c r="AZ257" s="67"/>
      <c r="BA257" s="67"/>
      <c r="BB257" s="67"/>
      <c r="BC257" s="67"/>
      <c r="BD257" s="67"/>
      <c r="BE257" s="67"/>
      <c r="BF257" s="67"/>
      <c r="BG257" s="67"/>
      <c r="BH257" s="67"/>
      <c r="BI257" s="67"/>
      <c r="BJ257" s="67"/>
      <c r="BK257" s="67"/>
      <c r="BL257" s="67"/>
      <c r="BM257" s="67"/>
      <c r="BN257" s="67"/>
      <c r="BO257" s="67"/>
      <c r="BP257" s="67"/>
      <c r="BQ257" s="67"/>
      <c r="BR257" s="67"/>
      <c r="BS257" s="67"/>
      <c r="BT257" s="67"/>
      <c r="BU257" s="67"/>
      <c r="BV257" s="67"/>
      <c r="BW257" s="67"/>
      <c r="BX257" s="67"/>
      <c r="BY257" s="67"/>
      <c r="BZ257" s="67"/>
      <c r="CA257" s="67"/>
      <c r="CB257" s="67"/>
      <c r="CC257" s="67"/>
      <c r="CD257" s="67"/>
      <c r="CE257" s="67"/>
      <c r="CF257" s="67"/>
      <c r="CG257" s="67"/>
      <c r="CH257" s="67"/>
      <c r="CI257" s="67"/>
      <c r="CJ257" s="67"/>
      <c r="CK257" s="67"/>
      <c r="CL257" s="67"/>
      <c r="CM257" s="67"/>
      <c r="CN257" s="67"/>
      <c r="CO257" s="67"/>
      <c r="CP257" s="67"/>
      <c r="CQ257" s="67"/>
      <c r="CR257" s="67"/>
      <c r="CS257" s="67"/>
      <c r="CT257" s="67"/>
      <c r="CU257" s="67"/>
      <c r="CV257" s="67"/>
      <c r="CW257" s="67"/>
      <c r="CX257" s="67"/>
      <c r="CY257" s="67"/>
      <c r="CZ257" s="67"/>
      <c r="DA257" s="67"/>
      <c r="DB257" s="67"/>
      <c r="DC257" s="67"/>
      <c r="DD257" s="67"/>
      <c r="DE257" s="67"/>
      <c r="DF257" s="67"/>
      <c r="DG257" s="67"/>
      <c r="DH257" s="67"/>
      <c r="DI257" s="67"/>
      <c r="DJ257" s="67"/>
      <c r="DK257" s="67"/>
      <c r="DL257" s="67"/>
      <c r="DM257" s="67"/>
      <c r="DN257" s="67"/>
      <c r="DO257" s="67"/>
      <c r="DP257" s="67"/>
      <c r="DQ257" s="67"/>
      <c r="DR257" s="67"/>
      <c r="DS257" s="67"/>
      <c r="DT257" s="67"/>
      <c r="DU257" s="67"/>
      <c r="DV257" s="67"/>
      <c r="DW257" s="67"/>
      <c r="DX257" s="67"/>
      <c r="DY257" s="67"/>
      <c r="DZ257" s="67"/>
      <c r="EA257" s="67"/>
      <c r="EB257" s="67"/>
      <c r="EC257" s="67"/>
      <c r="ED257" s="67"/>
      <c r="EE257" s="67"/>
      <c r="EF257" s="67"/>
      <c r="EG257" s="67"/>
      <c r="EH257" s="67"/>
      <c r="EI257" s="67"/>
      <c r="EJ257" s="67"/>
      <c r="EK257" s="67"/>
      <c r="EL257" s="67"/>
      <c r="EM257" s="67"/>
      <c r="EN257" s="67"/>
      <c r="EO257" s="67"/>
      <c r="EP257" s="67"/>
      <c r="EQ257" s="67"/>
      <c r="ER257" s="67"/>
      <c r="ES257" s="67"/>
      <c r="ET257" s="67"/>
      <c r="EU257" s="67"/>
      <c r="EV257" s="67"/>
      <c r="EW257" s="67"/>
      <c r="EX257" s="67"/>
      <c r="EY257" s="67"/>
      <c r="EZ257" s="67"/>
      <c r="FA257" s="67"/>
      <c r="FB257" s="67"/>
      <c r="FC257" s="67"/>
      <c r="FD257" s="67"/>
      <c r="FE257" s="67"/>
      <c r="FF257" s="67"/>
      <c r="FG257" s="67"/>
      <c r="FH257" s="67"/>
      <c r="FI257" s="67"/>
      <c r="FJ257" s="67"/>
      <c r="FK257" s="67"/>
      <c r="FL257" s="67"/>
      <c r="FM257" s="67"/>
      <c r="FN257" s="67"/>
      <c r="FO257" s="67"/>
      <c r="FP257" s="67"/>
      <c r="FQ257" s="67"/>
      <c r="FR257" s="67"/>
      <c r="FS257" s="67"/>
      <c r="FT257" s="67"/>
      <c r="FU257" s="67"/>
      <c r="FV257" s="67"/>
      <c r="FW257" s="67"/>
      <c r="FX257" s="67"/>
      <c r="FY257" s="67"/>
      <c r="FZ257" s="67"/>
      <c r="GA257" s="67"/>
      <c r="GB257" s="67"/>
      <c r="GC257" s="67"/>
      <c r="GD257" s="67"/>
      <c r="GE257" s="67"/>
      <c r="GF257" s="67"/>
      <c r="GG257" s="67"/>
      <c r="GH257" s="67"/>
      <c r="GI257" s="67"/>
      <c r="GJ257" s="67"/>
      <c r="GK257" s="67"/>
      <c r="GL257" s="67"/>
      <c r="GM257" s="67"/>
      <c r="GN257" s="67"/>
      <c r="GO257" s="67"/>
      <c r="GP257" s="67"/>
      <c r="GQ257" s="67"/>
      <c r="GR257" s="67"/>
      <c r="GS257" s="67"/>
      <c r="GT257" s="67"/>
      <c r="GU257" s="67"/>
      <c r="GV257" s="67"/>
      <c r="GW257" s="67"/>
      <c r="GX257" s="67"/>
      <c r="GY257" s="67"/>
      <c r="GZ257" s="67"/>
      <c r="HA257" s="67"/>
      <c r="HB257" s="67"/>
      <c r="HC257" s="67"/>
      <c r="HD257" s="67"/>
      <c r="HE257" s="67"/>
      <c r="HF257" s="67"/>
      <c r="HG257" s="67"/>
      <c r="HH257" s="67"/>
      <c r="HI257" s="67"/>
      <c r="HJ257" s="67"/>
      <c r="HK257" s="67"/>
      <c r="HL257" s="67"/>
      <c r="HM257" s="67"/>
      <c r="HN257" s="67"/>
      <c r="HO257" s="67"/>
      <c r="HP257" s="67"/>
      <c r="HQ257" s="67"/>
      <c r="HR257" s="67"/>
      <c r="HS257" s="67"/>
      <c r="HT257" s="67"/>
      <c r="HU257" s="67"/>
      <c r="HV257" s="67"/>
      <c r="HW257" s="67"/>
      <c r="HX257" s="67"/>
      <c r="HY257" s="67"/>
      <c r="HZ257" s="67"/>
      <c r="IA257" s="67"/>
      <c r="IB257" s="67"/>
      <c r="IC257" s="67"/>
      <c r="ID257" s="67"/>
      <c r="IE257" s="67"/>
      <c r="IF257" s="67"/>
      <c r="IG257" s="67"/>
      <c r="IH257" s="67"/>
      <c r="II257" s="67"/>
      <c r="IJ257" s="67"/>
      <c r="IK257" s="67"/>
    </row>
    <row r="258" spans="1:245" s="67" customFormat="1" x14ac:dyDescent="0.35">
      <c r="A258" s="85" t="s">
        <v>243</v>
      </c>
      <c r="B258" s="85" t="s">
        <v>248</v>
      </c>
      <c r="C258" s="85" t="s">
        <v>22</v>
      </c>
      <c r="D258" s="109">
        <v>12000000</v>
      </c>
      <c r="E258" s="77"/>
      <c r="F258" s="1"/>
      <c r="G258" s="68"/>
      <c r="H258" s="68"/>
      <c r="I258" s="68"/>
      <c r="J258" s="68"/>
      <c r="K258" s="68"/>
      <c r="L258" s="68"/>
      <c r="M258" s="68"/>
      <c r="N258" s="68"/>
      <c r="O258" s="68"/>
      <c r="P258" s="68"/>
      <c r="Q258" s="68"/>
      <c r="R258" s="68"/>
      <c r="S258" s="68"/>
      <c r="T258" s="68"/>
      <c r="U258" s="68"/>
      <c r="V258" s="68"/>
      <c r="W258" s="68"/>
      <c r="X258" s="68"/>
      <c r="Y258" s="68"/>
      <c r="Z258" s="68"/>
      <c r="AA258" s="68"/>
      <c r="AB258" s="68"/>
      <c r="AC258" s="68"/>
      <c r="AD258" s="68"/>
      <c r="AE258" s="68"/>
      <c r="AF258" s="68"/>
      <c r="AG258" s="68"/>
      <c r="AH258" s="68"/>
      <c r="AI258" s="68"/>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68"/>
      <c r="BS258" s="68"/>
      <c r="BT258" s="68"/>
      <c r="BU258" s="68"/>
      <c r="BV258" s="68"/>
      <c r="BW258" s="68"/>
      <c r="BX258" s="68"/>
      <c r="BY258" s="68"/>
      <c r="BZ258" s="68"/>
      <c r="CA258" s="68"/>
      <c r="CB258" s="68"/>
      <c r="CC258" s="68"/>
      <c r="CD258" s="68"/>
      <c r="CE258" s="68"/>
      <c r="CF258" s="68"/>
      <c r="CG258" s="68"/>
      <c r="CH258" s="68"/>
      <c r="CI258" s="68"/>
      <c r="CJ258" s="68"/>
      <c r="CK258" s="68"/>
      <c r="CL258" s="68"/>
      <c r="CM258" s="68"/>
      <c r="CN258" s="68"/>
      <c r="CO258" s="68"/>
      <c r="CP258" s="68"/>
      <c r="CQ258" s="68"/>
      <c r="CR258" s="68"/>
      <c r="CS258" s="68"/>
      <c r="CT258" s="68"/>
      <c r="CU258" s="68"/>
      <c r="CV258" s="68"/>
      <c r="CW258" s="68"/>
      <c r="CX258" s="68"/>
      <c r="CY258" s="68"/>
      <c r="CZ258" s="68"/>
      <c r="DA258" s="68"/>
      <c r="DB258" s="68"/>
      <c r="DC258" s="68"/>
      <c r="DD258" s="68"/>
      <c r="DE258" s="68"/>
      <c r="DF258" s="68"/>
      <c r="DG258" s="68"/>
      <c r="DH258" s="68"/>
      <c r="DI258" s="68"/>
      <c r="DJ258" s="68"/>
      <c r="DK258" s="68"/>
      <c r="DL258" s="68"/>
      <c r="DM258" s="68"/>
      <c r="DN258" s="68"/>
      <c r="DO258" s="68"/>
      <c r="DP258" s="68"/>
      <c r="DQ258" s="68"/>
      <c r="DR258" s="68"/>
      <c r="DS258" s="68"/>
      <c r="DT258" s="68"/>
      <c r="DU258" s="68"/>
      <c r="DV258" s="68"/>
      <c r="DW258" s="68"/>
      <c r="DX258" s="68"/>
      <c r="DY258" s="68"/>
      <c r="DZ258" s="68"/>
      <c r="EA258" s="68"/>
      <c r="EB258" s="68"/>
      <c r="EC258" s="68"/>
      <c r="ED258" s="68"/>
      <c r="EE258" s="68"/>
      <c r="EF258" s="68"/>
      <c r="EG258" s="68"/>
      <c r="EH258" s="68"/>
      <c r="EI258" s="68"/>
      <c r="EJ258" s="68"/>
      <c r="EK258" s="68"/>
      <c r="EL258" s="68"/>
      <c r="EM258" s="68"/>
      <c r="EN258" s="68"/>
      <c r="EO258" s="68"/>
      <c r="EP258" s="68"/>
      <c r="EQ258" s="68"/>
      <c r="ER258" s="68"/>
      <c r="ES258" s="68"/>
      <c r="ET258" s="68"/>
      <c r="EU258" s="68"/>
      <c r="EV258" s="68"/>
      <c r="EW258" s="68"/>
      <c r="EX258" s="68"/>
      <c r="EY258" s="68"/>
      <c r="EZ258" s="68"/>
      <c r="FA258" s="68"/>
      <c r="FB258" s="68"/>
      <c r="FC258" s="68"/>
      <c r="FD258" s="68"/>
      <c r="FE258" s="68"/>
      <c r="FF258" s="68"/>
      <c r="FG258" s="68"/>
      <c r="FH258" s="68"/>
      <c r="FI258" s="68"/>
      <c r="FJ258" s="68"/>
      <c r="FK258" s="68"/>
      <c r="FL258" s="68"/>
      <c r="FM258" s="68"/>
      <c r="FN258" s="68"/>
      <c r="FO258" s="68"/>
      <c r="FP258" s="68"/>
      <c r="FQ258" s="68"/>
      <c r="FR258" s="68"/>
      <c r="FS258" s="68"/>
      <c r="FT258" s="68"/>
      <c r="FU258" s="68"/>
      <c r="FV258" s="68"/>
      <c r="FW258" s="68"/>
      <c r="FX258" s="68"/>
      <c r="FY258" s="68"/>
      <c r="FZ258" s="68"/>
      <c r="GA258" s="68"/>
      <c r="GB258" s="68"/>
      <c r="GC258" s="68"/>
      <c r="GD258" s="68"/>
      <c r="GE258" s="68"/>
      <c r="GF258" s="68"/>
      <c r="GG258" s="68"/>
      <c r="GH258" s="68"/>
      <c r="GI258" s="68"/>
      <c r="GJ258" s="68"/>
      <c r="GK258" s="68"/>
      <c r="GL258" s="68"/>
      <c r="GM258" s="68"/>
      <c r="GN258" s="68"/>
      <c r="GO258" s="68"/>
      <c r="GP258" s="68"/>
      <c r="GQ258" s="68"/>
      <c r="GR258" s="68"/>
      <c r="GS258" s="68"/>
      <c r="GT258" s="68"/>
      <c r="GU258" s="68"/>
      <c r="GV258" s="68"/>
      <c r="GW258" s="68"/>
      <c r="GX258" s="68"/>
      <c r="GY258" s="68"/>
      <c r="GZ258" s="68"/>
      <c r="HA258" s="68"/>
      <c r="HB258" s="68"/>
      <c r="HC258" s="68"/>
      <c r="HD258" s="68"/>
      <c r="HE258" s="68"/>
      <c r="HF258" s="68"/>
      <c r="HG258" s="68"/>
      <c r="HH258" s="68"/>
      <c r="HI258" s="68"/>
      <c r="HJ258" s="68"/>
      <c r="HK258" s="68"/>
      <c r="HL258" s="68"/>
      <c r="HM258" s="68"/>
      <c r="HN258" s="68"/>
      <c r="HO258" s="68"/>
      <c r="HP258" s="68"/>
      <c r="HQ258" s="68"/>
      <c r="HR258" s="68"/>
      <c r="HS258" s="68"/>
      <c r="HT258" s="68"/>
      <c r="HU258" s="68"/>
      <c r="HV258" s="68"/>
      <c r="HW258" s="68"/>
      <c r="HX258" s="68"/>
      <c r="HY258" s="68"/>
      <c r="HZ258" s="68"/>
      <c r="IA258" s="68"/>
      <c r="IB258" s="68"/>
      <c r="IC258" s="68"/>
      <c r="ID258" s="68"/>
      <c r="IE258" s="68"/>
      <c r="IF258" s="68"/>
      <c r="IG258" s="68"/>
      <c r="IH258" s="68"/>
      <c r="II258" s="68"/>
      <c r="IJ258" s="68"/>
      <c r="IK258" s="68"/>
    </row>
    <row r="259" spans="1:245" s="67" customFormat="1" x14ac:dyDescent="0.35">
      <c r="A259" s="85" t="s">
        <v>245</v>
      </c>
      <c r="B259" s="85" t="s">
        <v>698</v>
      </c>
      <c r="C259" s="85" t="s">
        <v>22</v>
      </c>
      <c r="D259" s="109">
        <v>12000000</v>
      </c>
      <c r="E259" s="76"/>
      <c r="F259" s="1"/>
    </row>
    <row r="260" spans="1:245" s="68" customFormat="1" x14ac:dyDescent="0.35">
      <c r="A260" s="85" t="s">
        <v>246</v>
      </c>
      <c r="B260" s="85" t="s">
        <v>244</v>
      </c>
      <c r="C260" s="85" t="s">
        <v>22</v>
      </c>
      <c r="D260" s="109">
        <v>11000000</v>
      </c>
      <c r="E260" s="77"/>
      <c r="F260" s="1"/>
    </row>
    <row r="261" spans="1:245" s="100" customFormat="1" x14ac:dyDescent="0.35">
      <c r="A261" s="101" t="s">
        <v>247</v>
      </c>
      <c r="B261" s="101" t="s">
        <v>250</v>
      </c>
      <c r="C261" s="101" t="s">
        <v>22</v>
      </c>
      <c r="D261" s="110">
        <v>10000000</v>
      </c>
      <c r="E261" s="99"/>
      <c r="F261" s="2"/>
    </row>
    <row r="262" spans="1:245" x14ac:dyDescent="0.35">
      <c r="A262" s="85" t="s">
        <v>249</v>
      </c>
      <c r="B262" s="85" t="s">
        <v>699</v>
      </c>
      <c r="C262" s="85" t="s">
        <v>22</v>
      </c>
      <c r="D262" s="109">
        <v>9000000</v>
      </c>
      <c r="E262" s="77"/>
      <c r="G262" s="68"/>
      <c r="H262" s="68"/>
      <c r="I262" s="68"/>
      <c r="J262" s="68"/>
      <c r="K262" s="68"/>
      <c r="L262" s="68"/>
      <c r="M262" s="68"/>
      <c r="N262" s="68"/>
      <c r="O262" s="68"/>
      <c r="P262" s="68"/>
      <c r="Q262" s="68"/>
      <c r="R262" s="68"/>
      <c r="S262" s="68"/>
      <c r="T262" s="68"/>
      <c r="U262" s="68"/>
      <c r="V262" s="68"/>
      <c r="W262" s="68"/>
      <c r="X262" s="68"/>
      <c r="Y262" s="68"/>
      <c r="Z262" s="68"/>
      <c r="AA262" s="68"/>
      <c r="AB262" s="68"/>
      <c r="AC262" s="68"/>
      <c r="AD262" s="68"/>
      <c r="AE262" s="68"/>
      <c r="AF262" s="68"/>
      <c r="AG262" s="68"/>
      <c r="AH262" s="68"/>
      <c r="AI262" s="68"/>
      <c r="AJ262" s="68"/>
      <c r="AK262" s="68"/>
      <c r="AL262" s="68"/>
      <c r="AM262" s="68"/>
      <c r="AN262" s="68"/>
      <c r="AO262" s="68"/>
      <c r="AP262" s="68"/>
      <c r="AQ262" s="68"/>
      <c r="AR262" s="68"/>
      <c r="AS262" s="68"/>
      <c r="AT262" s="68"/>
      <c r="AU262" s="68"/>
      <c r="AV262" s="68"/>
      <c r="AW262" s="68"/>
      <c r="AX262" s="68"/>
      <c r="AY262" s="68"/>
      <c r="AZ262" s="68"/>
      <c r="BA262" s="68"/>
      <c r="BB262" s="68"/>
      <c r="BC262" s="68"/>
      <c r="BD262" s="68"/>
      <c r="BE262" s="68"/>
      <c r="BF262" s="68"/>
      <c r="BG262" s="68"/>
      <c r="BH262" s="68"/>
      <c r="BI262" s="68"/>
      <c r="BJ262" s="68"/>
      <c r="BK262" s="68"/>
      <c r="BL262" s="68"/>
      <c r="BM262" s="68"/>
      <c r="BN262" s="68"/>
      <c r="BO262" s="68"/>
      <c r="BP262" s="68"/>
      <c r="BQ262" s="68"/>
      <c r="BR262" s="68"/>
      <c r="BS262" s="68"/>
      <c r="BT262" s="68"/>
      <c r="BU262" s="68"/>
      <c r="BV262" s="68"/>
      <c r="BW262" s="68"/>
      <c r="BX262" s="68"/>
      <c r="BY262" s="68"/>
      <c r="BZ262" s="68"/>
      <c r="CA262" s="68"/>
      <c r="CB262" s="68"/>
      <c r="CC262" s="68"/>
      <c r="CD262" s="68"/>
      <c r="CE262" s="68"/>
      <c r="CF262" s="68"/>
      <c r="CG262" s="68"/>
      <c r="CH262" s="68"/>
      <c r="CI262" s="68"/>
      <c r="CJ262" s="68"/>
      <c r="CK262" s="68"/>
      <c r="CL262" s="68"/>
      <c r="CM262" s="68"/>
      <c r="CN262" s="68"/>
      <c r="CO262" s="68"/>
      <c r="CP262" s="68"/>
      <c r="CQ262" s="68"/>
      <c r="CR262" s="68"/>
      <c r="CS262" s="68"/>
      <c r="CT262" s="68"/>
      <c r="CU262" s="68"/>
      <c r="CV262" s="68"/>
      <c r="CW262" s="68"/>
      <c r="CX262" s="68"/>
      <c r="CY262" s="68"/>
      <c r="CZ262" s="68"/>
      <c r="DA262" s="68"/>
      <c r="DB262" s="68"/>
      <c r="DC262" s="68"/>
      <c r="DD262" s="68"/>
      <c r="DE262" s="68"/>
      <c r="DF262" s="68"/>
      <c r="DG262" s="68"/>
      <c r="DH262" s="68"/>
      <c r="DI262" s="68"/>
      <c r="DJ262" s="68"/>
      <c r="DK262" s="68"/>
      <c r="DL262" s="68"/>
      <c r="DM262" s="68"/>
      <c r="DN262" s="68"/>
      <c r="DO262" s="68"/>
      <c r="DP262" s="68"/>
      <c r="DQ262" s="68"/>
      <c r="DR262" s="68"/>
      <c r="DS262" s="68"/>
      <c r="DT262" s="68"/>
      <c r="DU262" s="68"/>
      <c r="DV262" s="68"/>
      <c r="DW262" s="68"/>
      <c r="DX262" s="68"/>
      <c r="DY262" s="68"/>
      <c r="DZ262" s="68"/>
      <c r="EA262" s="68"/>
      <c r="EB262" s="68"/>
      <c r="EC262" s="68"/>
      <c r="ED262" s="68"/>
      <c r="EE262" s="68"/>
      <c r="EF262" s="68"/>
      <c r="EG262" s="68"/>
      <c r="EH262" s="68"/>
      <c r="EI262" s="68"/>
      <c r="EJ262" s="68"/>
      <c r="EK262" s="68"/>
      <c r="EL262" s="68"/>
      <c r="EM262" s="68"/>
      <c r="EN262" s="68"/>
      <c r="EO262" s="68"/>
      <c r="EP262" s="68"/>
      <c r="EQ262" s="68"/>
      <c r="ER262" s="68"/>
      <c r="ES262" s="68"/>
      <c r="ET262" s="68"/>
      <c r="EU262" s="68"/>
      <c r="EV262" s="68"/>
      <c r="EW262" s="68"/>
      <c r="EX262" s="68"/>
      <c r="EY262" s="68"/>
      <c r="EZ262" s="68"/>
      <c r="FA262" s="68"/>
      <c r="FB262" s="68"/>
      <c r="FC262" s="68"/>
      <c r="FD262" s="68"/>
      <c r="FE262" s="68"/>
      <c r="FF262" s="68"/>
      <c r="FG262" s="68"/>
      <c r="FH262" s="68"/>
      <c r="FI262" s="68"/>
      <c r="FJ262" s="68"/>
      <c r="FK262" s="68"/>
      <c r="FL262" s="68"/>
      <c r="FM262" s="68"/>
      <c r="FN262" s="68"/>
      <c r="FO262" s="68"/>
      <c r="FP262" s="68"/>
      <c r="FQ262" s="68"/>
      <c r="FR262" s="68"/>
      <c r="FS262" s="68"/>
      <c r="FT262" s="68"/>
      <c r="FU262" s="68"/>
      <c r="FV262" s="68"/>
      <c r="FW262" s="68"/>
      <c r="FX262" s="68"/>
      <c r="FY262" s="68"/>
      <c r="FZ262" s="68"/>
      <c r="GA262" s="68"/>
      <c r="GB262" s="68"/>
      <c r="GC262" s="68"/>
      <c r="GD262" s="68"/>
      <c r="GE262" s="68"/>
      <c r="GF262" s="68"/>
      <c r="GG262" s="68"/>
      <c r="GH262" s="68"/>
      <c r="GI262" s="68"/>
      <c r="GJ262" s="68"/>
      <c r="GK262" s="68"/>
      <c r="GL262" s="68"/>
      <c r="GM262" s="68"/>
      <c r="GN262" s="68"/>
      <c r="GO262" s="68"/>
      <c r="GP262" s="68"/>
      <c r="GQ262" s="68"/>
      <c r="GR262" s="68"/>
      <c r="GS262" s="68"/>
      <c r="GT262" s="68"/>
      <c r="GU262" s="68"/>
      <c r="GV262" s="68"/>
      <c r="GW262" s="68"/>
      <c r="GX262" s="68"/>
      <c r="GY262" s="68"/>
      <c r="GZ262" s="68"/>
      <c r="HA262" s="68"/>
      <c r="HB262" s="68"/>
      <c r="HC262" s="68"/>
      <c r="HD262" s="68"/>
      <c r="HE262" s="68"/>
      <c r="HF262" s="68"/>
      <c r="HG262" s="68"/>
      <c r="HH262" s="68"/>
      <c r="HI262" s="68"/>
      <c r="HJ262" s="68"/>
      <c r="HK262" s="68"/>
      <c r="HL262" s="68"/>
      <c r="HM262" s="68"/>
      <c r="HN262" s="68"/>
      <c r="HO262" s="68"/>
      <c r="HP262" s="68"/>
      <c r="HQ262" s="68"/>
      <c r="HR262" s="68"/>
      <c r="HS262" s="68"/>
      <c r="HT262" s="68"/>
      <c r="HU262" s="68"/>
      <c r="HV262" s="68"/>
      <c r="HW262" s="68"/>
      <c r="HX262" s="68"/>
      <c r="HY262" s="68"/>
      <c r="HZ262" s="68"/>
      <c r="IA262" s="68"/>
      <c r="IB262" s="68"/>
      <c r="IC262" s="68"/>
      <c r="ID262" s="68"/>
      <c r="IE262" s="68"/>
      <c r="IF262" s="68"/>
      <c r="IG262" s="68"/>
      <c r="IH262" s="68"/>
      <c r="II262" s="68"/>
      <c r="IJ262" s="68"/>
      <c r="IK262" s="68"/>
    </row>
    <row r="263" spans="1:245" s="68" customFormat="1" x14ac:dyDescent="0.35">
      <c r="A263" s="102" t="s">
        <v>1034</v>
      </c>
      <c r="B263" s="102" t="s">
        <v>502</v>
      </c>
      <c r="C263" s="102" t="s">
        <v>22</v>
      </c>
      <c r="D263" s="111">
        <v>13000000</v>
      </c>
      <c r="E263" s="77" t="s">
        <v>844</v>
      </c>
      <c r="F263" s="1"/>
    </row>
    <row r="264" spans="1:245" s="68" customFormat="1" x14ac:dyDescent="0.35">
      <c r="A264" s="102" t="s">
        <v>1035</v>
      </c>
      <c r="B264" s="102" t="s">
        <v>922</v>
      </c>
      <c r="C264" s="102" t="s">
        <v>22</v>
      </c>
      <c r="D264" s="111">
        <v>6000000</v>
      </c>
      <c r="E264" s="77" t="s">
        <v>844</v>
      </c>
      <c r="F264" s="1"/>
    </row>
    <row r="265" spans="1:245" x14ac:dyDescent="0.35">
      <c r="D265" s="109" t="s">
        <v>985</v>
      </c>
    </row>
    <row r="266" spans="1:245" x14ac:dyDescent="0.35">
      <c r="A266" s="85" t="s">
        <v>700</v>
      </c>
      <c r="B266" s="85" t="s">
        <v>701</v>
      </c>
      <c r="C266" s="85" t="s">
        <v>35</v>
      </c>
      <c r="D266" s="109">
        <v>14000000</v>
      </c>
    </row>
    <row r="267" spans="1:245" x14ac:dyDescent="0.35">
      <c r="A267" s="85" t="s">
        <v>251</v>
      </c>
      <c r="B267" s="85" t="s">
        <v>702</v>
      </c>
      <c r="C267" s="85" t="s">
        <v>35</v>
      </c>
      <c r="D267" s="109">
        <v>12000000</v>
      </c>
      <c r="E267" s="77"/>
      <c r="G267" s="68"/>
      <c r="H267" s="68"/>
      <c r="I267" s="68"/>
      <c r="J267" s="68"/>
      <c r="K267" s="68"/>
      <c r="L267" s="68"/>
      <c r="M267" s="68"/>
      <c r="N267" s="68"/>
      <c r="O267" s="68"/>
      <c r="P267" s="68"/>
      <c r="Q267" s="68"/>
      <c r="R267" s="68"/>
      <c r="S267" s="68"/>
      <c r="T267" s="68"/>
      <c r="U267" s="68"/>
      <c r="V267" s="68"/>
      <c r="W267" s="68"/>
      <c r="X267" s="68"/>
      <c r="Y267" s="68"/>
      <c r="Z267" s="68"/>
      <c r="AA267" s="68"/>
      <c r="AB267" s="68"/>
      <c r="AC267" s="68"/>
      <c r="AD267" s="68"/>
      <c r="AE267" s="68"/>
      <c r="AF267" s="68"/>
      <c r="AG267" s="68"/>
      <c r="AH267" s="68"/>
      <c r="AI267" s="68"/>
      <c r="AJ267" s="68"/>
      <c r="AK267" s="68"/>
      <c r="AL267" s="68"/>
      <c r="AM267" s="68"/>
      <c r="AN267" s="68"/>
      <c r="AO267" s="68"/>
      <c r="AP267" s="68"/>
      <c r="AQ267" s="68"/>
      <c r="AR267" s="68"/>
      <c r="AS267" s="68"/>
      <c r="AT267" s="68"/>
      <c r="AU267" s="68"/>
      <c r="AV267" s="68"/>
      <c r="AW267" s="68"/>
      <c r="AX267" s="68"/>
      <c r="AY267" s="68"/>
      <c r="AZ267" s="68"/>
      <c r="BA267" s="68"/>
      <c r="BB267" s="68"/>
      <c r="BC267" s="68"/>
      <c r="BD267" s="68"/>
      <c r="BE267" s="68"/>
      <c r="BF267" s="68"/>
      <c r="BG267" s="68"/>
      <c r="BH267" s="68"/>
      <c r="BI267" s="68"/>
      <c r="BJ267" s="68"/>
      <c r="BK267" s="68"/>
      <c r="BL267" s="68"/>
      <c r="BM267" s="68"/>
      <c r="BN267" s="68"/>
      <c r="BO267" s="68"/>
      <c r="BP267" s="68"/>
      <c r="BQ267" s="68"/>
      <c r="BR267" s="68"/>
      <c r="BS267" s="68"/>
      <c r="BT267" s="68"/>
      <c r="BU267" s="68"/>
      <c r="BV267" s="68"/>
      <c r="BW267" s="68"/>
      <c r="BX267" s="68"/>
      <c r="BY267" s="68"/>
      <c r="BZ267" s="68"/>
      <c r="CA267" s="68"/>
      <c r="CB267" s="68"/>
      <c r="CC267" s="68"/>
      <c r="CD267" s="68"/>
      <c r="CE267" s="68"/>
      <c r="CF267" s="68"/>
      <c r="CG267" s="68"/>
      <c r="CH267" s="68"/>
      <c r="CI267" s="68"/>
      <c r="CJ267" s="68"/>
      <c r="CK267" s="68"/>
      <c r="CL267" s="68"/>
      <c r="CM267" s="68"/>
      <c r="CN267" s="68"/>
      <c r="CO267" s="68"/>
      <c r="CP267" s="68"/>
      <c r="CQ267" s="68"/>
      <c r="CR267" s="68"/>
      <c r="CS267" s="68"/>
      <c r="CT267" s="68"/>
      <c r="CU267" s="68"/>
      <c r="CV267" s="68"/>
      <c r="CW267" s="68"/>
      <c r="CX267" s="68"/>
      <c r="CY267" s="68"/>
      <c r="CZ267" s="68"/>
      <c r="DA267" s="68"/>
      <c r="DB267" s="68"/>
      <c r="DC267" s="68"/>
      <c r="DD267" s="68"/>
      <c r="DE267" s="68"/>
      <c r="DF267" s="68"/>
      <c r="DG267" s="68"/>
      <c r="DH267" s="68"/>
      <c r="DI267" s="68"/>
      <c r="DJ267" s="68"/>
      <c r="DK267" s="68"/>
      <c r="DL267" s="68"/>
      <c r="DM267" s="68"/>
      <c r="DN267" s="68"/>
      <c r="DO267" s="68"/>
      <c r="DP267" s="68"/>
      <c r="DQ267" s="68"/>
      <c r="DR267" s="68"/>
      <c r="DS267" s="68"/>
      <c r="DT267" s="68"/>
      <c r="DU267" s="68"/>
      <c r="DV267" s="68"/>
      <c r="DW267" s="68"/>
      <c r="DX267" s="68"/>
      <c r="DY267" s="68"/>
      <c r="DZ267" s="68"/>
      <c r="EA267" s="68"/>
      <c r="EB267" s="68"/>
      <c r="EC267" s="68"/>
      <c r="ED267" s="68"/>
      <c r="EE267" s="68"/>
      <c r="EF267" s="68"/>
      <c r="EG267" s="68"/>
      <c r="EH267" s="68"/>
      <c r="EI267" s="68"/>
      <c r="EJ267" s="68"/>
      <c r="EK267" s="68"/>
      <c r="EL267" s="68"/>
      <c r="EM267" s="68"/>
      <c r="EN267" s="68"/>
      <c r="EO267" s="68"/>
      <c r="EP267" s="68"/>
      <c r="EQ267" s="68"/>
      <c r="ER267" s="68"/>
      <c r="ES267" s="68"/>
      <c r="ET267" s="68"/>
      <c r="EU267" s="68"/>
      <c r="EV267" s="68"/>
      <c r="EW267" s="68"/>
      <c r="EX267" s="68"/>
      <c r="EY267" s="68"/>
      <c r="EZ267" s="68"/>
      <c r="FA267" s="68"/>
      <c r="FB267" s="68"/>
      <c r="FC267" s="68"/>
      <c r="FD267" s="68"/>
      <c r="FE267" s="68"/>
      <c r="FF267" s="68"/>
      <c r="FG267" s="68"/>
      <c r="FH267" s="68"/>
      <c r="FI267" s="68"/>
      <c r="FJ267" s="68"/>
      <c r="FK267" s="68"/>
      <c r="FL267" s="68"/>
      <c r="FM267" s="68"/>
      <c r="FN267" s="68"/>
      <c r="FO267" s="68"/>
      <c r="FP267" s="68"/>
      <c r="FQ267" s="68"/>
      <c r="FR267" s="68"/>
      <c r="FS267" s="68"/>
      <c r="FT267" s="68"/>
      <c r="FU267" s="68"/>
      <c r="FV267" s="68"/>
      <c r="FW267" s="68"/>
      <c r="FX267" s="68"/>
      <c r="FY267" s="68"/>
      <c r="FZ267" s="68"/>
      <c r="GA267" s="68"/>
      <c r="GB267" s="68"/>
      <c r="GC267" s="68"/>
      <c r="GD267" s="68"/>
      <c r="GE267" s="68"/>
      <c r="GF267" s="68"/>
      <c r="GG267" s="68"/>
      <c r="GH267" s="68"/>
      <c r="GI267" s="68"/>
      <c r="GJ267" s="68"/>
      <c r="GK267" s="68"/>
      <c r="GL267" s="68"/>
      <c r="GM267" s="68"/>
      <c r="GN267" s="68"/>
      <c r="GO267" s="68"/>
      <c r="GP267" s="68"/>
      <c r="GQ267" s="68"/>
      <c r="GR267" s="68"/>
      <c r="GS267" s="68"/>
      <c r="GT267" s="68"/>
      <c r="GU267" s="68"/>
      <c r="GV267" s="68"/>
      <c r="GW267" s="68"/>
      <c r="GX267" s="68"/>
      <c r="GY267" s="68"/>
      <c r="GZ267" s="68"/>
      <c r="HA267" s="68"/>
      <c r="HB267" s="68"/>
      <c r="HC267" s="68"/>
      <c r="HD267" s="68"/>
      <c r="HE267" s="68"/>
      <c r="HF267" s="68"/>
      <c r="HG267" s="68"/>
      <c r="HH267" s="68"/>
      <c r="HI267" s="68"/>
      <c r="HJ267" s="68"/>
      <c r="HK267" s="68"/>
      <c r="HL267" s="68"/>
      <c r="HM267" s="68"/>
      <c r="HN267" s="68"/>
      <c r="HO267" s="68"/>
      <c r="HP267" s="68"/>
      <c r="HQ267" s="68"/>
      <c r="HR267" s="68"/>
      <c r="HS267" s="68"/>
      <c r="HT267" s="68"/>
      <c r="HU267" s="68"/>
      <c r="HV267" s="68"/>
      <c r="HW267" s="68"/>
      <c r="HX267" s="68"/>
      <c r="HY267" s="68"/>
      <c r="HZ267" s="68"/>
      <c r="IA267" s="68"/>
      <c r="IB267" s="68"/>
      <c r="IC267" s="68"/>
      <c r="ID267" s="68"/>
      <c r="IE267" s="68"/>
      <c r="IF267" s="68"/>
      <c r="IG267" s="68"/>
      <c r="IH267" s="68"/>
      <c r="II267" s="68"/>
      <c r="IJ267" s="68"/>
      <c r="IK267" s="68"/>
    </row>
    <row r="268" spans="1:245" s="67" customFormat="1" x14ac:dyDescent="0.35">
      <c r="A268" s="85" t="s">
        <v>252</v>
      </c>
      <c r="B268" s="85" t="s">
        <v>703</v>
      </c>
      <c r="C268" s="85" t="s">
        <v>35</v>
      </c>
      <c r="D268" s="109">
        <v>10000000</v>
      </c>
      <c r="E268" s="75"/>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row>
    <row r="269" spans="1:245" x14ac:dyDescent="0.35">
      <c r="A269" s="85" t="s">
        <v>253</v>
      </c>
      <c r="B269" s="85" t="s">
        <v>704</v>
      </c>
      <c r="C269" s="85" t="s">
        <v>35</v>
      </c>
      <c r="D269" s="109">
        <v>9000000</v>
      </c>
      <c r="E269" s="77"/>
      <c r="G269" s="68"/>
      <c r="H269" s="68"/>
      <c r="I269" s="68"/>
      <c r="J269" s="68"/>
      <c r="K269" s="68"/>
      <c r="L269" s="68"/>
      <c r="M269" s="68"/>
      <c r="N269" s="68"/>
      <c r="O269" s="68"/>
      <c r="P269" s="68"/>
      <c r="Q269" s="68"/>
      <c r="R269" s="68"/>
      <c r="S269" s="68"/>
      <c r="T269" s="68"/>
      <c r="U269" s="68"/>
      <c r="V269" s="68"/>
      <c r="W269" s="68"/>
      <c r="X269" s="68"/>
      <c r="Y269" s="68"/>
      <c r="Z269" s="68"/>
      <c r="AA269" s="68"/>
      <c r="AB269" s="68"/>
      <c r="AC269" s="68"/>
      <c r="AD269" s="68"/>
      <c r="AE269" s="68"/>
      <c r="AF269" s="68"/>
      <c r="AG269" s="68"/>
      <c r="AH269" s="68"/>
      <c r="AI269" s="68"/>
      <c r="AJ269" s="68"/>
      <c r="AK269" s="68"/>
      <c r="AL269" s="68"/>
      <c r="AM269" s="68"/>
      <c r="AN269" s="68"/>
      <c r="AO269" s="68"/>
      <c r="AP269" s="68"/>
      <c r="AQ269" s="68"/>
      <c r="AR269" s="68"/>
      <c r="AS269" s="68"/>
      <c r="AT269" s="68"/>
      <c r="AU269" s="68"/>
      <c r="AV269" s="68"/>
      <c r="AW269" s="68"/>
      <c r="AX269" s="68"/>
      <c r="AY269" s="68"/>
      <c r="AZ269" s="68"/>
      <c r="BA269" s="68"/>
      <c r="BB269" s="68"/>
      <c r="BC269" s="68"/>
      <c r="BD269" s="68"/>
      <c r="BE269" s="68"/>
      <c r="BF269" s="68"/>
      <c r="BG269" s="68"/>
      <c r="BH269" s="68"/>
      <c r="BI269" s="68"/>
      <c r="BJ269" s="68"/>
      <c r="BK269" s="68"/>
      <c r="BL269" s="68"/>
      <c r="BM269" s="68"/>
      <c r="BN269" s="68"/>
      <c r="BO269" s="68"/>
      <c r="BP269" s="68"/>
      <c r="BQ269" s="68"/>
      <c r="BR269" s="68"/>
      <c r="BS269" s="68"/>
      <c r="BT269" s="68"/>
      <c r="BU269" s="68"/>
      <c r="BV269" s="68"/>
      <c r="BW269" s="68"/>
      <c r="BX269" s="68"/>
      <c r="BY269" s="68"/>
      <c r="BZ269" s="68"/>
      <c r="CA269" s="68"/>
      <c r="CB269" s="68"/>
      <c r="CC269" s="68"/>
      <c r="CD269" s="68"/>
      <c r="CE269" s="68"/>
      <c r="CF269" s="68"/>
      <c r="CG269" s="68"/>
      <c r="CH269" s="68"/>
      <c r="CI269" s="68"/>
      <c r="CJ269" s="68"/>
      <c r="CK269" s="68"/>
      <c r="CL269" s="68"/>
      <c r="CM269" s="68"/>
      <c r="CN269" s="68"/>
      <c r="CO269" s="68"/>
      <c r="CP269" s="68"/>
      <c r="CQ269" s="68"/>
      <c r="CR269" s="68"/>
      <c r="CS269" s="68"/>
      <c r="CT269" s="68"/>
      <c r="CU269" s="68"/>
      <c r="CV269" s="68"/>
      <c r="CW269" s="68"/>
      <c r="CX269" s="68"/>
      <c r="CY269" s="68"/>
      <c r="CZ269" s="68"/>
      <c r="DA269" s="68"/>
      <c r="DB269" s="68"/>
      <c r="DC269" s="68"/>
      <c r="DD269" s="68"/>
      <c r="DE269" s="68"/>
      <c r="DF269" s="68"/>
      <c r="DG269" s="68"/>
      <c r="DH269" s="68"/>
      <c r="DI269" s="68"/>
      <c r="DJ269" s="68"/>
      <c r="DK269" s="68"/>
      <c r="DL269" s="68"/>
      <c r="DM269" s="68"/>
      <c r="DN269" s="68"/>
      <c r="DO269" s="68"/>
      <c r="DP269" s="68"/>
      <c r="DQ269" s="68"/>
      <c r="DR269" s="68"/>
      <c r="DS269" s="68"/>
      <c r="DT269" s="68"/>
      <c r="DU269" s="68"/>
      <c r="DV269" s="68"/>
      <c r="DW269" s="68"/>
      <c r="DX269" s="68"/>
      <c r="DY269" s="68"/>
      <c r="DZ269" s="68"/>
      <c r="EA269" s="68"/>
      <c r="EB269" s="68"/>
      <c r="EC269" s="68"/>
      <c r="ED269" s="68"/>
      <c r="EE269" s="68"/>
      <c r="EF269" s="68"/>
      <c r="EG269" s="68"/>
      <c r="EH269" s="68"/>
      <c r="EI269" s="68"/>
      <c r="EJ269" s="68"/>
      <c r="EK269" s="68"/>
      <c r="EL269" s="68"/>
      <c r="EM269" s="68"/>
      <c r="EN269" s="68"/>
      <c r="EO269" s="68"/>
      <c r="EP269" s="68"/>
      <c r="EQ269" s="68"/>
      <c r="ER269" s="68"/>
      <c r="ES269" s="68"/>
      <c r="ET269" s="68"/>
      <c r="EU269" s="68"/>
      <c r="EV269" s="68"/>
      <c r="EW269" s="68"/>
      <c r="EX269" s="68"/>
      <c r="EY269" s="68"/>
      <c r="EZ269" s="68"/>
      <c r="FA269" s="68"/>
      <c r="FB269" s="68"/>
      <c r="FC269" s="68"/>
      <c r="FD269" s="68"/>
      <c r="FE269" s="68"/>
      <c r="FF269" s="68"/>
      <c r="FG269" s="68"/>
      <c r="FH269" s="68"/>
      <c r="FI269" s="68"/>
      <c r="FJ269" s="68"/>
      <c r="FK269" s="68"/>
      <c r="FL269" s="68"/>
      <c r="FM269" s="68"/>
      <c r="FN269" s="68"/>
      <c r="FO269" s="68"/>
      <c r="FP269" s="68"/>
      <c r="FQ269" s="68"/>
      <c r="FR269" s="68"/>
      <c r="FS269" s="68"/>
      <c r="FT269" s="68"/>
      <c r="FU269" s="68"/>
      <c r="FV269" s="68"/>
      <c r="FW269" s="68"/>
      <c r="FX269" s="68"/>
      <c r="FY269" s="68"/>
      <c r="FZ269" s="68"/>
      <c r="GA269" s="68"/>
      <c r="GB269" s="68"/>
      <c r="GC269" s="68"/>
      <c r="GD269" s="68"/>
      <c r="GE269" s="68"/>
      <c r="GF269" s="68"/>
      <c r="GG269" s="68"/>
      <c r="GH269" s="68"/>
      <c r="GI269" s="68"/>
      <c r="GJ269" s="68"/>
      <c r="GK269" s="68"/>
      <c r="GL269" s="68"/>
      <c r="GM269" s="68"/>
      <c r="GN269" s="68"/>
      <c r="GO269" s="68"/>
      <c r="GP269" s="68"/>
      <c r="GQ269" s="68"/>
      <c r="GR269" s="68"/>
      <c r="GS269" s="68"/>
      <c r="GT269" s="68"/>
      <c r="GU269" s="68"/>
      <c r="GV269" s="68"/>
      <c r="GW269" s="68"/>
      <c r="GX269" s="68"/>
      <c r="GY269" s="68"/>
      <c r="GZ269" s="68"/>
      <c r="HA269" s="68"/>
      <c r="HB269" s="68"/>
      <c r="HC269" s="68"/>
      <c r="HD269" s="68"/>
      <c r="HE269" s="68"/>
      <c r="HF269" s="68"/>
      <c r="HG269" s="68"/>
      <c r="HH269" s="68"/>
      <c r="HI269" s="68"/>
      <c r="HJ269" s="68"/>
      <c r="HK269" s="68"/>
      <c r="HL269" s="68"/>
      <c r="HM269" s="68"/>
      <c r="HN269" s="68"/>
      <c r="HO269" s="68"/>
      <c r="HP269" s="68"/>
      <c r="HQ269" s="68"/>
      <c r="HR269" s="68"/>
      <c r="HS269" s="68"/>
      <c r="HT269" s="68"/>
      <c r="HU269" s="68"/>
      <c r="HV269" s="68"/>
      <c r="HW269" s="68"/>
      <c r="HX269" s="68"/>
      <c r="HY269" s="68"/>
      <c r="HZ269" s="68"/>
      <c r="IA269" s="68"/>
      <c r="IB269" s="68"/>
      <c r="IC269" s="68"/>
      <c r="ID269" s="68"/>
      <c r="IE269" s="68"/>
      <c r="IF269" s="68"/>
      <c r="IG269" s="68"/>
      <c r="IH269" s="68"/>
      <c r="II269" s="68"/>
      <c r="IJ269" s="68"/>
      <c r="IK269" s="68"/>
    </row>
    <row r="270" spans="1:245" s="67" customFormat="1" x14ac:dyDescent="0.35">
      <c r="A270" s="85" t="s">
        <v>254</v>
      </c>
      <c r="B270" s="85" t="s">
        <v>42</v>
      </c>
      <c r="C270" s="85" t="s">
        <v>35</v>
      </c>
      <c r="D270" s="109">
        <v>8000000</v>
      </c>
      <c r="E270" s="75"/>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row>
    <row r="271" spans="1:245" x14ac:dyDescent="0.35">
      <c r="A271" s="85" t="s">
        <v>866</v>
      </c>
      <c r="B271" s="85" t="s">
        <v>867</v>
      </c>
      <c r="C271" s="85" t="s">
        <v>35</v>
      </c>
      <c r="D271" s="109">
        <v>9000000</v>
      </c>
    </row>
    <row r="272" spans="1:245" s="68" customFormat="1" x14ac:dyDescent="0.35">
      <c r="A272" s="102" t="s">
        <v>1036</v>
      </c>
      <c r="B272" s="102" t="s">
        <v>923</v>
      </c>
      <c r="C272" s="102" t="s">
        <v>35</v>
      </c>
      <c r="D272" s="111">
        <v>6000000</v>
      </c>
      <c r="E272" s="77" t="s">
        <v>844</v>
      </c>
      <c r="F272" s="1"/>
    </row>
    <row r="273" spans="1:245" s="68" customFormat="1" x14ac:dyDescent="0.35">
      <c r="A273" s="85"/>
      <c r="B273" s="85"/>
      <c r="C273" s="85"/>
      <c r="D273" s="109" t="s">
        <v>985</v>
      </c>
      <c r="E273" s="76"/>
      <c r="F273" s="1"/>
      <c r="G273" s="67"/>
      <c r="H273" s="67"/>
      <c r="I273" s="67"/>
      <c r="J273" s="67"/>
      <c r="K273" s="67"/>
      <c r="L273" s="67"/>
      <c r="M273" s="67"/>
      <c r="N273" s="67"/>
      <c r="O273" s="67"/>
      <c r="P273" s="67"/>
      <c r="Q273" s="67"/>
      <c r="R273" s="67"/>
      <c r="S273" s="67"/>
      <c r="T273" s="67"/>
      <c r="U273" s="67"/>
      <c r="V273" s="67"/>
      <c r="W273" s="67"/>
      <c r="X273" s="67"/>
      <c r="Y273" s="67"/>
      <c r="Z273" s="67"/>
      <c r="AA273" s="67"/>
      <c r="AB273" s="67"/>
      <c r="AC273" s="67"/>
      <c r="AD273" s="67"/>
      <c r="AE273" s="67"/>
      <c r="AF273" s="67"/>
      <c r="AG273" s="67"/>
      <c r="AH273" s="67"/>
      <c r="AI273" s="67"/>
      <c r="AJ273" s="67"/>
      <c r="AK273" s="67"/>
      <c r="AL273" s="67"/>
      <c r="AM273" s="67"/>
      <c r="AN273" s="67"/>
      <c r="AO273" s="67"/>
      <c r="AP273" s="67"/>
      <c r="AQ273" s="67"/>
      <c r="AR273" s="67"/>
      <c r="AS273" s="67"/>
      <c r="AT273" s="67"/>
      <c r="AU273" s="67"/>
      <c r="AV273" s="67"/>
      <c r="AW273" s="67"/>
      <c r="AX273" s="67"/>
      <c r="AY273" s="67"/>
      <c r="AZ273" s="67"/>
      <c r="BA273" s="67"/>
      <c r="BB273" s="67"/>
      <c r="BC273" s="67"/>
      <c r="BD273" s="67"/>
      <c r="BE273" s="67"/>
      <c r="BF273" s="67"/>
      <c r="BG273" s="67"/>
      <c r="BH273" s="67"/>
      <c r="BI273" s="67"/>
      <c r="BJ273" s="67"/>
      <c r="BK273" s="67"/>
      <c r="BL273" s="67"/>
      <c r="BM273" s="67"/>
      <c r="BN273" s="67"/>
      <c r="BO273" s="67"/>
      <c r="BP273" s="67"/>
      <c r="BQ273" s="67"/>
      <c r="BR273" s="67"/>
      <c r="BS273" s="67"/>
      <c r="BT273" s="67"/>
      <c r="BU273" s="67"/>
      <c r="BV273" s="67"/>
      <c r="BW273" s="67"/>
      <c r="BX273" s="67"/>
      <c r="BY273" s="67"/>
      <c r="BZ273" s="67"/>
      <c r="CA273" s="67"/>
      <c r="CB273" s="67"/>
      <c r="CC273" s="67"/>
      <c r="CD273" s="67"/>
      <c r="CE273" s="67"/>
      <c r="CF273" s="67"/>
      <c r="CG273" s="67"/>
      <c r="CH273" s="67"/>
      <c r="CI273" s="67"/>
      <c r="CJ273" s="67"/>
      <c r="CK273" s="67"/>
      <c r="CL273" s="67"/>
      <c r="CM273" s="67"/>
      <c r="CN273" s="67"/>
      <c r="CO273" s="67"/>
      <c r="CP273" s="67"/>
      <c r="CQ273" s="67"/>
      <c r="CR273" s="67"/>
      <c r="CS273" s="67"/>
      <c r="CT273" s="67"/>
      <c r="CU273" s="67"/>
      <c r="CV273" s="67"/>
      <c r="CW273" s="67"/>
      <c r="CX273" s="67"/>
      <c r="CY273" s="67"/>
      <c r="CZ273" s="67"/>
      <c r="DA273" s="67"/>
      <c r="DB273" s="67"/>
      <c r="DC273" s="67"/>
      <c r="DD273" s="67"/>
      <c r="DE273" s="67"/>
      <c r="DF273" s="67"/>
      <c r="DG273" s="67"/>
      <c r="DH273" s="67"/>
      <c r="DI273" s="67"/>
      <c r="DJ273" s="67"/>
      <c r="DK273" s="67"/>
      <c r="DL273" s="67"/>
      <c r="DM273" s="67"/>
      <c r="DN273" s="67"/>
      <c r="DO273" s="67"/>
      <c r="DP273" s="67"/>
      <c r="DQ273" s="67"/>
      <c r="DR273" s="67"/>
      <c r="DS273" s="67"/>
      <c r="DT273" s="67"/>
      <c r="DU273" s="67"/>
      <c r="DV273" s="67"/>
      <c r="DW273" s="67"/>
      <c r="DX273" s="67"/>
      <c r="DY273" s="67"/>
      <c r="DZ273" s="67"/>
      <c r="EA273" s="67"/>
      <c r="EB273" s="67"/>
      <c r="EC273" s="67"/>
      <c r="ED273" s="67"/>
      <c r="EE273" s="67"/>
      <c r="EF273" s="67"/>
      <c r="EG273" s="67"/>
      <c r="EH273" s="67"/>
      <c r="EI273" s="67"/>
      <c r="EJ273" s="67"/>
      <c r="EK273" s="67"/>
      <c r="EL273" s="67"/>
      <c r="EM273" s="67"/>
      <c r="EN273" s="67"/>
      <c r="EO273" s="67"/>
      <c r="EP273" s="67"/>
      <c r="EQ273" s="67"/>
      <c r="ER273" s="67"/>
      <c r="ES273" s="67"/>
      <c r="ET273" s="67"/>
      <c r="EU273" s="67"/>
      <c r="EV273" s="67"/>
      <c r="EW273" s="67"/>
      <c r="EX273" s="67"/>
      <c r="EY273" s="67"/>
      <c r="EZ273" s="67"/>
      <c r="FA273" s="67"/>
      <c r="FB273" s="67"/>
      <c r="FC273" s="67"/>
      <c r="FD273" s="67"/>
      <c r="FE273" s="67"/>
      <c r="FF273" s="67"/>
      <c r="FG273" s="67"/>
      <c r="FH273" s="67"/>
      <c r="FI273" s="67"/>
      <c r="FJ273" s="67"/>
      <c r="FK273" s="67"/>
      <c r="FL273" s="67"/>
      <c r="FM273" s="67"/>
      <c r="FN273" s="67"/>
      <c r="FO273" s="67"/>
      <c r="FP273" s="67"/>
      <c r="FQ273" s="67"/>
      <c r="FR273" s="67"/>
      <c r="FS273" s="67"/>
      <c r="FT273" s="67"/>
      <c r="FU273" s="67"/>
      <c r="FV273" s="67"/>
      <c r="FW273" s="67"/>
      <c r="FX273" s="67"/>
      <c r="FY273" s="67"/>
      <c r="FZ273" s="67"/>
      <c r="GA273" s="67"/>
      <c r="GB273" s="67"/>
      <c r="GC273" s="67"/>
      <c r="GD273" s="67"/>
      <c r="GE273" s="67"/>
      <c r="GF273" s="67"/>
      <c r="GG273" s="67"/>
      <c r="GH273" s="67"/>
      <c r="GI273" s="67"/>
      <c r="GJ273" s="67"/>
      <c r="GK273" s="67"/>
      <c r="GL273" s="67"/>
      <c r="GM273" s="67"/>
      <c r="GN273" s="67"/>
      <c r="GO273" s="67"/>
      <c r="GP273" s="67"/>
      <c r="GQ273" s="67"/>
      <c r="GR273" s="67"/>
      <c r="GS273" s="67"/>
      <c r="GT273" s="67"/>
      <c r="GU273" s="67"/>
      <c r="GV273" s="67"/>
      <c r="GW273" s="67"/>
      <c r="GX273" s="67"/>
      <c r="GY273" s="67"/>
      <c r="GZ273" s="67"/>
      <c r="HA273" s="67"/>
      <c r="HB273" s="67"/>
      <c r="HC273" s="67"/>
      <c r="HD273" s="67"/>
      <c r="HE273" s="67"/>
      <c r="HF273" s="67"/>
      <c r="HG273" s="67"/>
      <c r="HH273" s="67"/>
      <c r="HI273" s="67"/>
      <c r="HJ273" s="67"/>
      <c r="HK273" s="67"/>
      <c r="HL273" s="67"/>
      <c r="HM273" s="67"/>
      <c r="HN273" s="67"/>
      <c r="HO273" s="67"/>
      <c r="HP273" s="67"/>
      <c r="HQ273" s="67"/>
      <c r="HR273" s="67"/>
      <c r="HS273" s="67"/>
      <c r="HT273" s="67"/>
      <c r="HU273" s="67"/>
      <c r="HV273" s="67"/>
      <c r="HW273" s="67"/>
      <c r="HX273" s="67"/>
      <c r="HY273" s="67"/>
      <c r="HZ273" s="67"/>
      <c r="IA273" s="67"/>
      <c r="IB273" s="67"/>
      <c r="IC273" s="67"/>
      <c r="ID273" s="67"/>
      <c r="IE273" s="67"/>
      <c r="IF273" s="67"/>
      <c r="IG273" s="67"/>
      <c r="IH273" s="67"/>
      <c r="II273" s="67"/>
      <c r="IJ273" s="67"/>
      <c r="IK273" s="67"/>
    </row>
    <row r="274" spans="1:245" s="68" customFormat="1" x14ac:dyDescent="0.35">
      <c r="A274" s="85"/>
      <c r="B274" s="85"/>
      <c r="C274" s="85"/>
      <c r="D274" s="109" t="s">
        <v>985</v>
      </c>
      <c r="E274" s="77"/>
      <c r="F274" s="1"/>
    </row>
    <row r="275" spans="1:245" x14ac:dyDescent="0.35">
      <c r="B275" s="86" t="s">
        <v>255</v>
      </c>
      <c r="D275" s="109" t="s">
        <v>985</v>
      </c>
    </row>
    <row r="276" spans="1:245" s="68" customFormat="1" x14ac:dyDescent="0.35">
      <c r="A276" s="85" t="s">
        <v>256</v>
      </c>
      <c r="B276" s="85" t="s">
        <v>257</v>
      </c>
      <c r="C276" s="85" t="s">
        <v>6</v>
      </c>
      <c r="D276" s="109">
        <v>8000000</v>
      </c>
      <c r="E276" s="75"/>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row>
    <row r="277" spans="1:245" x14ac:dyDescent="0.35">
      <c r="D277" s="109" t="s">
        <v>985</v>
      </c>
    </row>
    <row r="278" spans="1:245" x14ac:dyDescent="0.35">
      <c r="A278" s="85" t="s">
        <v>258</v>
      </c>
      <c r="B278" s="85" t="s">
        <v>260</v>
      </c>
      <c r="C278" s="85" t="s">
        <v>7</v>
      </c>
      <c r="D278" s="109">
        <v>8000000</v>
      </c>
    </row>
    <row r="279" spans="1:245" x14ac:dyDescent="0.35">
      <c r="A279" s="85" t="s">
        <v>259</v>
      </c>
      <c r="B279" s="85" t="s">
        <v>269</v>
      </c>
      <c r="C279" s="85" t="s">
        <v>7</v>
      </c>
      <c r="D279" s="109">
        <v>7000000</v>
      </c>
    </row>
    <row r="280" spans="1:245" x14ac:dyDescent="0.35">
      <c r="A280" s="85" t="s">
        <v>261</v>
      </c>
      <c r="B280" s="85" t="s">
        <v>266</v>
      </c>
      <c r="C280" s="85" t="s">
        <v>7</v>
      </c>
      <c r="D280" s="109">
        <v>7000000</v>
      </c>
    </row>
    <row r="281" spans="1:245" s="67" customFormat="1" x14ac:dyDescent="0.35">
      <c r="A281" s="85" t="s">
        <v>262</v>
      </c>
      <c r="B281" s="85" t="s">
        <v>267</v>
      </c>
      <c r="C281" s="85" t="s">
        <v>7</v>
      </c>
      <c r="D281" s="109">
        <v>6000000</v>
      </c>
      <c r="E281" s="76"/>
      <c r="F281" s="1"/>
    </row>
    <row r="282" spans="1:245" x14ac:dyDescent="0.35">
      <c r="A282" s="85" t="s">
        <v>263</v>
      </c>
      <c r="B282" s="85" t="s">
        <v>268</v>
      </c>
      <c r="C282" s="85" t="s">
        <v>7</v>
      </c>
      <c r="D282" s="109">
        <v>5000000</v>
      </c>
    </row>
    <row r="283" spans="1:245" s="68" customFormat="1" x14ac:dyDescent="0.35">
      <c r="A283" s="85" t="s">
        <v>265</v>
      </c>
      <c r="B283" s="85" t="s">
        <v>264</v>
      </c>
      <c r="C283" s="85" t="s">
        <v>7</v>
      </c>
      <c r="D283" s="109">
        <v>5000000</v>
      </c>
      <c r="E283" s="80"/>
      <c r="F283" s="1"/>
      <c r="G283" s="71"/>
      <c r="H283" s="71"/>
      <c r="I283" s="71"/>
      <c r="J283" s="71"/>
      <c r="K283" s="71"/>
      <c r="L283" s="71"/>
      <c r="M283" s="71"/>
      <c r="N283" s="71"/>
      <c r="O283" s="71"/>
      <c r="P283" s="71"/>
      <c r="Q283" s="71"/>
      <c r="R283" s="71"/>
      <c r="S283" s="71"/>
      <c r="T283" s="71"/>
      <c r="U283" s="71"/>
      <c r="V283" s="71"/>
      <c r="W283" s="71"/>
      <c r="X283" s="71"/>
      <c r="Y283" s="71"/>
      <c r="Z283" s="71"/>
      <c r="AA283" s="71"/>
      <c r="AB283" s="71"/>
      <c r="AC283" s="71"/>
      <c r="AD283" s="71"/>
      <c r="AE283" s="71"/>
      <c r="AF283" s="71"/>
      <c r="AG283" s="71"/>
      <c r="AH283" s="71"/>
      <c r="AI283" s="71"/>
      <c r="AJ283" s="71"/>
      <c r="AK283" s="71"/>
      <c r="AL283" s="71"/>
      <c r="AM283" s="71"/>
      <c r="AN283" s="71"/>
      <c r="AO283" s="71"/>
      <c r="AP283" s="71"/>
      <c r="AQ283" s="71"/>
      <c r="AR283" s="71"/>
      <c r="AS283" s="71"/>
      <c r="AT283" s="71"/>
      <c r="AU283" s="71"/>
      <c r="AV283" s="71"/>
      <c r="AW283" s="71"/>
      <c r="AX283" s="71"/>
      <c r="AY283" s="71"/>
      <c r="AZ283" s="71"/>
      <c r="BA283" s="71"/>
      <c r="BB283" s="71"/>
      <c r="BC283" s="71"/>
      <c r="BD283" s="71"/>
      <c r="BE283" s="71"/>
      <c r="BF283" s="71"/>
      <c r="BG283" s="71"/>
      <c r="BH283" s="71"/>
      <c r="BI283" s="71"/>
      <c r="BJ283" s="71"/>
      <c r="BK283" s="71"/>
      <c r="BL283" s="71"/>
      <c r="BM283" s="71"/>
      <c r="BN283" s="71"/>
      <c r="BO283" s="71"/>
      <c r="BP283" s="71"/>
      <c r="BQ283" s="71"/>
      <c r="BR283" s="71"/>
      <c r="BS283" s="71"/>
      <c r="BT283" s="71"/>
      <c r="BU283" s="71"/>
      <c r="BV283" s="71"/>
      <c r="BW283" s="71"/>
      <c r="BX283" s="71"/>
      <c r="BY283" s="71"/>
      <c r="BZ283" s="71"/>
      <c r="CA283" s="71"/>
      <c r="CB283" s="71"/>
      <c r="CC283" s="71"/>
      <c r="CD283" s="71"/>
      <c r="CE283" s="71"/>
      <c r="CF283" s="71"/>
      <c r="CG283" s="71"/>
      <c r="CH283" s="71"/>
      <c r="CI283" s="71"/>
      <c r="CJ283" s="71"/>
      <c r="CK283" s="71"/>
      <c r="CL283" s="71"/>
      <c r="CM283" s="71"/>
      <c r="CN283" s="71"/>
      <c r="CO283" s="71"/>
      <c r="CP283" s="71"/>
      <c r="CQ283" s="71"/>
      <c r="CR283" s="71"/>
      <c r="CS283" s="71"/>
      <c r="CT283" s="71"/>
      <c r="CU283" s="71"/>
      <c r="CV283" s="71"/>
      <c r="CW283" s="71"/>
      <c r="CX283" s="71"/>
      <c r="CY283" s="71"/>
      <c r="CZ283" s="71"/>
      <c r="DA283" s="71"/>
      <c r="DB283" s="71"/>
      <c r="DC283" s="71"/>
      <c r="DD283" s="71"/>
      <c r="DE283" s="71"/>
      <c r="DF283" s="71"/>
      <c r="DG283" s="71"/>
      <c r="DH283" s="71"/>
      <c r="DI283" s="71"/>
      <c r="DJ283" s="71"/>
      <c r="DK283" s="71"/>
      <c r="DL283" s="71"/>
      <c r="DM283" s="71"/>
      <c r="DN283" s="71"/>
      <c r="DO283" s="71"/>
      <c r="DP283" s="71"/>
      <c r="DQ283" s="71"/>
      <c r="DR283" s="71"/>
      <c r="DS283" s="71"/>
      <c r="DT283" s="71"/>
      <c r="DU283" s="71"/>
      <c r="DV283" s="71"/>
      <c r="DW283" s="71"/>
      <c r="DX283" s="71"/>
      <c r="DY283" s="71"/>
      <c r="DZ283" s="71"/>
      <c r="EA283" s="71"/>
      <c r="EB283" s="71"/>
      <c r="EC283" s="71"/>
      <c r="ED283" s="71"/>
      <c r="EE283" s="71"/>
      <c r="EF283" s="71"/>
      <c r="EG283" s="71"/>
      <c r="EH283" s="71"/>
      <c r="EI283" s="71"/>
      <c r="EJ283" s="71"/>
      <c r="EK283" s="71"/>
      <c r="EL283" s="71"/>
      <c r="EM283" s="71"/>
      <c r="EN283" s="71"/>
      <c r="EO283" s="71"/>
      <c r="EP283" s="71"/>
      <c r="EQ283" s="71"/>
      <c r="ER283" s="71"/>
      <c r="ES283" s="71"/>
      <c r="ET283" s="71"/>
      <c r="EU283" s="71"/>
      <c r="EV283" s="71"/>
      <c r="EW283" s="71"/>
      <c r="EX283" s="71"/>
      <c r="EY283" s="71"/>
      <c r="EZ283" s="71"/>
      <c r="FA283" s="71"/>
      <c r="FB283" s="71"/>
      <c r="FC283" s="71"/>
      <c r="FD283" s="71"/>
      <c r="FE283" s="71"/>
      <c r="FF283" s="71"/>
      <c r="FG283" s="71"/>
      <c r="FH283" s="71"/>
      <c r="FI283" s="71"/>
      <c r="FJ283" s="71"/>
      <c r="FK283" s="71"/>
      <c r="FL283" s="71"/>
      <c r="FM283" s="71"/>
      <c r="FN283" s="71"/>
      <c r="FO283" s="71"/>
      <c r="FP283" s="71"/>
      <c r="FQ283" s="71"/>
      <c r="FR283" s="71"/>
      <c r="FS283" s="71"/>
      <c r="FT283" s="71"/>
      <c r="FU283" s="71"/>
      <c r="FV283" s="71"/>
      <c r="FW283" s="71"/>
      <c r="FX283" s="71"/>
      <c r="FY283" s="71"/>
      <c r="FZ283" s="71"/>
      <c r="GA283" s="71"/>
      <c r="GB283" s="71"/>
      <c r="GC283" s="71"/>
      <c r="GD283" s="71"/>
      <c r="GE283" s="71"/>
      <c r="GF283" s="71"/>
      <c r="GG283" s="71"/>
      <c r="GH283" s="71"/>
      <c r="GI283" s="71"/>
      <c r="GJ283" s="71"/>
      <c r="GK283" s="71"/>
      <c r="GL283" s="71"/>
      <c r="GM283" s="71"/>
      <c r="GN283" s="71"/>
      <c r="GO283" s="71"/>
      <c r="GP283" s="71"/>
      <c r="GQ283" s="71"/>
      <c r="GR283" s="71"/>
      <c r="GS283" s="71"/>
      <c r="GT283" s="71"/>
      <c r="GU283" s="71"/>
      <c r="GV283" s="71"/>
      <c r="GW283" s="71"/>
      <c r="GX283" s="71"/>
      <c r="GY283" s="71"/>
      <c r="GZ283" s="71"/>
      <c r="HA283" s="71"/>
      <c r="HB283" s="71"/>
      <c r="HC283" s="71"/>
      <c r="HD283" s="71"/>
      <c r="HE283" s="71"/>
      <c r="HF283" s="71"/>
      <c r="HG283" s="71"/>
      <c r="HH283" s="71"/>
      <c r="HI283" s="71"/>
      <c r="HJ283" s="71"/>
      <c r="HK283" s="71"/>
      <c r="HL283" s="71"/>
      <c r="HM283" s="71"/>
      <c r="HN283" s="71"/>
      <c r="HO283" s="71"/>
      <c r="HP283" s="71"/>
      <c r="HQ283" s="71"/>
      <c r="HR283" s="71"/>
      <c r="HS283" s="71"/>
      <c r="HT283" s="71"/>
      <c r="HU283" s="71"/>
      <c r="HV283" s="71"/>
      <c r="HW283" s="71"/>
      <c r="HX283" s="71"/>
      <c r="HY283" s="71"/>
      <c r="HZ283" s="71"/>
      <c r="IA283" s="71"/>
      <c r="IB283" s="71"/>
      <c r="IC283" s="71"/>
      <c r="ID283" s="71"/>
      <c r="IE283" s="71"/>
      <c r="IF283" s="71"/>
      <c r="IG283" s="71"/>
      <c r="IH283" s="71"/>
      <c r="II283" s="71"/>
      <c r="IJ283" s="71"/>
      <c r="IK283" s="71"/>
    </row>
    <row r="284" spans="1:245" x14ac:dyDescent="0.35">
      <c r="A284" s="85" t="s">
        <v>851</v>
      </c>
      <c r="B284" s="85" t="s">
        <v>853</v>
      </c>
      <c r="C284" s="85" t="s">
        <v>7</v>
      </c>
      <c r="D284" s="109">
        <v>7000000</v>
      </c>
    </row>
    <row r="285" spans="1:245" x14ac:dyDescent="0.35">
      <c r="A285" s="85" t="s">
        <v>852</v>
      </c>
      <c r="B285" s="85" t="s">
        <v>854</v>
      </c>
      <c r="C285" s="85" t="s">
        <v>7</v>
      </c>
      <c r="D285" s="109">
        <v>7000000</v>
      </c>
    </row>
    <row r="286" spans="1:245" s="68" customFormat="1" x14ac:dyDescent="0.35">
      <c r="A286" s="102" t="s">
        <v>1037</v>
      </c>
      <c r="B286" s="102" t="s">
        <v>946</v>
      </c>
      <c r="C286" s="102" t="s">
        <v>7</v>
      </c>
      <c r="D286" s="111">
        <v>11000000</v>
      </c>
      <c r="E286" s="77" t="s">
        <v>844</v>
      </c>
      <c r="F286" s="1"/>
    </row>
    <row r="287" spans="1:245" s="68" customFormat="1" x14ac:dyDescent="0.35">
      <c r="A287" s="102" t="s">
        <v>1038</v>
      </c>
      <c r="B287" s="102" t="s">
        <v>924</v>
      </c>
      <c r="C287" s="102" t="s">
        <v>7</v>
      </c>
      <c r="D287" s="111">
        <v>6000000</v>
      </c>
      <c r="E287" s="77" t="s">
        <v>844</v>
      </c>
      <c r="F287" s="1"/>
    </row>
    <row r="288" spans="1:245" s="68" customFormat="1" x14ac:dyDescent="0.35">
      <c r="A288" s="85"/>
      <c r="B288" s="85"/>
      <c r="C288" s="85"/>
      <c r="D288" s="109" t="s">
        <v>985</v>
      </c>
      <c r="E288" s="76"/>
      <c r="F288" s="1"/>
      <c r="G288" s="67"/>
      <c r="H288" s="67"/>
      <c r="I288" s="67"/>
      <c r="J288" s="67"/>
      <c r="K288" s="67"/>
      <c r="L288" s="67"/>
      <c r="M288" s="67"/>
      <c r="N288" s="67"/>
      <c r="O288" s="67"/>
      <c r="P288" s="67"/>
      <c r="Q288" s="67"/>
      <c r="R288" s="67"/>
      <c r="S288" s="67"/>
      <c r="T288" s="67"/>
      <c r="U288" s="67"/>
      <c r="V288" s="67"/>
      <c r="W288" s="67"/>
      <c r="X288" s="67"/>
      <c r="Y288" s="67"/>
      <c r="Z288" s="67"/>
      <c r="AA288" s="67"/>
      <c r="AB288" s="67"/>
      <c r="AC288" s="67"/>
      <c r="AD288" s="67"/>
      <c r="AE288" s="67"/>
      <c r="AF288" s="67"/>
      <c r="AG288" s="67"/>
      <c r="AH288" s="67"/>
      <c r="AI288" s="67"/>
      <c r="AJ288" s="67"/>
      <c r="AK288" s="67"/>
      <c r="AL288" s="67"/>
      <c r="AM288" s="67"/>
      <c r="AN288" s="67"/>
      <c r="AO288" s="67"/>
      <c r="AP288" s="67"/>
      <c r="AQ288" s="67"/>
      <c r="AR288" s="67"/>
      <c r="AS288" s="67"/>
      <c r="AT288" s="67"/>
      <c r="AU288" s="67"/>
      <c r="AV288" s="67"/>
      <c r="AW288" s="67"/>
      <c r="AX288" s="67"/>
      <c r="AY288" s="67"/>
      <c r="AZ288" s="67"/>
      <c r="BA288" s="67"/>
      <c r="BB288" s="67"/>
      <c r="BC288" s="67"/>
      <c r="BD288" s="67"/>
      <c r="BE288" s="67"/>
      <c r="BF288" s="67"/>
      <c r="BG288" s="67"/>
      <c r="BH288" s="67"/>
      <c r="BI288" s="67"/>
      <c r="BJ288" s="67"/>
      <c r="BK288" s="67"/>
      <c r="BL288" s="67"/>
      <c r="BM288" s="67"/>
      <c r="BN288" s="67"/>
      <c r="BO288" s="67"/>
      <c r="BP288" s="67"/>
      <c r="BQ288" s="67"/>
      <c r="BR288" s="67"/>
      <c r="BS288" s="67"/>
      <c r="BT288" s="67"/>
      <c r="BU288" s="67"/>
      <c r="BV288" s="67"/>
      <c r="BW288" s="67"/>
      <c r="BX288" s="67"/>
      <c r="BY288" s="67"/>
      <c r="BZ288" s="67"/>
      <c r="CA288" s="67"/>
      <c r="CB288" s="67"/>
      <c r="CC288" s="67"/>
      <c r="CD288" s="67"/>
      <c r="CE288" s="67"/>
      <c r="CF288" s="67"/>
      <c r="CG288" s="67"/>
      <c r="CH288" s="67"/>
      <c r="CI288" s="67"/>
      <c r="CJ288" s="67"/>
      <c r="CK288" s="67"/>
      <c r="CL288" s="67"/>
      <c r="CM288" s="67"/>
      <c r="CN288" s="67"/>
      <c r="CO288" s="67"/>
      <c r="CP288" s="67"/>
      <c r="CQ288" s="67"/>
      <c r="CR288" s="67"/>
      <c r="CS288" s="67"/>
      <c r="CT288" s="67"/>
      <c r="CU288" s="67"/>
      <c r="CV288" s="67"/>
      <c r="CW288" s="67"/>
      <c r="CX288" s="67"/>
      <c r="CY288" s="67"/>
      <c r="CZ288" s="67"/>
      <c r="DA288" s="67"/>
      <c r="DB288" s="67"/>
      <c r="DC288" s="67"/>
      <c r="DD288" s="67"/>
      <c r="DE288" s="67"/>
      <c r="DF288" s="67"/>
      <c r="DG288" s="67"/>
      <c r="DH288" s="67"/>
      <c r="DI288" s="67"/>
      <c r="DJ288" s="67"/>
      <c r="DK288" s="67"/>
      <c r="DL288" s="67"/>
      <c r="DM288" s="67"/>
      <c r="DN288" s="67"/>
      <c r="DO288" s="67"/>
      <c r="DP288" s="67"/>
      <c r="DQ288" s="67"/>
      <c r="DR288" s="67"/>
      <c r="DS288" s="67"/>
      <c r="DT288" s="67"/>
      <c r="DU288" s="67"/>
      <c r="DV288" s="67"/>
      <c r="DW288" s="67"/>
      <c r="DX288" s="67"/>
      <c r="DY288" s="67"/>
      <c r="DZ288" s="67"/>
      <c r="EA288" s="67"/>
      <c r="EB288" s="67"/>
      <c r="EC288" s="67"/>
      <c r="ED288" s="67"/>
      <c r="EE288" s="67"/>
      <c r="EF288" s="67"/>
      <c r="EG288" s="67"/>
      <c r="EH288" s="67"/>
      <c r="EI288" s="67"/>
      <c r="EJ288" s="67"/>
      <c r="EK288" s="67"/>
      <c r="EL288" s="67"/>
      <c r="EM288" s="67"/>
      <c r="EN288" s="67"/>
      <c r="EO288" s="67"/>
      <c r="EP288" s="67"/>
      <c r="EQ288" s="67"/>
      <c r="ER288" s="67"/>
      <c r="ES288" s="67"/>
      <c r="ET288" s="67"/>
      <c r="EU288" s="67"/>
      <c r="EV288" s="67"/>
      <c r="EW288" s="67"/>
      <c r="EX288" s="67"/>
      <c r="EY288" s="67"/>
      <c r="EZ288" s="67"/>
      <c r="FA288" s="67"/>
      <c r="FB288" s="67"/>
      <c r="FC288" s="67"/>
      <c r="FD288" s="67"/>
      <c r="FE288" s="67"/>
      <c r="FF288" s="67"/>
      <c r="FG288" s="67"/>
      <c r="FH288" s="67"/>
      <c r="FI288" s="67"/>
      <c r="FJ288" s="67"/>
      <c r="FK288" s="67"/>
      <c r="FL288" s="67"/>
      <c r="FM288" s="67"/>
      <c r="FN288" s="67"/>
      <c r="FO288" s="67"/>
      <c r="FP288" s="67"/>
      <c r="FQ288" s="67"/>
      <c r="FR288" s="67"/>
      <c r="FS288" s="67"/>
      <c r="FT288" s="67"/>
      <c r="FU288" s="67"/>
      <c r="FV288" s="67"/>
      <c r="FW288" s="67"/>
      <c r="FX288" s="67"/>
      <c r="FY288" s="67"/>
      <c r="FZ288" s="67"/>
      <c r="GA288" s="67"/>
      <c r="GB288" s="67"/>
      <c r="GC288" s="67"/>
      <c r="GD288" s="67"/>
      <c r="GE288" s="67"/>
      <c r="GF288" s="67"/>
      <c r="GG288" s="67"/>
      <c r="GH288" s="67"/>
      <c r="GI288" s="67"/>
      <c r="GJ288" s="67"/>
      <c r="GK288" s="67"/>
      <c r="GL288" s="67"/>
      <c r="GM288" s="67"/>
      <c r="GN288" s="67"/>
      <c r="GO288" s="67"/>
      <c r="GP288" s="67"/>
      <c r="GQ288" s="67"/>
      <c r="GR288" s="67"/>
      <c r="GS288" s="67"/>
      <c r="GT288" s="67"/>
      <c r="GU288" s="67"/>
      <c r="GV288" s="67"/>
      <c r="GW288" s="67"/>
      <c r="GX288" s="67"/>
      <c r="GY288" s="67"/>
      <c r="GZ288" s="67"/>
      <c r="HA288" s="67"/>
      <c r="HB288" s="67"/>
      <c r="HC288" s="67"/>
      <c r="HD288" s="67"/>
      <c r="HE288" s="67"/>
      <c r="HF288" s="67"/>
      <c r="HG288" s="67"/>
      <c r="HH288" s="67"/>
      <c r="HI288" s="67"/>
      <c r="HJ288" s="67"/>
      <c r="HK288" s="67"/>
      <c r="HL288" s="67"/>
      <c r="HM288" s="67"/>
      <c r="HN288" s="67"/>
      <c r="HO288" s="67"/>
      <c r="HP288" s="67"/>
      <c r="HQ288" s="67"/>
      <c r="HR288" s="67"/>
      <c r="HS288" s="67"/>
      <c r="HT288" s="67"/>
      <c r="HU288" s="67"/>
      <c r="HV288" s="67"/>
      <c r="HW288" s="67"/>
      <c r="HX288" s="67"/>
      <c r="HY288" s="67"/>
      <c r="HZ288" s="67"/>
      <c r="IA288" s="67"/>
      <c r="IB288" s="67"/>
      <c r="IC288" s="67"/>
      <c r="ID288" s="67"/>
      <c r="IE288" s="67"/>
      <c r="IF288" s="67"/>
      <c r="IG288" s="67"/>
      <c r="IH288" s="67"/>
      <c r="II288" s="67"/>
      <c r="IJ288" s="67"/>
      <c r="IK288" s="67"/>
    </row>
    <row r="289" spans="1:245" x14ac:dyDescent="0.35">
      <c r="A289" s="85" t="s">
        <v>270</v>
      </c>
      <c r="B289" s="85" t="s">
        <v>274</v>
      </c>
      <c r="C289" s="85" t="s">
        <v>22</v>
      </c>
      <c r="D289" s="109">
        <v>10000000</v>
      </c>
      <c r="E289" s="77"/>
      <c r="G289" s="68"/>
      <c r="H289" s="68"/>
      <c r="I289" s="68"/>
      <c r="J289" s="68"/>
      <c r="K289" s="68"/>
      <c r="L289" s="68"/>
      <c r="M289" s="68"/>
      <c r="N289" s="68"/>
      <c r="O289" s="68"/>
      <c r="P289" s="68"/>
      <c r="Q289" s="68"/>
      <c r="R289" s="68"/>
      <c r="S289" s="68"/>
      <c r="T289" s="68"/>
      <c r="U289" s="68"/>
      <c r="V289" s="68"/>
      <c r="W289" s="68"/>
      <c r="X289" s="68"/>
      <c r="Y289" s="68"/>
      <c r="Z289" s="68"/>
      <c r="AA289" s="68"/>
      <c r="AB289" s="68"/>
      <c r="AC289" s="68"/>
      <c r="AD289" s="68"/>
      <c r="AE289" s="68"/>
      <c r="AF289" s="68"/>
      <c r="AG289" s="68"/>
      <c r="AH289" s="68"/>
      <c r="AI289" s="68"/>
      <c r="AJ289" s="68"/>
      <c r="AK289" s="68"/>
      <c r="AL289" s="68"/>
      <c r="AM289" s="68"/>
      <c r="AN289" s="68"/>
      <c r="AO289" s="68"/>
      <c r="AP289" s="68"/>
      <c r="AQ289" s="68"/>
      <c r="AR289" s="68"/>
      <c r="AS289" s="68"/>
      <c r="AT289" s="68"/>
      <c r="AU289" s="68"/>
      <c r="AV289" s="68"/>
      <c r="AW289" s="68"/>
      <c r="AX289" s="68"/>
      <c r="AY289" s="68"/>
      <c r="AZ289" s="68"/>
      <c r="BA289" s="68"/>
      <c r="BB289" s="68"/>
      <c r="BC289" s="68"/>
      <c r="BD289" s="68"/>
      <c r="BE289" s="68"/>
      <c r="BF289" s="68"/>
      <c r="BG289" s="68"/>
      <c r="BH289" s="68"/>
      <c r="BI289" s="68"/>
      <c r="BJ289" s="68"/>
      <c r="BK289" s="68"/>
      <c r="BL289" s="68"/>
      <c r="BM289" s="68"/>
      <c r="BN289" s="68"/>
      <c r="BO289" s="68"/>
      <c r="BP289" s="68"/>
      <c r="BQ289" s="68"/>
      <c r="BR289" s="68"/>
      <c r="BS289" s="68"/>
      <c r="BT289" s="68"/>
      <c r="BU289" s="68"/>
      <c r="BV289" s="68"/>
      <c r="BW289" s="68"/>
      <c r="BX289" s="68"/>
      <c r="BY289" s="68"/>
      <c r="BZ289" s="68"/>
      <c r="CA289" s="68"/>
      <c r="CB289" s="68"/>
      <c r="CC289" s="68"/>
      <c r="CD289" s="68"/>
      <c r="CE289" s="68"/>
      <c r="CF289" s="68"/>
      <c r="CG289" s="68"/>
      <c r="CH289" s="68"/>
      <c r="CI289" s="68"/>
      <c r="CJ289" s="68"/>
      <c r="CK289" s="68"/>
      <c r="CL289" s="68"/>
      <c r="CM289" s="68"/>
      <c r="CN289" s="68"/>
      <c r="CO289" s="68"/>
      <c r="CP289" s="68"/>
      <c r="CQ289" s="68"/>
      <c r="CR289" s="68"/>
      <c r="CS289" s="68"/>
      <c r="CT289" s="68"/>
      <c r="CU289" s="68"/>
      <c r="CV289" s="68"/>
      <c r="CW289" s="68"/>
      <c r="CX289" s="68"/>
      <c r="CY289" s="68"/>
      <c r="CZ289" s="68"/>
      <c r="DA289" s="68"/>
      <c r="DB289" s="68"/>
      <c r="DC289" s="68"/>
      <c r="DD289" s="68"/>
      <c r="DE289" s="68"/>
      <c r="DF289" s="68"/>
      <c r="DG289" s="68"/>
      <c r="DH289" s="68"/>
      <c r="DI289" s="68"/>
      <c r="DJ289" s="68"/>
      <c r="DK289" s="68"/>
      <c r="DL289" s="68"/>
      <c r="DM289" s="68"/>
      <c r="DN289" s="68"/>
      <c r="DO289" s="68"/>
      <c r="DP289" s="68"/>
      <c r="DQ289" s="68"/>
      <c r="DR289" s="68"/>
      <c r="DS289" s="68"/>
      <c r="DT289" s="68"/>
      <c r="DU289" s="68"/>
      <c r="DV289" s="68"/>
      <c r="DW289" s="68"/>
      <c r="DX289" s="68"/>
      <c r="DY289" s="68"/>
      <c r="DZ289" s="68"/>
      <c r="EA289" s="68"/>
      <c r="EB289" s="68"/>
      <c r="EC289" s="68"/>
      <c r="ED289" s="68"/>
      <c r="EE289" s="68"/>
      <c r="EF289" s="68"/>
      <c r="EG289" s="68"/>
      <c r="EH289" s="68"/>
      <c r="EI289" s="68"/>
      <c r="EJ289" s="68"/>
      <c r="EK289" s="68"/>
      <c r="EL289" s="68"/>
      <c r="EM289" s="68"/>
      <c r="EN289" s="68"/>
      <c r="EO289" s="68"/>
      <c r="EP289" s="68"/>
      <c r="EQ289" s="68"/>
      <c r="ER289" s="68"/>
      <c r="ES289" s="68"/>
      <c r="ET289" s="68"/>
      <c r="EU289" s="68"/>
      <c r="EV289" s="68"/>
      <c r="EW289" s="68"/>
      <c r="EX289" s="68"/>
      <c r="EY289" s="68"/>
      <c r="EZ289" s="68"/>
      <c r="FA289" s="68"/>
      <c r="FB289" s="68"/>
      <c r="FC289" s="68"/>
      <c r="FD289" s="68"/>
      <c r="FE289" s="68"/>
      <c r="FF289" s="68"/>
      <c r="FG289" s="68"/>
      <c r="FH289" s="68"/>
      <c r="FI289" s="68"/>
      <c r="FJ289" s="68"/>
      <c r="FK289" s="68"/>
      <c r="FL289" s="68"/>
      <c r="FM289" s="68"/>
      <c r="FN289" s="68"/>
      <c r="FO289" s="68"/>
      <c r="FP289" s="68"/>
      <c r="FQ289" s="68"/>
      <c r="FR289" s="68"/>
      <c r="FS289" s="68"/>
      <c r="FT289" s="68"/>
      <c r="FU289" s="68"/>
      <c r="FV289" s="68"/>
      <c r="FW289" s="68"/>
      <c r="FX289" s="68"/>
      <c r="FY289" s="68"/>
      <c r="FZ289" s="68"/>
      <c r="GA289" s="68"/>
      <c r="GB289" s="68"/>
      <c r="GC289" s="68"/>
      <c r="GD289" s="68"/>
      <c r="GE289" s="68"/>
      <c r="GF289" s="68"/>
      <c r="GG289" s="68"/>
      <c r="GH289" s="68"/>
      <c r="GI289" s="68"/>
      <c r="GJ289" s="68"/>
      <c r="GK289" s="68"/>
      <c r="GL289" s="68"/>
      <c r="GM289" s="68"/>
      <c r="GN289" s="68"/>
      <c r="GO289" s="68"/>
      <c r="GP289" s="68"/>
      <c r="GQ289" s="68"/>
      <c r="GR289" s="68"/>
      <c r="GS289" s="68"/>
      <c r="GT289" s="68"/>
      <c r="GU289" s="68"/>
      <c r="GV289" s="68"/>
      <c r="GW289" s="68"/>
      <c r="GX289" s="68"/>
      <c r="GY289" s="68"/>
      <c r="GZ289" s="68"/>
      <c r="HA289" s="68"/>
      <c r="HB289" s="68"/>
      <c r="HC289" s="68"/>
      <c r="HD289" s="68"/>
      <c r="HE289" s="68"/>
      <c r="HF289" s="68"/>
      <c r="HG289" s="68"/>
      <c r="HH289" s="68"/>
      <c r="HI289" s="68"/>
      <c r="HJ289" s="68"/>
      <c r="HK289" s="68"/>
      <c r="HL289" s="68"/>
      <c r="HM289" s="68"/>
      <c r="HN289" s="68"/>
      <c r="HO289" s="68"/>
      <c r="HP289" s="68"/>
      <c r="HQ289" s="68"/>
      <c r="HR289" s="68"/>
      <c r="HS289" s="68"/>
      <c r="HT289" s="68"/>
      <c r="HU289" s="68"/>
      <c r="HV289" s="68"/>
      <c r="HW289" s="68"/>
      <c r="HX289" s="68"/>
      <c r="HY289" s="68"/>
      <c r="HZ289" s="68"/>
      <c r="IA289" s="68"/>
      <c r="IB289" s="68"/>
      <c r="IC289" s="68"/>
      <c r="ID289" s="68"/>
      <c r="IE289" s="68"/>
      <c r="IF289" s="68"/>
      <c r="IG289" s="68"/>
      <c r="IH289" s="68"/>
      <c r="II289" s="68"/>
      <c r="IJ289" s="68"/>
      <c r="IK289" s="68"/>
    </row>
    <row r="290" spans="1:245" s="100" customFormat="1" x14ac:dyDescent="0.35">
      <c r="A290" s="101" t="s">
        <v>272</v>
      </c>
      <c r="B290" s="101" t="s">
        <v>280</v>
      </c>
      <c r="C290" s="101" t="s">
        <v>22</v>
      </c>
      <c r="D290" s="110">
        <v>10000000</v>
      </c>
      <c r="E290" s="99"/>
      <c r="F290" s="2"/>
    </row>
    <row r="291" spans="1:245" x14ac:dyDescent="0.35">
      <c r="A291" s="85" t="s">
        <v>273</v>
      </c>
      <c r="B291" s="85" t="s">
        <v>276</v>
      </c>
      <c r="C291" s="85" t="s">
        <v>22</v>
      </c>
      <c r="D291" s="109">
        <v>8000000</v>
      </c>
      <c r="E291" s="76"/>
      <c r="G291" s="67"/>
      <c r="H291" s="67"/>
      <c r="I291" s="67"/>
      <c r="J291" s="67"/>
      <c r="K291" s="67"/>
      <c r="L291" s="67"/>
      <c r="M291" s="67"/>
      <c r="N291" s="67"/>
      <c r="O291" s="67"/>
      <c r="P291" s="67"/>
      <c r="Q291" s="67"/>
      <c r="R291" s="67"/>
      <c r="S291" s="67"/>
      <c r="T291" s="67"/>
      <c r="U291" s="67"/>
      <c r="V291" s="67"/>
      <c r="W291" s="67"/>
      <c r="X291" s="67"/>
      <c r="Y291" s="67"/>
      <c r="Z291" s="67"/>
      <c r="AA291" s="67"/>
      <c r="AB291" s="67"/>
      <c r="AC291" s="67"/>
      <c r="AD291" s="67"/>
      <c r="AE291" s="67"/>
      <c r="AF291" s="67"/>
      <c r="AG291" s="67"/>
      <c r="AH291" s="67"/>
      <c r="AI291" s="67"/>
      <c r="AJ291" s="67"/>
      <c r="AK291" s="67"/>
      <c r="AL291" s="67"/>
      <c r="AM291" s="67"/>
      <c r="AN291" s="67"/>
      <c r="AO291" s="67"/>
      <c r="AP291" s="67"/>
      <c r="AQ291" s="67"/>
      <c r="AR291" s="67"/>
      <c r="AS291" s="67"/>
      <c r="AT291" s="67"/>
      <c r="AU291" s="67"/>
      <c r="AV291" s="67"/>
      <c r="AW291" s="67"/>
      <c r="AX291" s="67"/>
      <c r="AY291" s="67"/>
      <c r="AZ291" s="67"/>
      <c r="BA291" s="67"/>
      <c r="BB291" s="67"/>
      <c r="BC291" s="67"/>
      <c r="BD291" s="67"/>
      <c r="BE291" s="67"/>
      <c r="BF291" s="67"/>
      <c r="BG291" s="67"/>
      <c r="BH291" s="67"/>
      <c r="BI291" s="67"/>
      <c r="BJ291" s="67"/>
      <c r="BK291" s="67"/>
      <c r="BL291" s="67"/>
      <c r="BM291" s="67"/>
      <c r="BN291" s="67"/>
      <c r="BO291" s="67"/>
      <c r="BP291" s="67"/>
      <c r="BQ291" s="67"/>
      <c r="BR291" s="67"/>
      <c r="BS291" s="67"/>
      <c r="BT291" s="67"/>
      <c r="BU291" s="67"/>
      <c r="BV291" s="67"/>
      <c r="BW291" s="67"/>
      <c r="BX291" s="67"/>
      <c r="BY291" s="67"/>
      <c r="BZ291" s="67"/>
      <c r="CA291" s="67"/>
      <c r="CB291" s="67"/>
      <c r="CC291" s="67"/>
      <c r="CD291" s="67"/>
      <c r="CE291" s="67"/>
      <c r="CF291" s="67"/>
      <c r="CG291" s="67"/>
      <c r="CH291" s="67"/>
      <c r="CI291" s="67"/>
      <c r="CJ291" s="67"/>
      <c r="CK291" s="67"/>
      <c r="CL291" s="67"/>
      <c r="CM291" s="67"/>
      <c r="CN291" s="67"/>
      <c r="CO291" s="67"/>
      <c r="CP291" s="67"/>
      <c r="CQ291" s="67"/>
      <c r="CR291" s="67"/>
      <c r="CS291" s="67"/>
      <c r="CT291" s="67"/>
      <c r="CU291" s="67"/>
      <c r="CV291" s="67"/>
      <c r="CW291" s="67"/>
      <c r="CX291" s="67"/>
      <c r="CY291" s="67"/>
      <c r="CZ291" s="67"/>
      <c r="DA291" s="67"/>
      <c r="DB291" s="67"/>
      <c r="DC291" s="67"/>
      <c r="DD291" s="67"/>
      <c r="DE291" s="67"/>
      <c r="DF291" s="67"/>
      <c r="DG291" s="67"/>
      <c r="DH291" s="67"/>
      <c r="DI291" s="67"/>
      <c r="DJ291" s="67"/>
      <c r="DK291" s="67"/>
      <c r="DL291" s="67"/>
      <c r="DM291" s="67"/>
      <c r="DN291" s="67"/>
      <c r="DO291" s="67"/>
      <c r="DP291" s="67"/>
      <c r="DQ291" s="67"/>
      <c r="DR291" s="67"/>
      <c r="DS291" s="67"/>
      <c r="DT291" s="67"/>
      <c r="DU291" s="67"/>
      <c r="DV291" s="67"/>
      <c r="DW291" s="67"/>
      <c r="DX291" s="67"/>
      <c r="DY291" s="67"/>
      <c r="DZ291" s="67"/>
      <c r="EA291" s="67"/>
      <c r="EB291" s="67"/>
      <c r="EC291" s="67"/>
      <c r="ED291" s="67"/>
      <c r="EE291" s="67"/>
      <c r="EF291" s="67"/>
      <c r="EG291" s="67"/>
      <c r="EH291" s="67"/>
      <c r="EI291" s="67"/>
      <c r="EJ291" s="67"/>
      <c r="EK291" s="67"/>
      <c r="EL291" s="67"/>
      <c r="EM291" s="67"/>
      <c r="EN291" s="67"/>
      <c r="EO291" s="67"/>
      <c r="EP291" s="67"/>
      <c r="EQ291" s="67"/>
      <c r="ER291" s="67"/>
      <c r="ES291" s="67"/>
      <c r="ET291" s="67"/>
      <c r="EU291" s="67"/>
      <c r="EV291" s="67"/>
      <c r="EW291" s="67"/>
      <c r="EX291" s="67"/>
      <c r="EY291" s="67"/>
      <c r="EZ291" s="67"/>
      <c r="FA291" s="67"/>
      <c r="FB291" s="67"/>
      <c r="FC291" s="67"/>
      <c r="FD291" s="67"/>
      <c r="FE291" s="67"/>
      <c r="FF291" s="67"/>
      <c r="FG291" s="67"/>
      <c r="FH291" s="67"/>
      <c r="FI291" s="67"/>
      <c r="FJ291" s="67"/>
      <c r="FK291" s="67"/>
      <c r="FL291" s="67"/>
      <c r="FM291" s="67"/>
      <c r="FN291" s="67"/>
      <c r="FO291" s="67"/>
      <c r="FP291" s="67"/>
      <c r="FQ291" s="67"/>
      <c r="FR291" s="67"/>
      <c r="FS291" s="67"/>
      <c r="FT291" s="67"/>
      <c r="FU291" s="67"/>
      <c r="FV291" s="67"/>
      <c r="FW291" s="67"/>
      <c r="FX291" s="67"/>
      <c r="FY291" s="67"/>
      <c r="FZ291" s="67"/>
      <c r="GA291" s="67"/>
      <c r="GB291" s="67"/>
      <c r="GC291" s="67"/>
      <c r="GD291" s="67"/>
      <c r="GE291" s="67"/>
      <c r="GF291" s="67"/>
      <c r="GG291" s="67"/>
      <c r="GH291" s="67"/>
      <c r="GI291" s="67"/>
      <c r="GJ291" s="67"/>
      <c r="GK291" s="67"/>
      <c r="GL291" s="67"/>
      <c r="GM291" s="67"/>
      <c r="GN291" s="67"/>
      <c r="GO291" s="67"/>
      <c r="GP291" s="67"/>
      <c r="GQ291" s="67"/>
      <c r="GR291" s="67"/>
      <c r="GS291" s="67"/>
      <c r="GT291" s="67"/>
      <c r="GU291" s="67"/>
      <c r="GV291" s="67"/>
      <c r="GW291" s="67"/>
      <c r="GX291" s="67"/>
      <c r="GY291" s="67"/>
      <c r="GZ291" s="67"/>
      <c r="HA291" s="67"/>
      <c r="HB291" s="67"/>
      <c r="HC291" s="67"/>
      <c r="HD291" s="67"/>
      <c r="HE291" s="67"/>
      <c r="HF291" s="67"/>
      <c r="HG291" s="67"/>
      <c r="HH291" s="67"/>
      <c r="HI291" s="67"/>
      <c r="HJ291" s="67"/>
      <c r="HK291" s="67"/>
      <c r="HL291" s="67"/>
      <c r="HM291" s="67"/>
      <c r="HN291" s="67"/>
      <c r="HO291" s="67"/>
      <c r="HP291" s="67"/>
      <c r="HQ291" s="67"/>
      <c r="HR291" s="67"/>
      <c r="HS291" s="67"/>
      <c r="HT291" s="67"/>
      <c r="HU291" s="67"/>
      <c r="HV291" s="67"/>
      <c r="HW291" s="67"/>
      <c r="HX291" s="67"/>
      <c r="HY291" s="67"/>
      <c r="HZ291" s="67"/>
      <c r="IA291" s="67"/>
      <c r="IB291" s="67"/>
      <c r="IC291" s="67"/>
      <c r="ID291" s="67"/>
      <c r="IE291" s="67"/>
      <c r="IF291" s="67"/>
      <c r="IG291" s="67"/>
      <c r="IH291" s="67"/>
      <c r="II291" s="67"/>
      <c r="IJ291" s="67"/>
      <c r="IK291" s="67"/>
    </row>
    <row r="292" spans="1:245" s="67" customFormat="1" x14ac:dyDescent="0.35">
      <c r="A292" s="85" t="s">
        <v>275</v>
      </c>
      <c r="B292" s="85" t="s">
        <v>278</v>
      </c>
      <c r="C292" s="85" t="s">
        <v>22</v>
      </c>
      <c r="D292" s="109">
        <v>8000000</v>
      </c>
      <c r="E292" s="77"/>
      <c r="F292" s="1"/>
      <c r="G292" s="68"/>
      <c r="H292" s="68"/>
      <c r="I292" s="68"/>
      <c r="J292" s="68"/>
      <c r="K292" s="68"/>
      <c r="L292" s="68"/>
      <c r="M292" s="68"/>
      <c r="N292" s="68"/>
      <c r="O292" s="68"/>
      <c r="P292" s="68"/>
      <c r="Q292" s="68"/>
      <c r="R292" s="68"/>
      <c r="S292" s="68"/>
      <c r="T292" s="68"/>
      <c r="U292" s="68"/>
      <c r="V292" s="68"/>
      <c r="W292" s="68"/>
      <c r="X292" s="68"/>
      <c r="Y292" s="68"/>
      <c r="Z292" s="68"/>
      <c r="AA292" s="68"/>
      <c r="AB292" s="68"/>
      <c r="AC292" s="68"/>
      <c r="AD292" s="68"/>
      <c r="AE292" s="68"/>
      <c r="AF292" s="68"/>
      <c r="AG292" s="68"/>
      <c r="AH292" s="68"/>
      <c r="AI292" s="68"/>
      <c r="AJ292" s="68"/>
      <c r="AK292" s="68"/>
      <c r="AL292" s="68"/>
      <c r="AM292" s="68"/>
      <c r="AN292" s="68"/>
      <c r="AO292" s="68"/>
      <c r="AP292" s="68"/>
      <c r="AQ292" s="68"/>
      <c r="AR292" s="68"/>
      <c r="AS292" s="68"/>
      <c r="AT292" s="68"/>
      <c r="AU292" s="68"/>
      <c r="AV292" s="68"/>
      <c r="AW292" s="68"/>
      <c r="AX292" s="68"/>
      <c r="AY292" s="68"/>
      <c r="AZ292" s="68"/>
      <c r="BA292" s="68"/>
      <c r="BB292" s="68"/>
      <c r="BC292" s="68"/>
      <c r="BD292" s="68"/>
      <c r="BE292" s="68"/>
      <c r="BF292" s="68"/>
      <c r="BG292" s="68"/>
      <c r="BH292" s="68"/>
      <c r="BI292" s="68"/>
      <c r="BJ292" s="68"/>
      <c r="BK292" s="68"/>
      <c r="BL292" s="68"/>
      <c r="BM292" s="68"/>
      <c r="BN292" s="68"/>
      <c r="BO292" s="68"/>
      <c r="BP292" s="68"/>
      <c r="BQ292" s="68"/>
      <c r="BR292" s="68"/>
      <c r="BS292" s="68"/>
      <c r="BT292" s="68"/>
      <c r="BU292" s="68"/>
      <c r="BV292" s="68"/>
      <c r="BW292" s="68"/>
      <c r="BX292" s="68"/>
      <c r="BY292" s="68"/>
      <c r="BZ292" s="68"/>
      <c r="CA292" s="68"/>
      <c r="CB292" s="68"/>
      <c r="CC292" s="68"/>
      <c r="CD292" s="68"/>
      <c r="CE292" s="68"/>
      <c r="CF292" s="68"/>
      <c r="CG292" s="68"/>
      <c r="CH292" s="68"/>
      <c r="CI292" s="68"/>
      <c r="CJ292" s="68"/>
      <c r="CK292" s="68"/>
      <c r="CL292" s="68"/>
      <c r="CM292" s="68"/>
      <c r="CN292" s="68"/>
      <c r="CO292" s="68"/>
      <c r="CP292" s="68"/>
      <c r="CQ292" s="68"/>
      <c r="CR292" s="68"/>
      <c r="CS292" s="68"/>
      <c r="CT292" s="68"/>
      <c r="CU292" s="68"/>
      <c r="CV292" s="68"/>
      <c r="CW292" s="68"/>
      <c r="CX292" s="68"/>
      <c r="CY292" s="68"/>
      <c r="CZ292" s="68"/>
      <c r="DA292" s="68"/>
      <c r="DB292" s="68"/>
      <c r="DC292" s="68"/>
      <c r="DD292" s="68"/>
      <c r="DE292" s="68"/>
      <c r="DF292" s="68"/>
      <c r="DG292" s="68"/>
      <c r="DH292" s="68"/>
      <c r="DI292" s="68"/>
      <c r="DJ292" s="68"/>
      <c r="DK292" s="68"/>
      <c r="DL292" s="68"/>
      <c r="DM292" s="68"/>
      <c r="DN292" s="68"/>
      <c r="DO292" s="68"/>
      <c r="DP292" s="68"/>
      <c r="DQ292" s="68"/>
      <c r="DR292" s="68"/>
      <c r="DS292" s="68"/>
      <c r="DT292" s="68"/>
      <c r="DU292" s="68"/>
      <c r="DV292" s="68"/>
      <c r="DW292" s="68"/>
      <c r="DX292" s="68"/>
      <c r="DY292" s="68"/>
      <c r="DZ292" s="68"/>
      <c r="EA292" s="68"/>
      <c r="EB292" s="68"/>
      <c r="EC292" s="68"/>
      <c r="ED292" s="68"/>
      <c r="EE292" s="68"/>
      <c r="EF292" s="68"/>
      <c r="EG292" s="68"/>
      <c r="EH292" s="68"/>
      <c r="EI292" s="68"/>
      <c r="EJ292" s="68"/>
      <c r="EK292" s="68"/>
      <c r="EL292" s="68"/>
      <c r="EM292" s="68"/>
      <c r="EN292" s="68"/>
      <c r="EO292" s="68"/>
      <c r="EP292" s="68"/>
      <c r="EQ292" s="68"/>
      <c r="ER292" s="68"/>
      <c r="ES292" s="68"/>
      <c r="ET292" s="68"/>
      <c r="EU292" s="68"/>
      <c r="EV292" s="68"/>
      <c r="EW292" s="68"/>
      <c r="EX292" s="68"/>
      <c r="EY292" s="68"/>
      <c r="EZ292" s="68"/>
      <c r="FA292" s="68"/>
      <c r="FB292" s="68"/>
      <c r="FC292" s="68"/>
      <c r="FD292" s="68"/>
      <c r="FE292" s="68"/>
      <c r="FF292" s="68"/>
      <c r="FG292" s="68"/>
      <c r="FH292" s="68"/>
      <c r="FI292" s="68"/>
      <c r="FJ292" s="68"/>
      <c r="FK292" s="68"/>
      <c r="FL292" s="68"/>
      <c r="FM292" s="68"/>
      <c r="FN292" s="68"/>
      <c r="FO292" s="68"/>
      <c r="FP292" s="68"/>
      <c r="FQ292" s="68"/>
      <c r="FR292" s="68"/>
      <c r="FS292" s="68"/>
      <c r="FT292" s="68"/>
      <c r="FU292" s="68"/>
      <c r="FV292" s="68"/>
      <c r="FW292" s="68"/>
      <c r="FX292" s="68"/>
      <c r="FY292" s="68"/>
      <c r="FZ292" s="68"/>
      <c r="GA292" s="68"/>
      <c r="GB292" s="68"/>
      <c r="GC292" s="68"/>
      <c r="GD292" s="68"/>
      <c r="GE292" s="68"/>
      <c r="GF292" s="68"/>
      <c r="GG292" s="68"/>
      <c r="GH292" s="68"/>
      <c r="GI292" s="68"/>
      <c r="GJ292" s="68"/>
      <c r="GK292" s="68"/>
      <c r="GL292" s="68"/>
      <c r="GM292" s="68"/>
      <c r="GN292" s="68"/>
      <c r="GO292" s="68"/>
      <c r="GP292" s="68"/>
      <c r="GQ292" s="68"/>
      <c r="GR292" s="68"/>
      <c r="GS292" s="68"/>
      <c r="GT292" s="68"/>
      <c r="GU292" s="68"/>
      <c r="GV292" s="68"/>
      <c r="GW292" s="68"/>
      <c r="GX292" s="68"/>
      <c r="GY292" s="68"/>
      <c r="GZ292" s="68"/>
      <c r="HA292" s="68"/>
      <c r="HB292" s="68"/>
      <c r="HC292" s="68"/>
      <c r="HD292" s="68"/>
      <c r="HE292" s="68"/>
      <c r="HF292" s="68"/>
      <c r="HG292" s="68"/>
      <c r="HH292" s="68"/>
      <c r="HI292" s="68"/>
      <c r="HJ292" s="68"/>
      <c r="HK292" s="68"/>
      <c r="HL292" s="68"/>
      <c r="HM292" s="68"/>
      <c r="HN292" s="68"/>
      <c r="HO292" s="68"/>
      <c r="HP292" s="68"/>
      <c r="HQ292" s="68"/>
      <c r="HR292" s="68"/>
      <c r="HS292" s="68"/>
      <c r="HT292" s="68"/>
      <c r="HU292" s="68"/>
      <c r="HV292" s="68"/>
      <c r="HW292" s="68"/>
      <c r="HX292" s="68"/>
      <c r="HY292" s="68"/>
      <c r="HZ292" s="68"/>
      <c r="IA292" s="68"/>
      <c r="IB292" s="68"/>
      <c r="IC292" s="68"/>
      <c r="ID292" s="68"/>
      <c r="IE292" s="68"/>
      <c r="IF292" s="68"/>
      <c r="IG292" s="68"/>
      <c r="IH292" s="68"/>
      <c r="II292" s="68"/>
      <c r="IJ292" s="68"/>
      <c r="IK292" s="68"/>
    </row>
    <row r="293" spans="1:245" s="100" customFormat="1" x14ac:dyDescent="0.35">
      <c r="A293" s="101" t="s">
        <v>277</v>
      </c>
      <c r="B293" s="101" t="s">
        <v>271</v>
      </c>
      <c r="C293" s="101" t="s">
        <v>22</v>
      </c>
      <c r="D293" s="110">
        <v>7000000</v>
      </c>
      <c r="E293" s="99"/>
      <c r="F293" s="2"/>
    </row>
    <row r="294" spans="1:245" x14ac:dyDescent="0.35">
      <c r="A294" s="85" t="s">
        <v>279</v>
      </c>
      <c r="B294" s="85" t="s">
        <v>705</v>
      </c>
      <c r="C294" s="85" t="s">
        <v>22</v>
      </c>
      <c r="D294" s="109">
        <v>7000000</v>
      </c>
    </row>
    <row r="295" spans="1:245" x14ac:dyDescent="0.35">
      <c r="A295" s="85" t="s">
        <v>868</v>
      </c>
      <c r="B295" s="85" t="s">
        <v>869</v>
      </c>
      <c r="C295" s="85" t="s">
        <v>22</v>
      </c>
      <c r="D295" s="109">
        <v>9000000</v>
      </c>
    </row>
    <row r="296" spans="1:245" s="68" customFormat="1" x14ac:dyDescent="0.35">
      <c r="A296" s="102" t="s">
        <v>1039</v>
      </c>
      <c r="B296" s="102" t="s">
        <v>925</v>
      </c>
      <c r="C296" s="102" t="s">
        <v>22</v>
      </c>
      <c r="D296" s="111">
        <v>10000000</v>
      </c>
      <c r="E296" s="77" t="s">
        <v>844</v>
      </c>
      <c r="F296" s="1"/>
    </row>
    <row r="297" spans="1:245" x14ac:dyDescent="0.35">
      <c r="D297" s="109" t="s">
        <v>985</v>
      </c>
      <c r="E297" s="77"/>
      <c r="G297" s="68"/>
      <c r="H297" s="68"/>
      <c r="I297" s="68"/>
      <c r="J297" s="68"/>
      <c r="K297" s="68"/>
      <c r="L297" s="68"/>
      <c r="M297" s="68"/>
      <c r="N297" s="68"/>
      <c r="O297" s="68"/>
      <c r="P297" s="68"/>
      <c r="Q297" s="68"/>
      <c r="R297" s="68"/>
      <c r="S297" s="68"/>
      <c r="T297" s="68"/>
      <c r="U297" s="68"/>
      <c r="V297" s="68"/>
      <c r="W297" s="68"/>
      <c r="X297" s="68"/>
      <c r="Y297" s="68"/>
      <c r="Z297" s="68"/>
      <c r="AA297" s="68"/>
      <c r="AB297" s="68"/>
      <c r="AC297" s="68"/>
      <c r="AD297" s="68"/>
      <c r="AE297" s="68"/>
      <c r="AF297" s="68"/>
      <c r="AG297" s="68"/>
      <c r="AH297" s="68"/>
      <c r="AI297" s="68"/>
      <c r="AJ297" s="68"/>
      <c r="AK297" s="68"/>
      <c r="AL297" s="68"/>
      <c r="AM297" s="68"/>
      <c r="AN297" s="68"/>
      <c r="AO297" s="68"/>
      <c r="AP297" s="68"/>
      <c r="AQ297" s="68"/>
      <c r="AR297" s="68"/>
      <c r="AS297" s="68"/>
      <c r="AT297" s="68"/>
      <c r="AU297" s="68"/>
      <c r="AV297" s="68"/>
      <c r="AW297" s="68"/>
      <c r="AX297" s="68"/>
      <c r="AY297" s="68"/>
      <c r="AZ297" s="68"/>
      <c r="BA297" s="68"/>
      <c r="BB297" s="68"/>
      <c r="BC297" s="68"/>
      <c r="BD297" s="68"/>
      <c r="BE297" s="68"/>
      <c r="BF297" s="68"/>
      <c r="BG297" s="68"/>
      <c r="BH297" s="68"/>
      <c r="BI297" s="68"/>
      <c r="BJ297" s="68"/>
      <c r="BK297" s="68"/>
      <c r="BL297" s="68"/>
      <c r="BM297" s="68"/>
      <c r="BN297" s="68"/>
      <c r="BO297" s="68"/>
      <c r="BP297" s="68"/>
      <c r="BQ297" s="68"/>
      <c r="BR297" s="68"/>
      <c r="BS297" s="68"/>
      <c r="BT297" s="68"/>
      <c r="BU297" s="68"/>
      <c r="BV297" s="68"/>
      <c r="BW297" s="68"/>
      <c r="BX297" s="68"/>
      <c r="BY297" s="68"/>
      <c r="BZ297" s="68"/>
      <c r="CA297" s="68"/>
      <c r="CB297" s="68"/>
      <c r="CC297" s="68"/>
      <c r="CD297" s="68"/>
      <c r="CE297" s="68"/>
      <c r="CF297" s="68"/>
      <c r="CG297" s="68"/>
      <c r="CH297" s="68"/>
      <c r="CI297" s="68"/>
      <c r="CJ297" s="68"/>
      <c r="CK297" s="68"/>
      <c r="CL297" s="68"/>
      <c r="CM297" s="68"/>
      <c r="CN297" s="68"/>
      <c r="CO297" s="68"/>
      <c r="CP297" s="68"/>
      <c r="CQ297" s="68"/>
      <c r="CR297" s="68"/>
      <c r="CS297" s="68"/>
      <c r="CT297" s="68"/>
      <c r="CU297" s="68"/>
      <c r="CV297" s="68"/>
      <c r="CW297" s="68"/>
      <c r="CX297" s="68"/>
      <c r="CY297" s="68"/>
      <c r="CZ297" s="68"/>
      <c r="DA297" s="68"/>
      <c r="DB297" s="68"/>
      <c r="DC297" s="68"/>
      <c r="DD297" s="68"/>
      <c r="DE297" s="68"/>
      <c r="DF297" s="68"/>
      <c r="DG297" s="68"/>
      <c r="DH297" s="68"/>
      <c r="DI297" s="68"/>
      <c r="DJ297" s="68"/>
      <c r="DK297" s="68"/>
      <c r="DL297" s="68"/>
      <c r="DM297" s="68"/>
      <c r="DN297" s="68"/>
      <c r="DO297" s="68"/>
      <c r="DP297" s="68"/>
      <c r="DQ297" s="68"/>
      <c r="DR297" s="68"/>
      <c r="DS297" s="68"/>
      <c r="DT297" s="68"/>
      <c r="DU297" s="68"/>
      <c r="DV297" s="68"/>
      <c r="DW297" s="68"/>
      <c r="DX297" s="68"/>
      <c r="DY297" s="68"/>
      <c r="DZ297" s="68"/>
      <c r="EA297" s="68"/>
      <c r="EB297" s="68"/>
      <c r="EC297" s="68"/>
      <c r="ED297" s="68"/>
      <c r="EE297" s="68"/>
      <c r="EF297" s="68"/>
      <c r="EG297" s="68"/>
      <c r="EH297" s="68"/>
      <c r="EI297" s="68"/>
      <c r="EJ297" s="68"/>
      <c r="EK297" s="68"/>
      <c r="EL297" s="68"/>
      <c r="EM297" s="68"/>
      <c r="EN297" s="68"/>
      <c r="EO297" s="68"/>
      <c r="EP297" s="68"/>
      <c r="EQ297" s="68"/>
      <c r="ER297" s="68"/>
      <c r="ES297" s="68"/>
      <c r="ET297" s="68"/>
      <c r="EU297" s="68"/>
      <c r="EV297" s="68"/>
      <c r="EW297" s="68"/>
      <c r="EX297" s="68"/>
      <c r="EY297" s="68"/>
      <c r="EZ297" s="68"/>
      <c r="FA297" s="68"/>
      <c r="FB297" s="68"/>
      <c r="FC297" s="68"/>
      <c r="FD297" s="68"/>
      <c r="FE297" s="68"/>
      <c r="FF297" s="68"/>
      <c r="FG297" s="68"/>
      <c r="FH297" s="68"/>
      <c r="FI297" s="68"/>
      <c r="FJ297" s="68"/>
      <c r="FK297" s="68"/>
      <c r="FL297" s="68"/>
      <c r="FM297" s="68"/>
      <c r="FN297" s="68"/>
      <c r="FO297" s="68"/>
      <c r="FP297" s="68"/>
      <c r="FQ297" s="68"/>
      <c r="FR297" s="68"/>
      <c r="FS297" s="68"/>
      <c r="FT297" s="68"/>
      <c r="FU297" s="68"/>
      <c r="FV297" s="68"/>
      <c r="FW297" s="68"/>
      <c r="FX297" s="68"/>
      <c r="FY297" s="68"/>
      <c r="FZ297" s="68"/>
      <c r="GA297" s="68"/>
      <c r="GB297" s="68"/>
      <c r="GC297" s="68"/>
      <c r="GD297" s="68"/>
      <c r="GE297" s="68"/>
      <c r="GF297" s="68"/>
      <c r="GG297" s="68"/>
      <c r="GH297" s="68"/>
      <c r="GI297" s="68"/>
      <c r="GJ297" s="68"/>
      <c r="GK297" s="68"/>
      <c r="GL297" s="68"/>
      <c r="GM297" s="68"/>
      <c r="GN297" s="68"/>
      <c r="GO297" s="68"/>
      <c r="GP297" s="68"/>
      <c r="GQ297" s="68"/>
      <c r="GR297" s="68"/>
      <c r="GS297" s="68"/>
      <c r="GT297" s="68"/>
      <c r="GU297" s="68"/>
      <c r="GV297" s="68"/>
      <c r="GW297" s="68"/>
      <c r="GX297" s="68"/>
      <c r="GY297" s="68"/>
      <c r="GZ297" s="68"/>
      <c r="HA297" s="68"/>
      <c r="HB297" s="68"/>
      <c r="HC297" s="68"/>
      <c r="HD297" s="68"/>
      <c r="HE297" s="68"/>
      <c r="HF297" s="68"/>
      <c r="HG297" s="68"/>
      <c r="HH297" s="68"/>
      <c r="HI297" s="68"/>
      <c r="HJ297" s="68"/>
      <c r="HK297" s="68"/>
      <c r="HL297" s="68"/>
      <c r="HM297" s="68"/>
      <c r="HN297" s="68"/>
      <c r="HO297" s="68"/>
      <c r="HP297" s="68"/>
      <c r="HQ297" s="68"/>
      <c r="HR297" s="68"/>
      <c r="HS297" s="68"/>
      <c r="HT297" s="68"/>
      <c r="HU297" s="68"/>
      <c r="HV297" s="68"/>
      <c r="HW297" s="68"/>
      <c r="HX297" s="68"/>
      <c r="HY297" s="68"/>
      <c r="HZ297" s="68"/>
      <c r="IA297" s="68"/>
      <c r="IB297" s="68"/>
      <c r="IC297" s="68"/>
      <c r="ID297" s="68"/>
      <c r="IE297" s="68"/>
      <c r="IF297" s="68"/>
      <c r="IG297" s="68"/>
      <c r="IH297" s="68"/>
      <c r="II297" s="68"/>
      <c r="IJ297" s="68"/>
      <c r="IK297" s="68"/>
    </row>
    <row r="298" spans="1:245" s="71" customFormat="1" x14ac:dyDescent="0.35">
      <c r="A298" s="85" t="s">
        <v>282</v>
      </c>
      <c r="B298" s="85" t="s">
        <v>291</v>
      </c>
      <c r="C298" s="85" t="s">
        <v>35</v>
      </c>
      <c r="D298" s="109">
        <v>12000000</v>
      </c>
      <c r="E298" s="75"/>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c r="HU298" s="1"/>
      <c r="HV298" s="1"/>
      <c r="HW298" s="1"/>
      <c r="HX298" s="1"/>
      <c r="HY298" s="1"/>
      <c r="HZ298" s="1"/>
      <c r="IA298" s="1"/>
      <c r="IB298" s="1"/>
      <c r="IC298" s="1"/>
      <c r="ID298" s="1"/>
      <c r="IE298" s="1"/>
      <c r="IF298" s="1"/>
      <c r="IG298" s="1"/>
      <c r="IH298" s="1"/>
      <c r="II298" s="1"/>
      <c r="IJ298" s="1"/>
      <c r="IK298" s="1"/>
    </row>
    <row r="299" spans="1:245" x14ac:dyDescent="0.35">
      <c r="A299" s="85" t="s">
        <v>284</v>
      </c>
      <c r="B299" s="85" t="s">
        <v>283</v>
      </c>
      <c r="C299" s="85" t="s">
        <v>35</v>
      </c>
      <c r="D299" s="109">
        <v>11000000</v>
      </c>
    </row>
    <row r="300" spans="1:245" x14ac:dyDescent="0.35">
      <c r="A300" s="85" t="s">
        <v>286</v>
      </c>
      <c r="B300" s="85" t="s">
        <v>706</v>
      </c>
      <c r="C300" s="85" t="s">
        <v>35</v>
      </c>
      <c r="D300" s="109">
        <v>8000000</v>
      </c>
    </row>
    <row r="301" spans="1:245" x14ac:dyDescent="0.35">
      <c r="A301" s="85" t="s">
        <v>287</v>
      </c>
      <c r="B301" s="85" t="s">
        <v>285</v>
      </c>
      <c r="C301" s="85" t="s">
        <v>35</v>
      </c>
      <c r="D301" s="109">
        <v>7000000</v>
      </c>
    </row>
    <row r="302" spans="1:245" x14ac:dyDescent="0.35">
      <c r="A302" s="85" t="s">
        <v>289</v>
      </c>
      <c r="B302" s="85" t="s">
        <v>707</v>
      </c>
      <c r="C302" s="85" t="s">
        <v>35</v>
      </c>
      <c r="D302" s="109">
        <v>6000000</v>
      </c>
    </row>
    <row r="303" spans="1:245" s="100" customFormat="1" x14ac:dyDescent="0.35">
      <c r="A303" s="101" t="s">
        <v>290</v>
      </c>
      <c r="B303" s="101" t="s">
        <v>288</v>
      </c>
      <c r="C303" s="101" t="s">
        <v>35</v>
      </c>
      <c r="D303" s="110">
        <v>5000000</v>
      </c>
      <c r="E303" s="99"/>
      <c r="F303" s="2"/>
    </row>
    <row r="304" spans="1:245" s="68" customFormat="1" x14ac:dyDescent="0.35">
      <c r="A304" s="102" t="s">
        <v>1040</v>
      </c>
      <c r="B304" s="102" t="s">
        <v>926</v>
      </c>
      <c r="C304" s="102" t="s">
        <v>35</v>
      </c>
      <c r="D304" s="111">
        <v>8000000</v>
      </c>
      <c r="E304" s="77" t="s">
        <v>844</v>
      </c>
      <c r="F304" s="1"/>
    </row>
    <row r="305" spans="1:245" s="68" customFormat="1" x14ac:dyDescent="0.35">
      <c r="A305" s="102" t="s">
        <v>1041</v>
      </c>
      <c r="B305" s="102" t="s">
        <v>927</v>
      </c>
      <c r="C305" s="102" t="s">
        <v>35</v>
      </c>
      <c r="D305" s="111">
        <v>7000000</v>
      </c>
      <c r="E305" s="77" t="s">
        <v>844</v>
      </c>
      <c r="F305" s="1"/>
    </row>
    <row r="306" spans="1:245" x14ac:dyDescent="0.35">
      <c r="D306" s="109" t="s">
        <v>985</v>
      </c>
    </row>
    <row r="307" spans="1:245" s="68" customFormat="1" x14ac:dyDescent="0.35">
      <c r="A307" s="85"/>
      <c r="B307" s="85"/>
      <c r="C307" s="85"/>
      <c r="D307" s="109" t="s">
        <v>985</v>
      </c>
      <c r="E307" s="77"/>
      <c r="F307" s="1"/>
    </row>
    <row r="308" spans="1:245" s="68" customFormat="1" x14ac:dyDescent="0.35">
      <c r="A308" s="85"/>
      <c r="B308" s="86" t="s">
        <v>293</v>
      </c>
      <c r="C308" s="85"/>
      <c r="D308" s="109" t="s">
        <v>985</v>
      </c>
      <c r="E308" s="77"/>
      <c r="F308" s="1"/>
    </row>
    <row r="309" spans="1:245" x14ac:dyDescent="0.35">
      <c r="A309" s="85" t="s">
        <v>294</v>
      </c>
      <c r="B309" s="85" t="s">
        <v>295</v>
      </c>
      <c r="C309" s="85" t="s">
        <v>6</v>
      </c>
      <c r="D309" s="109">
        <v>8000000</v>
      </c>
      <c r="E309" s="77"/>
      <c r="G309" s="68"/>
      <c r="H309" s="68"/>
      <c r="I309" s="68"/>
      <c r="J309" s="68"/>
      <c r="K309" s="68"/>
      <c r="L309" s="68"/>
      <c r="M309" s="68"/>
      <c r="N309" s="68"/>
      <c r="O309" s="68"/>
      <c r="P309" s="68"/>
      <c r="Q309" s="68"/>
      <c r="R309" s="68"/>
      <c r="S309" s="68"/>
      <c r="T309" s="68"/>
      <c r="U309" s="68"/>
      <c r="V309" s="68"/>
      <c r="W309" s="68"/>
      <c r="X309" s="68"/>
      <c r="Y309" s="68"/>
      <c r="Z309" s="68"/>
      <c r="AA309" s="68"/>
      <c r="AB309" s="68"/>
      <c r="AC309" s="68"/>
      <c r="AD309" s="68"/>
      <c r="AE309" s="68"/>
      <c r="AF309" s="68"/>
      <c r="AG309" s="68"/>
      <c r="AH309" s="68"/>
      <c r="AI309" s="68"/>
      <c r="AJ309" s="68"/>
      <c r="AK309" s="68"/>
      <c r="AL309" s="68"/>
      <c r="AM309" s="68"/>
      <c r="AN309" s="68"/>
      <c r="AO309" s="68"/>
      <c r="AP309" s="68"/>
      <c r="AQ309" s="68"/>
      <c r="AR309" s="68"/>
      <c r="AS309" s="68"/>
      <c r="AT309" s="68"/>
      <c r="AU309" s="68"/>
      <c r="AV309" s="68"/>
      <c r="AW309" s="68"/>
      <c r="AX309" s="68"/>
      <c r="AY309" s="68"/>
      <c r="AZ309" s="68"/>
      <c r="BA309" s="68"/>
      <c r="BB309" s="68"/>
      <c r="BC309" s="68"/>
      <c r="BD309" s="68"/>
      <c r="BE309" s="68"/>
      <c r="BF309" s="68"/>
      <c r="BG309" s="68"/>
      <c r="BH309" s="68"/>
      <c r="BI309" s="68"/>
      <c r="BJ309" s="68"/>
      <c r="BK309" s="68"/>
      <c r="BL309" s="68"/>
      <c r="BM309" s="68"/>
      <c r="BN309" s="68"/>
      <c r="BO309" s="68"/>
      <c r="BP309" s="68"/>
      <c r="BQ309" s="68"/>
      <c r="BR309" s="68"/>
      <c r="BS309" s="68"/>
      <c r="BT309" s="68"/>
      <c r="BU309" s="68"/>
      <c r="BV309" s="68"/>
      <c r="BW309" s="68"/>
      <c r="BX309" s="68"/>
      <c r="BY309" s="68"/>
      <c r="BZ309" s="68"/>
      <c r="CA309" s="68"/>
      <c r="CB309" s="68"/>
      <c r="CC309" s="68"/>
      <c r="CD309" s="68"/>
      <c r="CE309" s="68"/>
      <c r="CF309" s="68"/>
      <c r="CG309" s="68"/>
      <c r="CH309" s="68"/>
      <c r="CI309" s="68"/>
      <c r="CJ309" s="68"/>
      <c r="CK309" s="68"/>
      <c r="CL309" s="68"/>
      <c r="CM309" s="68"/>
      <c r="CN309" s="68"/>
      <c r="CO309" s="68"/>
      <c r="CP309" s="68"/>
      <c r="CQ309" s="68"/>
      <c r="CR309" s="68"/>
      <c r="CS309" s="68"/>
      <c r="CT309" s="68"/>
      <c r="CU309" s="68"/>
      <c r="CV309" s="68"/>
      <c r="CW309" s="68"/>
      <c r="CX309" s="68"/>
      <c r="CY309" s="68"/>
      <c r="CZ309" s="68"/>
      <c r="DA309" s="68"/>
      <c r="DB309" s="68"/>
      <c r="DC309" s="68"/>
      <c r="DD309" s="68"/>
      <c r="DE309" s="68"/>
      <c r="DF309" s="68"/>
      <c r="DG309" s="68"/>
      <c r="DH309" s="68"/>
      <c r="DI309" s="68"/>
      <c r="DJ309" s="68"/>
      <c r="DK309" s="68"/>
      <c r="DL309" s="68"/>
      <c r="DM309" s="68"/>
      <c r="DN309" s="68"/>
      <c r="DO309" s="68"/>
      <c r="DP309" s="68"/>
      <c r="DQ309" s="68"/>
      <c r="DR309" s="68"/>
      <c r="DS309" s="68"/>
      <c r="DT309" s="68"/>
      <c r="DU309" s="68"/>
      <c r="DV309" s="68"/>
      <c r="DW309" s="68"/>
      <c r="DX309" s="68"/>
      <c r="DY309" s="68"/>
      <c r="DZ309" s="68"/>
      <c r="EA309" s="68"/>
      <c r="EB309" s="68"/>
      <c r="EC309" s="68"/>
      <c r="ED309" s="68"/>
      <c r="EE309" s="68"/>
      <c r="EF309" s="68"/>
      <c r="EG309" s="68"/>
      <c r="EH309" s="68"/>
      <c r="EI309" s="68"/>
      <c r="EJ309" s="68"/>
      <c r="EK309" s="68"/>
      <c r="EL309" s="68"/>
      <c r="EM309" s="68"/>
      <c r="EN309" s="68"/>
      <c r="EO309" s="68"/>
      <c r="EP309" s="68"/>
      <c r="EQ309" s="68"/>
      <c r="ER309" s="68"/>
      <c r="ES309" s="68"/>
      <c r="ET309" s="68"/>
      <c r="EU309" s="68"/>
      <c r="EV309" s="68"/>
      <c r="EW309" s="68"/>
      <c r="EX309" s="68"/>
      <c r="EY309" s="68"/>
      <c r="EZ309" s="68"/>
      <c r="FA309" s="68"/>
      <c r="FB309" s="68"/>
      <c r="FC309" s="68"/>
      <c r="FD309" s="68"/>
      <c r="FE309" s="68"/>
      <c r="FF309" s="68"/>
      <c r="FG309" s="68"/>
      <c r="FH309" s="68"/>
      <c r="FI309" s="68"/>
      <c r="FJ309" s="68"/>
      <c r="FK309" s="68"/>
      <c r="FL309" s="68"/>
      <c r="FM309" s="68"/>
      <c r="FN309" s="68"/>
      <c r="FO309" s="68"/>
      <c r="FP309" s="68"/>
      <c r="FQ309" s="68"/>
      <c r="FR309" s="68"/>
      <c r="FS309" s="68"/>
      <c r="FT309" s="68"/>
      <c r="FU309" s="68"/>
      <c r="FV309" s="68"/>
      <c r="FW309" s="68"/>
      <c r="FX309" s="68"/>
      <c r="FY309" s="68"/>
      <c r="FZ309" s="68"/>
      <c r="GA309" s="68"/>
      <c r="GB309" s="68"/>
      <c r="GC309" s="68"/>
      <c r="GD309" s="68"/>
      <c r="GE309" s="68"/>
      <c r="GF309" s="68"/>
      <c r="GG309" s="68"/>
      <c r="GH309" s="68"/>
      <c r="GI309" s="68"/>
      <c r="GJ309" s="68"/>
      <c r="GK309" s="68"/>
      <c r="GL309" s="68"/>
      <c r="GM309" s="68"/>
      <c r="GN309" s="68"/>
      <c r="GO309" s="68"/>
      <c r="GP309" s="68"/>
      <c r="GQ309" s="68"/>
      <c r="GR309" s="68"/>
      <c r="GS309" s="68"/>
      <c r="GT309" s="68"/>
      <c r="GU309" s="68"/>
      <c r="GV309" s="68"/>
      <c r="GW309" s="68"/>
      <c r="GX309" s="68"/>
      <c r="GY309" s="68"/>
      <c r="GZ309" s="68"/>
      <c r="HA309" s="68"/>
      <c r="HB309" s="68"/>
      <c r="HC309" s="68"/>
      <c r="HD309" s="68"/>
      <c r="HE309" s="68"/>
      <c r="HF309" s="68"/>
      <c r="HG309" s="68"/>
      <c r="HH309" s="68"/>
      <c r="HI309" s="68"/>
      <c r="HJ309" s="68"/>
      <c r="HK309" s="68"/>
      <c r="HL309" s="68"/>
      <c r="HM309" s="68"/>
      <c r="HN309" s="68"/>
      <c r="HO309" s="68"/>
      <c r="HP309" s="68"/>
      <c r="HQ309" s="68"/>
      <c r="HR309" s="68"/>
      <c r="HS309" s="68"/>
      <c r="HT309" s="68"/>
      <c r="HU309" s="68"/>
      <c r="HV309" s="68"/>
      <c r="HW309" s="68"/>
      <c r="HX309" s="68"/>
      <c r="HY309" s="68"/>
      <c r="HZ309" s="68"/>
      <c r="IA309" s="68"/>
      <c r="IB309" s="68"/>
      <c r="IC309" s="68"/>
      <c r="ID309" s="68"/>
      <c r="IE309" s="68"/>
      <c r="IF309" s="68"/>
      <c r="IG309" s="68"/>
      <c r="IH309" s="68"/>
      <c r="II309" s="68"/>
      <c r="IJ309" s="68"/>
      <c r="IK309" s="68"/>
    </row>
    <row r="310" spans="1:245" x14ac:dyDescent="0.35">
      <c r="D310" s="109" t="s">
        <v>985</v>
      </c>
    </row>
    <row r="311" spans="1:245" s="67" customFormat="1" x14ac:dyDescent="0.35">
      <c r="A311" s="85" t="s">
        <v>296</v>
      </c>
      <c r="B311" s="85" t="s">
        <v>298</v>
      </c>
      <c r="C311" s="85" t="s">
        <v>7</v>
      </c>
      <c r="D311" s="109">
        <v>9000000</v>
      </c>
      <c r="E311" s="76"/>
      <c r="F311" s="1"/>
    </row>
    <row r="312" spans="1:245" s="67" customFormat="1" x14ac:dyDescent="0.35">
      <c r="A312" s="85" t="s">
        <v>297</v>
      </c>
      <c r="B312" s="85" t="s">
        <v>302</v>
      </c>
      <c r="C312" s="85" t="s">
        <v>7</v>
      </c>
      <c r="D312" s="109">
        <v>8000000</v>
      </c>
      <c r="E312" s="75"/>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c r="HU312" s="1"/>
      <c r="HV312" s="1"/>
      <c r="HW312" s="1"/>
      <c r="HX312" s="1"/>
      <c r="HY312" s="1"/>
      <c r="HZ312" s="1"/>
      <c r="IA312" s="1"/>
      <c r="IB312" s="1"/>
      <c r="IC312" s="1"/>
      <c r="ID312" s="1"/>
      <c r="IE312" s="1"/>
      <c r="IF312" s="1"/>
      <c r="IG312" s="1"/>
      <c r="IH312" s="1"/>
      <c r="II312" s="1"/>
      <c r="IJ312" s="1"/>
      <c r="IK312" s="1"/>
    </row>
    <row r="313" spans="1:245" x14ac:dyDescent="0.35">
      <c r="A313" s="85" t="s">
        <v>299</v>
      </c>
      <c r="B313" s="85" t="s">
        <v>307</v>
      </c>
      <c r="C313" s="85" t="s">
        <v>7</v>
      </c>
      <c r="D313" s="109">
        <v>8000000</v>
      </c>
    </row>
    <row r="314" spans="1:245" s="71" customFormat="1" x14ac:dyDescent="0.35">
      <c r="A314" s="85" t="s">
        <v>300</v>
      </c>
      <c r="B314" s="85" t="s">
        <v>708</v>
      </c>
      <c r="C314" s="85" t="s">
        <v>7</v>
      </c>
      <c r="D314" s="109">
        <v>7000000</v>
      </c>
      <c r="E314" s="75"/>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c r="IA314" s="1"/>
      <c r="IB314" s="1"/>
      <c r="IC314" s="1"/>
      <c r="ID314" s="1"/>
      <c r="IE314" s="1"/>
      <c r="IF314" s="1"/>
      <c r="IG314" s="1"/>
      <c r="IH314" s="1"/>
      <c r="II314" s="1"/>
      <c r="IJ314" s="1"/>
      <c r="IK314" s="1"/>
    </row>
    <row r="315" spans="1:245" s="68" customFormat="1" x14ac:dyDescent="0.35">
      <c r="A315" s="85" t="s">
        <v>301</v>
      </c>
      <c r="B315" s="85" t="s">
        <v>305</v>
      </c>
      <c r="C315" s="85" t="s">
        <v>7</v>
      </c>
      <c r="D315" s="109">
        <v>6000000</v>
      </c>
      <c r="E315" s="75"/>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c r="IG315" s="1"/>
      <c r="IH315" s="1"/>
      <c r="II315" s="1"/>
      <c r="IJ315" s="1"/>
      <c r="IK315" s="1"/>
    </row>
    <row r="316" spans="1:245" s="68" customFormat="1" x14ac:dyDescent="0.35">
      <c r="A316" s="85" t="s">
        <v>303</v>
      </c>
      <c r="B316" s="85" t="s">
        <v>709</v>
      </c>
      <c r="C316" s="85" t="s">
        <v>7</v>
      </c>
      <c r="D316" s="109">
        <v>6000000</v>
      </c>
      <c r="E316" s="77"/>
      <c r="F316" s="1"/>
    </row>
    <row r="317" spans="1:245" s="68" customFormat="1" x14ac:dyDescent="0.35">
      <c r="A317" s="85" t="s">
        <v>304</v>
      </c>
      <c r="B317" s="85" t="s">
        <v>306</v>
      </c>
      <c r="C317" s="85" t="s">
        <v>7</v>
      </c>
      <c r="D317" s="109">
        <v>5000000</v>
      </c>
      <c r="E317" s="77"/>
      <c r="F317" s="1"/>
    </row>
    <row r="318" spans="1:245" s="68" customFormat="1" x14ac:dyDescent="0.35">
      <c r="A318" s="102" t="s">
        <v>1042</v>
      </c>
      <c r="B318" s="102" t="s">
        <v>929</v>
      </c>
      <c r="C318" s="102" t="s">
        <v>7</v>
      </c>
      <c r="D318" s="111">
        <v>6000000</v>
      </c>
      <c r="E318" s="77" t="s">
        <v>844</v>
      </c>
      <c r="F318" s="1"/>
    </row>
    <row r="319" spans="1:245" s="68" customFormat="1" x14ac:dyDescent="0.35">
      <c r="A319" s="102" t="s">
        <v>1043</v>
      </c>
      <c r="B319" s="102" t="s">
        <v>928</v>
      </c>
      <c r="C319" s="102" t="s">
        <v>7</v>
      </c>
      <c r="D319" s="111">
        <v>5000000</v>
      </c>
      <c r="E319" s="77" t="s">
        <v>844</v>
      </c>
      <c r="F319" s="1"/>
    </row>
    <row r="320" spans="1:245" x14ac:dyDescent="0.35">
      <c r="D320" s="109" t="s">
        <v>985</v>
      </c>
    </row>
    <row r="321" spans="1:245" s="67" customFormat="1" x14ac:dyDescent="0.35">
      <c r="A321" s="85" t="s">
        <v>308</v>
      </c>
      <c r="B321" s="85" t="s">
        <v>311</v>
      </c>
      <c r="C321" s="85" t="s">
        <v>22</v>
      </c>
      <c r="D321" s="109">
        <v>10000000</v>
      </c>
      <c r="E321" s="75"/>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row>
    <row r="322" spans="1:245" s="67" customFormat="1" x14ac:dyDescent="0.35">
      <c r="A322" s="85" t="s">
        <v>309</v>
      </c>
      <c r="B322" s="85" t="s">
        <v>313</v>
      </c>
      <c r="C322" s="85" t="s">
        <v>22</v>
      </c>
      <c r="D322" s="109">
        <v>9000000</v>
      </c>
      <c r="E322" s="76"/>
      <c r="F322" s="1"/>
    </row>
    <row r="323" spans="1:245" x14ac:dyDescent="0.35">
      <c r="A323" s="85" t="s">
        <v>310</v>
      </c>
      <c r="B323" s="85" t="s">
        <v>316</v>
      </c>
      <c r="C323" s="85" t="s">
        <v>22</v>
      </c>
      <c r="D323" s="109">
        <v>8000000</v>
      </c>
      <c r="E323" s="76"/>
      <c r="G323" s="67"/>
      <c r="H323" s="67"/>
      <c r="I323" s="67"/>
      <c r="J323" s="67"/>
      <c r="K323" s="67"/>
      <c r="L323" s="67"/>
      <c r="M323" s="67"/>
      <c r="N323" s="67"/>
      <c r="O323" s="67"/>
      <c r="P323" s="67"/>
      <c r="Q323" s="67"/>
      <c r="R323" s="67"/>
      <c r="S323" s="67"/>
      <c r="T323" s="67"/>
      <c r="U323" s="67"/>
      <c r="V323" s="67"/>
      <c r="W323" s="67"/>
      <c r="X323" s="67"/>
      <c r="Y323" s="67"/>
      <c r="Z323" s="67"/>
      <c r="AA323" s="67"/>
      <c r="AB323" s="67"/>
      <c r="AC323" s="67"/>
      <c r="AD323" s="67"/>
      <c r="AE323" s="67"/>
      <c r="AF323" s="67"/>
      <c r="AG323" s="67"/>
      <c r="AH323" s="67"/>
      <c r="AI323" s="67"/>
      <c r="AJ323" s="67"/>
      <c r="AK323" s="67"/>
      <c r="AL323" s="67"/>
      <c r="AM323" s="67"/>
      <c r="AN323" s="67"/>
      <c r="AO323" s="67"/>
      <c r="AP323" s="67"/>
      <c r="AQ323" s="67"/>
      <c r="AR323" s="67"/>
      <c r="AS323" s="67"/>
      <c r="AT323" s="67"/>
      <c r="AU323" s="67"/>
      <c r="AV323" s="67"/>
      <c r="AW323" s="67"/>
      <c r="AX323" s="67"/>
      <c r="AY323" s="67"/>
      <c r="AZ323" s="67"/>
      <c r="BA323" s="67"/>
      <c r="BB323" s="67"/>
      <c r="BC323" s="67"/>
      <c r="BD323" s="67"/>
      <c r="BE323" s="67"/>
      <c r="BF323" s="67"/>
      <c r="BG323" s="67"/>
      <c r="BH323" s="67"/>
      <c r="BI323" s="67"/>
      <c r="BJ323" s="67"/>
      <c r="BK323" s="67"/>
      <c r="BL323" s="67"/>
      <c r="BM323" s="67"/>
      <c r="BN323" s="67"/>
      <c r="BO323" s="67"/>
      <c r="BP323" s="67"/>
      <c r="BQ323" s="67"/>
      <c r="BR323" s="67"/>
      <c r="BS323" s="67"/>
      <c r="BT323" s="67"/>
      <c r="BU323" s="67"/>
      <c r="BV323" s="67"/>
      <c r="BW323" s="67"/>
      <c r="BX323" s="67"/>
      <c r="BY323" s="67"/>
      <c r="BZ323" s="67"/>
      <c r="CA323" s="67"/>
      <c r="CB323" s="67"/>
      <c r="CC323" s="67"/>
      <c r="CD323" s="67"/>
      <c r="CE323" s="67"/>
      <c r="CF323" s="67"/>
      <c r="CG323" s="67"/>
      <c r="CH323" s="67"/>
      <c r="CI323" s="67"/>
      <c r="CJ323" s="67"/>
      <c r="CK323" s="67"/>
      <c r="CL323" s="67"/>
      <c r="CM323" s="67"/>
      <c r="CN323" s="67"/>
      <c r="CO323" s="67"/>
      <c r="CP323" s="67"/>
      <c r="CQ323" s="67"/>
      <c r="CR323" s="67"/>
      <c r="CS323" s="67"/>
      <c r="CT323" s="67"/>
      <c r="CU323" s="67"/>
      <c r="CV323" s="67"/>
      <c r="CW323" s="67"/>
      <c r="CX323" s="67"/>
      <c r="CY323" s="67"/>
      <c r="CZ323" s="67"/>
      <c r="DA323" s="67"/>
      <c r="DB323" s="67"/>
      <c r="DC323" s="67"/>
      <c r="DD323" s="67"/>
      <c r="DE323" s="67"/>
      <c r="DF323" s="67"/>
      <c r="DG323" s="67"/>
      <c r="DH323" s="67"/>
      <c r="DI323" s="67"/>
      <c r="DJ323" s="67"/>
      <c r="DK323" s="67"/>
      <c r="DL323" s="67"/>
      <c r="DM323" s="67"/>
      <c r="DN323" s="67"/>
      <c r="DO323" s="67"/>
      <c r="DP323" s="67"/>
      <c r="DQ323" s="67"/>
      <c r="DR323" s="67"/>
      <c r="DS323" s="67"/>
      <c r="DT323" s="67"/>
      <c r="DU323" s="67"/>
      <c r="DV323" s="67"/>
      <c r="DW323" s="67"/>
      <c r="DX323" s="67"/>
      <c r="DY323" s="67"/>
      <c r="DZ323" s="67"/>
      <c r="EA323" s="67"/>
      <c r="EB323" s="67"/>
      <c r="EC323" s="67"/>
      <c r="ED323" s="67"/>
      <c r="EE323" s="67"/>
      <c r="EF323" s="67"/>
      <c r="EG323" s="67"/>
      <c r="EH323" s="67"/>
      <c r="EI323" s="67"/>
      <c r="EJ323" s="67"/>
      <c r="EK323" s="67"/>
      <c r="EL323" s="67"/>
      <c r="EM323" s="67"/>
      <c r="EN323" s="67"/>
      <c r="EO323" s="67"/>
      <c r="EP323" s="67"/>
      <c r="EQ323" s="67"/>
      <c r="ER323" s="67"/>
      <c r="ES323" s="67"/>
      <c r="ET323" s="67"/>
      <c r="EU323" s="67"/>
      <c r="EV323" s="67"/>
      <c r="EW323" s="67"/>
      <c r="EX323" s="67"/>
      <c r="EY323" s="67"/>
      <c r="EZ323" s="67"/>
      <c r="FA323" s="67"/>
      <c r="FB323" s="67"/>
      <c r="FC323" s="67"/>
      <c r="FD323" s="67"/>
      <c r="FE323" s="67"/>
      <c r="FF323" s="67"/>
      <c r="FG323" s="67"/>
      <c r="FH323" s="67"/>
      <c r="FI323" s="67"/>
      <c r="FJ323" s="67"/>
      <c r="FK323" s="67"/>
      <c r="FL323" s="67"/>
      <c r="FM323" s="67"/>
      <c r="FN323" s="67"/>
      <c r="FO323" s="67"/>
      <c r="FP323" s="67"/>
      <c r="FQ323" s="67"/>
      <c r="FR323" s="67"/>
      <c r="FS323" s="67"/>
      <c r="FT323" s="67"/>
      <c r="FU323" s="67"/>
      <c r="FV323" s="67"/>
      <c r="FW323" s="67"/>
      <c r="FX323" s="67"/>
      <c r="FY323" s="67"/>
      <c r="FZ323" s="67"/>
      <c r="GA323" s="67"/>
      <c r="GB323" s="67"/>
      <c r="GC323" s="67"/>
      <c r="GD323" s="67"/>
      <c r="GE323" s="67"/>
      <c r="GF323" s="67"/>
      <c r="GG323" s="67"/>
      <c r="GH323" s="67"/>
      <c r="GI323" s="67"/>
      <c r="GJ323" s="67"/>
      <c r="GK323" s="67"/>
      <c r="GL323" s="67"/>
      <c r="GM323" s="67"/>
      <c r="GN323" s="67"/>
      <c r="GO323" s="67"/>
      <c r="GP323" s="67"/>
      <c r="GQ323" s="67"/>
      <c r="GR323" s="67"/>
      <c r="GS323" s="67"/>
      <c r="GT323" s="67"/>
      <c r="GU323" s="67"/>
      <c r="GV323" s="67"/>
      <c r="GW323" s="67"/>
      <c r="GX323" s="67"/>
      <c r="GY323" s="67"/>
      <c r="GZ323" s="67"/>
      <c r="HA323" s="67"/>
      <c r="HB323" s="67"/>
      <c r="HC323" s="67"/>
      <c r="HD323" s="67"/>
      <c r="HE323" s="67"/>
      <c r="HF323" s="67"/>
      <c r="HG323" s="67"/>
      <c r="HH323" s="67"/>
      <c r="HI323" s="67"/>
      <c r="HJ323" s="67"/>
      <c r="HK323" s="67"/>
      <c r="HL323" s="67"/>
      <c r="HM323" s="67"/>
      <c r="HN323" s="67"/>
      <c r="HO323" s="67"/>
      <c r="HP323" s="67"/>
      <c r="HQ323" s="67"/>
      <c r="HR323" s="67"/>
      <c r="HS323" s="67"/>
      <c r="HT323" s="67"/>
      <c r="HU323" s="67"/>
      <c r="HV323" s="67"/>
      <c r="HW323" s="67"/>
      <c r="HX323" s="67"/>
      <c r="HY323" s="67"/>
      <c r="HZ323" s="67"/>
      <c r="IA323" s="67"/>
      <c r="IB323" s="67"/>
      <c r="IC323" s="67"/>
      <c r="ID323" s="67"/>
      <c r="IE323" s="67"/>
      <c r="IF323" s="67"/>
      <c r="IG323" s="67"/>
      <c r="IH323" s="67"/>
      <c r="II323" s="67"/>
      <c r="IJ323" s="67"/>
      <c r="IK323" s="67"/>
    </row>
    <row r="324" spans="1:245" x14ac:dyDescent="0.35">
      <c r="A324" s="85" t="s">
        <v>312</v>
      </c>
      <c r="B324" s="85" t="s">
        <v>318</v>
      </c>
      <c r="C324" s="85" t="s">
        <v>22</v>
      </c>
      <c r="D324" s="109">
        <v>8000000</v>
      </c>
    </row>
    <row r="325" spans="1:245" x14ac:dyDescent="0.35">
      <c r="A325" s="85" t="s">
        <v>314</v>
      </c>
      <c r="B325" s="85" t="s">
        <v>317</v>
      </c>
      <c r="C325" s="85" t="s">
        <v>22</v>
      </c>
      <c r="D325" s="109">
        <v>7000000</v>
      </c>
    </row>
    <row r="326" spans="1:245" s="100" customFormat="1" x14ac:dyDescent="0.35">
      <c r="A326" s="101" t="s">
        <v>315</v>
      </c>
      <c r="B326" s="101" t="s">
        <v>710</v>
      </c>
      <c r="C326" s="101" t="s">
        <v>22</v>
      </c>
      <c r="D326" s="110">
        <v>6000000</v>
      </c>
      <c r="E326" s="99"/>
      <c r="F326" s="2"/>
    </row>
    <row r="327" spans="1:245" s="68" customFormat="1" x14ac:dyDescent="0.35">
      <c r="A327" s="102" t="s">
        <v>1044</v>
      </c>
      <c r="B327" s="102" t="s">
        <v>930</v>
      </c>
      <c r="C327" s="102" t="s">
        <v>22</v>
      </c>
      <c r="D327" s="111">
        <v>10000000</v>
      </c>
      <c r="E327" s="77" t="s">
        <v>844</v>
      </c>
      <c r="F327" s="1"/>
    </row>
    <row r="328" spans="1:245" x14ac:dyDescent="0.35">
      <c r="D328" s="109" t="s">
        <v>985</v>
      </c>
    </row>
    <row r="329" spans="1:245" x14ac:dyDescent="0.35">
      <c r="A329" s="85" t="s">
        <v>319</v>
      </c>
      <c r="B329" s="85" t="s">
        <v>292</v>
      </c>
      <c r="C329" s="85" t="s">
        <v>35</v>
      </c>
      <c r="D329" s="109">
        <v>11000000</v>
      </c>
      <c r="E329" s="77"/>
      <c r="G329" s="68"/>
      <c r="H329" s="68"/>
      <c r="I329" s="68"/>
      <c r="J329" s="68"/>
      <c r="K329" s="68"/>
      <c r="L329" s="68"/>
      <c r="M329" s="68"/>
      <c r="N329" s="68"/>
      <c r="O329" s="68"/>
      <c r="P329" s="68"/>
      <c r="Q329" s="68"/>
      <c r="R329" s="68"/>
      <c r="S329" s="68"/>
      <c r="T329" s="68"/>
      <c r="U329" s="68"/>
      <c r="V329" s="68"/>
      <c r="W329" s="68"/>
      <c r="X329" s="68"/>
      <c r="Y329" s="68"/>
      <c r="Z329" s="68"/>
      <c r="AA329" s="68"/>
      <c r="AB329" s="68"/>
      <c r="AC329" s="68"/>
      <c r="AD329" s="68"/>
      <c r="AE329" s="68"/>
      <c r="AF329" s="68"/>
      <c r="AG329" s="68"/>
      <c r="AH329" s="68"/>
      <c r="AI329" s="68"/>
      <c r="AJ329" s="68"/>
      <c r="AK329" s="68"/>
      <c r="AL329" s="68"/>
      <c r="AM329" s="68"/>
      <c r="AN329" s="68"/>
      <c r="AO329" s="68"/>
      <c r="AP329" s="68"/>
      <c r="AQ329" s="68"/>
      <c r="AR329" s="68"/>
      <c r="AS329" s="68"/>
      <c r="AT329" s="68"/>
      <c r="AU329" s="68"/>
      <c r="AV329" s="68"/>
      <c r="AW329" s="68"/>
      <c r="AX329" s="68"/>
      <c r="AY329" s="68"/>
      <c r="AZ329" s="68"/>
      <c r="BA329" s="68"/>
      <c r="BB329" s="68"/>
      <c r="BC329" s="68"/>
      <c r="BD329" s="68"/>
      <c r="BE329" s="68"/>
      <c r="BF329" s="68"/>
      <c r="BG329" s="68"/>
      <c r="BH329" s="68"/>
      <c r="BI329" s="68"/>
      <c r="BJ329" s="68"/>
      <c r="BK329" s="68"/>
      <c r="BL329" s="68"/>
      <c r="BM329" s="68"/>
      <c r="BN329" s="68"/>
      <c r="BO329" s="68"/>
      <c r="BP329" s="68"/>
      <c r="BQ329" s="68"/>
      <c r="BR329" s="68"/>
      <c r="BS329" s="68"/>
      <c r="BT329" s="68"/>
      <c r="BU329" s="68"/>
      <c r="BV329" s="68"/>
      <c r="BW329" s="68"/>
      <c r="BX329" s="68"/>
      <c r="BY329" s="68"/>
      <c r="BZ329" s="68"/>
      <c r="CA329" s="68"/>
      <c r="CB329" s="68"/>
      <c r="CC329" s="68"/>
      <c r="CD329" s="68"/>
      <c r="CE329" s="68"/>
      <c r="CF329" s="68"/>
      <c r="CG329" s="68"/>
      <c r="CH329" s="68"/>
      <c r="CI329" s="68"/>
      <c r="CJ329" s="68"/>
      <c r="CK329" s="68"/>
      <c r="CL329" s="68"/>
      <c r="CM329" s="68"/>
      <c r="CN329" s="68"/>
      <c r="CO329" s="68"/>
      <c r="CP329" s="68"/>
      <c r="CQ329" s="68"/>
      <c r="CR329" s="68"/>
      <c r="CS329" s="68"/>
      <c r="CT329" s="68"/>
      <c r="CU329" s="68"/>
      <c r="CV329" s="68"/>
      <c r="CW329" s="68"/>
      <c r="CX329" s="68"/>
      <c r="CY329" s="68"/>
      <c r="CZ329" s="68"/>
      <c r="DA329" s="68"/>
      <c r="DB329" s="68"/>
      <c r="DC329" s="68"/>
      <c r="DD329" s="68"/>
      <c r="DE329" s="68"/>
      <c r="DF329" s="68"/>
      <c r="DG329" s="68"/>
      <c r="DH329" s="68"/>
      <c r="DI329" s="68"/>
      <c r="DJ329" s="68"/>
      <c r="DK329" s="68"/>
      <c r="DL329" s="68"/>
      <c r="DM329" s="68"/>
      <c r="DN329" s="68"/>
      <c r="DO329" s="68"/>
      <c r="DP329" s="68"/>
      <c r="DQ329" s="68"/>
      <c r="DR329" s="68"/>
      <c r="DS329" s="68"/>
      <c r="DT329" s="68"/>
      <c r="DU329" s="68"/>
      <c r="DV329" s="68"/>
      <c r="DW329" s="68"/>
      <c r="DX329" s="68"/>
      <c r="DY329" s="68"/>
      <c r="DZ329" s="68"/>
      <c r="EA329" s="68"/>
      <c r="EB329" s="68"/>
      <c r="EC329" s="68"/>
      <c r="ED329" s="68"/>
      <c r="EE329" s="68"/>
      <c r="EF329" s="68"/>
      <c r="EG329" s="68"/>
      <c r="EH329" s="68"/>
      <c r="EI329" s="68"/>
      <c r="EJ329" s="68"/>
      <c r="EK329" s="68"/>
      <c r="EL329" s="68"/>
      <c r="EM329" s="68"/>
      <c r="EN329" s="68"/>
      <c r="EO329" s="68"/>
      <c r="EP329" s="68"/>
      <c r="EQ329" s="68"/>
      <c r="ER329" s="68"/>
      <c r="ES329" s="68"/>
      <c r="ET329" s="68"/>
      <c r="EU329" s="68"/>
      <c r="EV329" s="68"/>
      <c r="EW329" s="68"/>
      <c r="EX329" s="68"/>
      <c r="EY329" s="68"/>
      <c r="EZ329" s="68"/>
      <c r="FA329" s="68"/>
      <c r="FB329" s="68"/>
      <c r="FC329" s="68"/>
      <c r="FD329" s="68"/>
      <c r="FE329" s="68"/>
      <c r="FF329" s="68"/>
      <c r="FG329" s="68"/>
      <c r="FH329" s="68"/>
      <c r="FI329" s="68"/>
      <c r="FJ329" s="68"/>
      <c r="FK329" s="68"/>
      <c r="FL329" s="68"/>
      <c r="FM329" s="68"/>
      <c r="FN329" s="68"/>
      <c r="FO329" s="68"/>
      <c r="FP329" s="68"/>
      <c r="FQ329" s="68"/>
      <c r="FR329" s="68"/>
      <c r="FS329" s="68"/>
      <c r="FT329" s="68"/>
      <c r="FU329" s="68"/>
      <c r="FV329" s="68"/>
      <c r="FW329" s="68"/>
      <c r="FX329" s="68"/>
      <c r="FY329" s="68"/>
      <c r="FZ329" s="68"/>
      <c r="GA329" s="68"/>
      <c r="GB329" s="68"/>
      <c r="GC329" s="68"/>
      <c r="GD329" s="68"/>
      <c r="GE329" s="68"/>
      <c r="GF329" s="68"/>
      <c r="GG329" s="68"/>
      <c r="GH329" s="68"/>
      <c r="GI329" s="68"/>
      <c r="GJ329" s="68"/>
      <c r="GK329" s="68"/>
      <c r="GL329" s="68"/>
      <c r="GM329" s="68"/>
      <c r="GN329" s="68"/>
      <c r="GO329" s="68"/>
      <c r="GP329" s="68"/>
      <c r="GQ329" s="68"/>
      <c r="GR329" s="68"/>
      <c r="GS329" s="68"/>
      <c r="GT329" s="68"/>
      <c r="GU329" s="68"/>
      <c r="GV329" s="68"/>
      <c r="GW329" s="68"/>
      <c r="GX329" s="68"/>
      <c r="GY329" s="68"/>
      <c r="GZ329" s="68"/>
      <c r="HA329" s="68"/>
      <c r="HB329" s="68"/>
      <c r="HC329" s="68"/>
      <c r="HD329" s="68"/>
      <c r="HE329" s="68"/>
      <c r="HF329" s="68"/>
      <c r="HG329" s="68"/>
      <c r="HH329" s="68"/>
      <c r="HI329" s="68"/>
      <c r="HJ329" s="68"/>
      <c r="HK329" s="68"/>
      <c r="HL329" s="68"/>
      <c r="HM329" s="68"/>
      <c r="HN329" s="68"/>
      <c r="HO329" s="68"/>
      <c r="HP329" s="68"/>
      <c r="HQ329" s="68"/>
      <c r="HR329" s="68"/>
      <c r="HS329" s="68"/>
      <c r="HT329" s="68"/>
      <c r="HU329" s="68"/>
      <c r="HV329" s="68"/>
      <c r="HW329" s="68"/>
      <c r="HX329" s="68"/>
      <c r="HY329" s="68"/>
      <c r="HZ329" s="68"/>
      <c r="IA329" s="68"/>
      <c r="IB329" s="68"/>
      <c r="IC329" s="68"/>
      <c r="ID329" s="68"/>
      <c r="IE329" s="68"/>
      <c r="IF329" s="68"/>
      <c r="IG329" s="68"/>
      <c r="IH329" s="68"/>
      <c r="II329" s="68"/>
      <c r="IJ329" s="68"/>
      <c r="IK329" s="68"/>
    </row>
    <row r="330" spans="1:245" s="67" customFormat="1" x14ac:dyDescent="0.35">
      <c r="A330" s="85" t="s">
        <v>320</v>
      </c>
      <c r="B330" s="85" t="s">
        <v>711</v>
      </c>
      <c r="C330" s="85" t="s">
        <v>35</v>
      </c>
      <c r="D330" s="109">
        <v>9000000</v>
      </c>
      <c r="E330" s="77"/>
      <c r="F330" s="1"/>
      <c r="G330" s="68"/>
      <c r="H330" s="68"/>
      <c r="I330" s="68"/>
      <c r="J330" s="68"/>
      <c r="K330" s="68"/>
      <c r="L330" s="68"/>
      <c r="M330" s="68"/>
      <c r="N330" s="68"/>
      <c r="O330" s="68"/>
      <c r="P330" s="68"/>
      <c r="Q330" s="68"/>
      <c r="R330" s="68"/>
      <c r="S330" s="68"/>
      <c r="T330" s="68"/>
      <c r="U330" s="68"/>
      <c r="V330" s="68"/>
      <c r="W330" s="68"/>
      <c r="X330" s="68"/>
      <c r="Y330" s="68"/>
      <c r="Z330" s="68"/>
      <c r="AA330" s="68"/>
      <c r="AB330" s="68"/>
      <c r="AC330" s="68"/>
      <c r="AD330" s="68"/>
      <c r="AE330" s="68"/>
      <c r="AF330" s="68"/>
      <c r="AG330" s="68"/>
      <c r="AH330" s="68"/>
      <c r="AI330" s="68"/>
      <c r="AJ330" s="68"/>
      <c r="AK330" s="68"/>
      <c r="AL330" s="68"/>
      <c r="AM330" s="68"/>
      <c r="AN330" s="68"/>
      <c r="AO330" s="68"/>
      <c r="AP330" s="68"/>
      <c r="AQ330" s="68"/>
      <c r="AR330" s="68"/>
      <c r="AS330" s="68"/>
      <c r="AT330" s="68"/>
      <c r="AU330" s="68"/>
      <c r="AV330" s="68"/>
      <c r="AW330" s="68"/>
      <c r="AX330" s="68"/>
      <c r="AY330" s="68"/>
      <c r="AZ330" s="68"/>
      <c r="BA330" s="68"/>
      <c r="BB330" s="68"/>
      <c r="BC330" s="68"/>
      <c r="BD330" s="68"/>
      <c r="BE330" s="68"/>
      <c r="BF330" s="68"/>
      <c r="BG330" s="68"/>
      <c r="BH330" s="68"/>
      <c r="BI330" s="68"/>
      <c r="BJ330" s="68"/>
      <c r="BK330" s="68"/>
      <c r="BL330" s="68"/>
      <c r="BM330" s="68"/>
      <c r="BN330" s="68"/>
      <c r="BO330" s="68"/>
      <c r="BP330" s="68"/>
      <c r="BQ330" s="68"/>
      <c r="BR330" s="68"/>
      <c r="BS330" s="68"/>
      <c r="BT330" s="68"/>
      <c r="BU330" s="68"/>
      <c r="BV330" s="68"/>
      <c r="BW330" s="68"/>
      <c r="BX330" s="68"/>
      <c r="BY330" s="68"/>
      <c r="BZ330" s="68"/>
      <c r="CA330" s="68"/>
      <c r="CB330" s="68"/>
      <c r="CC330" s="68"/>
      <c r="CD330" s="68"/>
      <c r="CE330" s="68"/>
      <c r="CF330" s="68"/>
      <c r="CG330" s="68"/>
      <c r="CH330" s="68"/>
      <c r="CI330" s="68"/>
      <c r="CJ330" s="68"/>
      <c r="CK330" s="68"/>
      <c r="CL330" s="68"/>
      <c r="CM330" s="68"/>
      <c r="CN330" s="68"/>
      <c r="CO330" s="68"/>
      <c r="CP330" s="68"/>
      <c r="CQ330" s="68"/>
      <c r="CR330" s="68"/>
      <c r="CS330" s="68"/>
      <c r="CT330" s="68"/>
      <c r="CU330" s="68"/>
      <c r="CV330" s="68"/>
      <c r="CW330" s="68"/>
      <c r="CX330" s="68"/>
      <c r="CY330" s="68"/>
      <c r="CZ330" s="68"/>
      <c r="DA330" s="68"/>
      <c r="DB330" s="68"/>
      <c r="DC330" s="68"/>
      <c r="DD330" s="68"/>
      <c r="DE330" s="68"/>
      <c r="DF330" s="68"/>
      <c r="DG330" s="68"/>
      <c r="DH330" s="68"/>
      <c r="DI330" s="68"/>
      <c r="DJ330" s="68"/>
      <c r="DK330" s="68"/>
      <c r="DL330" s="68"/>
      <c r="DM330" s="68"/>
      <c r="DN330" s="68"/>
      <c r="DO330" s="68"/>
      <c r="DP330" s="68"/>
      <c r="DQ330" s="68"/>
      <c r="DR330" s="68"/>
      <c r="DS330" s="68"/>
      <c r="DT330" s="68"/>
      <c r="DU330" s="68"/>
      <c r="DV330" s="68"/>
      <c r="DW330" s="68"/>
      <c r="DX330" s="68"/>
      <c r="DY330" s="68"/>
      <c r="DZ330" s="68"/>
      <c r="EA330" s="68"/>
      <c r="EB330" s="68"/>
      <c r="EC330" s="68"/>
      <c r="ED330" s="68"/>
      <c r="EE330" s="68"/>
      <c r="EF330" s="68"/>
      <c r="EG330" s="68"/>
      <c r="EH330" s="68"/>
      <c r="EI330" s="68"/>
      <c r="EJ330" s="68"/>
      <c r="EK330" s="68"/>
      <c r="EL330" s="68"/>
      <c r="EM330" s="68"/>
      <c r="EN330" s="68"/>
      <c r="EO330" s="68"/>
      <c r="EP330" s="68"/>
      <c r="EQ330" s="68"/>
      <c r="ER330" s="68"/>
      <c r="ES330" s="68"/>
      <c r="ET330" s="68"/>
      <c r="EU330" s="68"/>
      <c r="EV330" s="68"/>
      <c r="EW330" s="68"/>
      <c r="EX330" s="68"/>
      <c r="EY330" s="68"/>
      <c r="EZ330" s="68"/>
      <c r="FA330" s="68"/>
      <c r="FB330" s="68"/>
      <c r="FC330" s="68"/>
      <c r="FD330" s="68"/>
      <c r="FE330" s="68"/>
      <c r="FF330" s="68"/>
      <c r="FG330" s="68"/>
      <c r="FH330" s="68"/>
      <c r="FI330" s="68"/>
      <c r="FJ330" s="68"/>
      <c r="FK330" s="68"/>
      <c r="FL330" s="68"/>
      <c r="FM330" s="68"/>
      <c r="FN330" s="68"/>
      <c r="FO330" s="68"/>
      <c r="FP330" s="68"/>
      <c r="FQ330" s="68"/>
      <c r="FR330" s="68"/>
      <c r="FS330" s="68"/>
      <c r="FT330" s="68"/>
      <c r="FU330" s="68"/>
      <c r="FV330" s="68"/>
      <c r="FW330" s="68"/>
      <c r="FX330" s="68"/>
      <c r="FY330" s="68"/>
      <c r="FZ330" s="68"/>
      <c r="GA330" s="68"/>
      <c r="GB330" s="68"/>
      <c r="GC330" s="68"/>
      <c r="GD330" s="68"/>
      <c r="GE330" s="68"/>
      <c r="GF330" s="68"/>
      <c r="GG330" s="68"/>
      <c r="GH330" s="68"/>
      <c r="GI330" s="68"/>
      <c r="GJ330" s="68"/>
      <c r="GK330" s="68"/>
      <c r="GL330" s="68"/>
      <c r="GM330" s="68"/>
      <c r="GN330" s="68"/>
      <c r="GO330" s="68"/>
      <c r="GP330" s="68"/>
      <c r="GQ330" s="68"/>
      <c r="GR330" s="68"/>
      <c r="GS330" s="68"/>
      <c r="GT330" s="68"/>
      <c r="GU330" s="68"/>
      <c r="GV330" s="68"/>
      <c r="GW330" s="68"/>
      <c r="GX330" s="68"/>
      <c r="GY330" s="68"/>
      <c r="GZ330" s="68"/>
      <c r="HA330" s="68"/>
      <c r="HB330" s="68"/>
      <c r="HC330" s="68"/>
      <c r="HD330" s="68"/>
      <c r="HE330" s="68"/>
      <c r="HF330" s="68"/>
      <c r="HG330" s="68"/>
      <c r="HH330" s="68"/>
      <c r="HI330" s="68"/>
      <c r="HJ330" s="68"/>
      <c r="HK330" s="68"/>
      <c r="HL330" s="68"/>
      <c r="HM330" s="68"/>
      <c r="HN330" s="68"/>
      <c r="HO330" s="68"/>
      <c r="HP330" s="68"/>
      <c r="HQ330" s="68"/>
      <c r="HR330" s="68"/>
      <c r="HS330" s="68"/>
      <c r="HT330" s="68"/>
      <c r="HU330" s="68"/>
      <c r="HV330" s="68"/>
      <c r="HW330" s="68"/>
      <c r="HX330" s="68"/>
      <c r="HY330" s="68"/>
      <c r="HZ330" s="68"/>
      <c r="IA330" s="68"/>
      <c r="IB330" s="68"/>
      <c r="IC330" s="68"/>
      <c r="ID330" s="68"/>
      <c r="IE330" s="68"/>
      <c r="IF330" s="68"/>
      <c r="IG330" s="68"/>
      <c r="IH330" s="68"/>
      <c r="II330" s="68"/>
      <c r="IJ330" s="68"/>
      <c r="IK330" s="68"/>
    </row>
    <row r="331" spans="1:245" x14ac:dyDescent="0.35">
      <c r="A331" s="85" t="s">
        <v>321</v>
      </c>
      <c r="B331" s="85" t="s">
        <v>713</v>
      </c>
      <c r="C331" s="85" t="s">
        <v>35</v>
      </c>
      <c r="D331" s="109">
        <v>7000000</v>
      </c>
      <c r="E331" s="77"/>
      <c r="G331" s="68"/>
      <c r="H331" s="68"/>
      <c r="I331" s="68"/>
      <c r="J331" s="68"/>
      <c r="K331" s="68"/>
      <c r="L331" s="68"/>
      <c r="M331" s="68"/>
      <c r="N331" s="68"/>
      <c r="O331" s="68"/>
      <c r="P331" s="68"/>
      <c r="Q331" s="68"/>
      <c r="R331" s="68"/>
      <c r="S331" s="68"/>
      <c r="T331" s="68"/>
      <c r="U331" s="68"/>
      <c r="V331" s="68"/>
      <c r="W331" s="68"/>
      <c r="X331" s="68"/>
      <c r="Y331" s="68"/>
      <c r="Z331" s="68"/>
      <c r="AA331" s="68"/>
      <c r="AB331" s="68"/>
      <c r="AC331" s="68"/>
      <c r="AD331" s="68"/>
      <c r="AE331" s="68"/>
      <c r="AF331" s="68"/>
      <c r="AG331" s="68"/>
      <c r="AH331" s="68"/>
      <c r="AI331" s="68"/>
      <c r="AJ331" s="68"/>
      <c r="AK331" s="68"/>
      <c r="AL331" s="68"/>
      <c r="AM331" s="68"/>
      <c r="AN331" s="68"/>
      <c r="AO331" s="68"/>
      <c r="AP331" s="68"/>
      <c r="AQ331" s="68"/>
      <c r="AR331" s="68"/>
      <c r="AS331" s="68"/>
      <c r="AT331" s="68"/>
      <c r="AU331" s="68"/>
      <c r="AV331" s="68"/>
      <c r="AW331" s="68"/>
      <c r="AX331" s="68"/>
      <c r="AY331" s="68"/>
      <c r="AZ331" s="68"/>
      <c r="BA331" s="68"/>
      <c r="BB331" s="68"/>
      <c r="BC331" s="68"/>
      <c r="BD331" s="68"/>
      <c r="BE331" s="68"/>
      <c r="BF331" s="68"/>
      <c r="BG331" s="68"/>
      <c r="BH331" s="68"/>
      <c r="BI331" s="68"/>
      <c r="BJ331" s="68"/>
      <c r="BK331" s="68"/>
      <c r="BL331" s="68"/>
      <c r="BM331" s="68"/>
      <c r="BN331" s="68"/>
      <c r="BO331" s="68"/>
      <c r="BP331" s="68"/>
      <c r="BQ331" s="68"/>
      <c r="BR331" s="68"/>
      <c r="BS331" s="68"/>
      <c r="BT331" s="68"/>
      <c r="BU331" s="68"/>
      <c r="BV331" s="68"/>
      <c r="BW331" s="68"/>
      <c r="BX331" s="68"/>
      <c r="BY331" s="68"/>
      <c r="BZ331" s="68"/>
      <c r="CA331" s="68"/>
      <c r="CB331" s="68"/>
      <c r="CC331" s="68"/>
      <c r="CD331" s="68"/>
      <c r="CE331" s="68"/>
      <c r="CF331" s="68"/>
      <c r="CG331" s="68"/>
      <c r="CH331" s="68"/>
      <c r="CI331" s="68"/>
      <c r="CJ331" s="68"/>
      <c r="CK331" s="68"/>
      <c r="CL331" s="68"/>
      <c r="CM331" s="68"/>
      <c r="CN331" s="68"/>
      <c r="CO331" s="68"/>
      <c r="CP331" s="68"/>
      <c r="CQ331" s="68"/>
      <c r="CR331" s="68"/>
      <c r="CS331" s="68"/>
      <c r="CT331" s="68"/>
      <c r="CU331" s="68"/>
      <c r="CV331" s="68"/>
      <c r="CW331" s="68"/>
      <c r="CX331" s="68"/>
      <c r="CY331" s="68"/>
      <c r="CZ331" s="68"/>
      <c r="DA331" s="68"/>
      <c r="DB331" s="68"/>
      <c r="DC331" s="68"/>
      <c r="DD331" s="68"/>
      <c r="DE331" s="68"/>
      <c r="DF331" s="68"/>
      <c r="DG331" s="68"/>
      <c r="DH331" s="68"/>
      <c r="DI331" s="68"/>
      <c r="DJ331" s="68"/>
      <c r="DK331" s="68"/>
      <c r="DL331" s="68"/>
      <c r="DM331" s="68"/>
      <c r="DN331" s="68"/>
      <c r="DO331" s="68"/>
      <c r="DP331" s="68"/>
      <c r="DQ331" s="68"/>
      <c r="DR331" s="68"/>
      <c r="DS331" s="68"/>
      <c r="DT331" s="68"/>
      <c r="DU331" s="68"/>
      <c r="DV331" s="68"/>
      <c r="DW331" s="68"/>
      <c r="DX331" s="68"/>
      <c r="DY331" s="68"/>
      <c r="DZ331" s="68"/>
      <c r="EA331" s="68"/>
      <c r="EB331" s="68"/>
      <c r="EC331" s="68"/>
      <c r="ED331" s="68"/>
      <c r="EE331" s="68"/>
      <c r="EF331" s="68"/>
      <c r="EG331" s="68"/>
      <c r="EH331" s="68"/>
      <c r="EI331" s="68"/>
      <c r="EJ331" s="68"/>
      <c r="EK331" s="68"/>
      <c r="EL331" s="68"/>
      <c r="EM331" s="68"/>
      <c r="EN331" s="68"/>
      <c r="EO331" s="68"/>
      <c r="EP331" s="68"/>
      <c r="EQ331" s="68"/>
      <c r="ER331" s="68"/>
      <c r="ES331" s="68"/>
      <c r="ET331" s="68"/>
      <c r="EU331" s="68"/>
      <c r="EV331" s="68"/>
      <c r="EW331" s="68"/>
      <c r="EX331" s="68"/>
      <c r="EY331" s="68"/>
      <c r="EZ331" s="68"/>
      <c r="FA331" s="68"/>
      <c r="FB331" s="68"/>
      <c r="FC331" s="68"/>
      <c r="FD331" s="68"/>
      <c r="FE331" s="68"/>
      <c r="FF331" s="68"/>
      <c r="FG331" s="68"/>
      <c r="FH331" s="68"/>
      <c r="FI331" s="68"/>
      <c r="FJ331" s="68"/>
      <c r="FK331" s="68"/>
      <c r="FL331" s="68"/>
      <c r="FM331" s="68"/>
      <c r="FN331" s="68"/>
      <c r="FO331" s="68"/>
      <c r="FP331" s="68"/>
      <c r="FQ331" s="68"/>
      <c r="FR331" s="68"/>
      <c r="FS331" s="68"/>
      <c r="FT331" s="68"/>
      <c r="FU331" s="68"/>
      <c r="FV331" s="68"/>
      <c r="FW331" s="68"/>
      <c r="FX331" s="68"/>
      <c r="FY331" s="68"/>
      <c r="FZ331" s="68"/>
      <c r="GA331" s="68"/>
      <c r="GB331" s="68"/>
      <c r="GC331" s="68"/>
      <c r="GD331" s="68"/>
      <c r="GE331" s="68"/>
      <c r="GF331" s="68"/>
      <c r="GG331" s="68"/>
      <c r="GH331" s="68"/>
      <c r="GI331" s="68"/>
      <c r="GJ331" s="68"/>
      <c r="GK331" s="68"/>
      <c r="GL331" s="68"/>
      <c r="GM331" s="68"/>
      <c r="GN331" s="68"/>
      <c r="GO331" s="68"/>
      <c r="GP331" s="68"/>
      <c r="GQ331" s="68"/>
      <c r="GR331" s="68"/>
      <c r="GS331" s="68"/>
      <c r="GT331" s="68"/>
      <c r="GU331" s="68"/>
      <c r="GV331" s="68"/>
      <c r="GW331" s="68"/>
      <c r="GX331" s="68"/>
      <c r="GY331" s="68"/>
      <c r="GZ331" s="68"/>
      <c r="HA331" s="68"/>
      <c r="HB331" s="68"/>
      <c r="HC331" s="68"/>
      <c r="HD331" s="68"/>
      <c r="HE331" s="68"/>
      <c r="HF331" s="68"/>
      <c r="HG331" s="68"/>
      <c r="HH331" s="68"/>
      <c r="HI331" s="68"/>
      <c r="HJ331" s="68"/>
      <c r="HK331" s="68"/>
      <c r="HL331" s="68"/>
      <c r="HM331" s="68"/>
      <c r="HN331" s="68"/>
      <c r="HO331" s="68"/>
      <c r="HP331" s="68"/>
      <c r="HQ331" s="68"/>
      <c r="HR331" s="68"/>
      <c r="HS331" s="68"/>
      <c r="HT331" s="68"/>
      <c r="HU331" s="68"/>
      <c r="HV331" s="68"/>
      <c r="HW331" s="68"/>
      <c r="HX331" s="68"/>
      <c r="HY331" s="68"/>
      <c r="HZ331" s="68"/>
      <c r="IA331" s="68"/>
      <c r="IB331" s="68"/>
      <c r="IC331" s="68"/>
      <c r="ID331" s="68"/>
      <c r="IE331" s="68"/>
      <c r="IF331" s="68"/>
      <c r="IG331" s="68"/>
      <c r="IH331" s="68"/>
      <c r="II331" s="68"/>
      <c r="IJ331" s="68"/>
      <c r="IK331" s="68"/>
    </row>
    <row r="332" spans="1:245" s="68" customFormat="1" x14ac:dyDescent="0.35">
      <c r="A332" s="85" t="s">
        <v>322</v>
      </c>
      <c r="B332" s="85" t="s">
        <v>712</v>
      </c>
      <c r="C332" s="85" t="s">
        <v>35</v>
      </c>
      <c r="D332" s="109">
        <v>6000000</v>
      </c>
      <c r="E332" s="76"/>
      <c r="F332" s="1"/>
      <c r="G332" s="67"/>
      <c r="H332" s="67"/>
      <c r="I332" s="67"/>
      <c r="J332" s="67"/>
      <c r="K332" s="67"/>
      <c r="L332" s="67"/>
      <c r="M332" s="67"/>
      <c r="N332" s="67"/>
      <c r="O332" s="67"/>
      <c r="P332" s="67"/>
      <c r="Q332" s="67"/>
      <c r="R332" s="67"/>
      <c r="S332" s="67"/>
      <c r="T332" s="67"/>
      <c r="U332" s="67"/>
      <c r="V332" s="67"/>
      <c r="W332" s="67"/>
      <c r="X332" s="67"/>
      <c r="Y332" s="67"/>
      <c r="Z332" s="67"/>
      <c r="AA332" s="67"/>
      <c r="AB332" s="67"/>
      <c r="AC332" s="67"/>
      <c r="AD332" s="67"/>
      <c r="AE332" s="67"/>
      <c r="AF332" s="67"/>
      <c r="AG332" s="67"/>
      <c r="AH332" s="67"/>
      <c r="AI332" s="67"/>
      <c r="AJ332" s="67"/>
      <c r="AK332" s="67"/>
      <c r="AL332" s="67"/>
      <c r="AM332" s="67"/>
      <c r="AN332" s="67"/>
      <c r="AO332" s="67"/>
      <c r="AP332" s="67"/>
      <c r="AQ332" s="67"/>
      <c r="AR332" s="67"/>
      <c r="AS332" s="67"/>
      <c r="AT332" s="67"/>
      <c r="AU332" s="67"/>
      <c r="AV332" s="67"/>
      <c r="AW332" s="67"/>
      <c r="AX332" s="67"/>
      <c r="AY332" s="67"/>
      <c r="AZ332" s="67"/>
      <c r="BA332" s="67"/>
      <c r="BB332" s="67"/>
      <c r="BC332" s="67"/>
      <c r="BD332" s="67"/>
      <c r="BE332" s="67"/>
      <c r="BF332" s="67"/>
      <c r="BG332" s="67"/>
      <c r="BH332" s="67"/>
      <c r="BI332" s="67"/>
      <c r="BJ332" s="67"/>
      <c r="BK332" s="67"/>
      <c r="BL332" s="67"/>
      <c r="BM332" s="67"/>
      <c r="BN332" s="67"/>
      <c r="BO332" s="67"/>
      <c r="BP332" s="67"/>
      <c r="BQ332" s="67"/>
      <c r="BR332" s="67"/>
      <c r="BS332" s="67"/>
      <c r="BT332" s="67"/>
      <c r="BU332" s="67"/>
      <c r="BV332" s="67"/>
      <c r="BW332" s="67"/>
      <c r="BX332" s="67"/>
      <c r="BY332" s="67"/>
      <c r="BZ332" s="67"/>
      <c r="CA332" s="67"/>
      <c r="CB332" s="67"/>
      <c r="CC332" s="67"/>
      <c r="CD332" s="67"/>
      <c r="CE332" s="67"/>
      <c r="CF332" s="67"/>
      <c r="CG332" s="67"/>
      <c r="CH332" s="67"/>
      <c r="CI332" s="67"/>
      <c r="CJ332" s="67"/>
      <c r="CK332" s="67"/>
      <c r="CL332" s="67"/>
      <c r="CM332" s="67"/>
      <c r="CN332" s="67"/>
      <c r="CO332" s="67"/>
      <c r="CP332" s="67"/>
      <c r="CQ332" s="67"/>
      <c r="CR332" s="67"/>
      <c r="CS332" s="67"/>
      <c r="CT332" s="67"/>
      <c r="CU332" s="67"/>
      <c r="CV332" s="67"/>
      <c r="CW332" s="67"/>
      <c r="CX332" s="67"/>
      <c r="CY332" s="67"/>
      <c r="CZ332" s="67"/>
      <c r="DA332" s="67"/>
      <c r="DB332" s="67"/>
      <c r="DC332" s="67"/>
      <c r="DD332" s="67"/>
      <c r="DE332" s="67"/>
      <c r="DF332" s="67"/>
      <c r="DG332" s="67"/>
      <c r="DH332" s="67"/>
      <c r="DI332" s="67"/>
      <c r="DJ332" s="67"/>
      <c r="DK332" s="67"/>
      <c r="DL332" s="67"/>
      <c r="DM332" s="67"/>
      <c r="DN332" s="67"/>
      <c r="DO332" s="67"/>
      <c r="DP332" s="67"/>
      <c r="DQ332" s="67"/>
      <c r="DR332" s="67"/>
      <c r="DS332" s="67"/>
      <c r="DT332" s="67"/>
      <c r="DU332" s="67"/>
      <c r="DV332" s="67"/>
      <c r="DW332" s="67"/>
      <c r="DX332" s="67"/>
      <c r="DY332" s="67"/>
      <c r="DZ332" s="67"/>
      <c r="EA332" s="67"/>
      <c r="EB332" s="67"/>
      <c r="EC332" s="67"/>
      <c r="ED332" s="67"/>
      <c r="EE332" s="67"/>
      <c r="EF332" s="67"/>
      <c r="EG332" s="67"/>
      <c r="EH332" s="67"/>
      <c r="EI332" s="67"/>
      <c r="EJ332" s="67"/>
      <c r="EK332" s="67"/>
      <c r="EL332" s="67"/>
      <c r="EM332" s="67"/>
      <c r="EN332" s="67"/>
      <c r="EO332" s="67"/>
      <c r="EP332" s="67"/>
      <c r="EQ332" s="67"/>
      <c r="ER332" s="67"/>
      <c r="ES332" s="67"/>
      <c r="ET332" s="67"/>
      <c r="EU332" s="67"/>
      <c r="EV332" s="67"/>
      <c r="EW332" s="67"/>
      <c r="EX332" s="67"/>
      <c r="EY332" s="67"/>
      <c r="EZ332" s="67"/>
      <c r="FA332" s="67"/>
      <c r="FB332" s="67"/>
      <c r="FC332" s="67"/>
      <c r="FD332" s="67"/>
      <c r="FE332" s="67"/>
      <c r="FF332" s="67"/>
      <c r="FG332" s="67"/>
      <c r="FH332" s="67"/>
      <c r="FI332" s="67"/>
      <c r="FJ332" s="67"/>
      <c r="FK332" s="67"/>
      <c r="FL332" s="67"/>
      <c r="FM332" s="67"/>
      <c r="FN332" s="67"/>
      <c r="FO332" s="67"/>
      <c r="FP332" s="67"/>
      <c r="FQ332" s="67"/>
      <c r="FR332" s="67"/>
      <c r="FS332" s="67"/>
      <c r="FT332" s="67"/>
      <c r="FU332" s="67"/>
      <c r="FV332" s="67"/>
      <c r="FW332" s="67"/>
      <c r="FX332" s="67"/>
      <c r="FY332" s="67"/>
      <c r="FZ332" s="67"/>
      <c r="GA332" s="67"/>
      <c r="GB332" s="67"/>
      <c r="GC332" s="67"/>
      <c r="GD332" s="67"/>
      <c r="GE332" s="67"/>
      <c r="GF332" s="67"/>
      <c r="GG332" s="67"/>
      <c r="GH332" s="67"/>
      <c r="GI332" s="67"/>
      <c r="GJ332" s="67"/>
      <c r="GK332" s="67"/>
      <c r="GL332" s="67"/>
      <c r="GM332" s="67"/>
      <c r="GN332" s="67"/>
      <c r="GO332" s="67"/>
      <c r="GP332" s="67"/>
      <c r="GQ332" s="67"/>
      <c r="GR332" s="67"/>
      <c r="GS332" s="67"/>
      <c r="GT332" s="67"/>
      <c r="GU332" s="67"/>
      <c r="GV332" s="67"/>
      <c r="GW332" s="67"/>
      <c r="GX332" s="67"/>
      <c r="GY332" s="67"/>
      <c r="GZ332" s="67"/>
      <c r="HA332" s="67"/>
      <c r="HB332" s="67"/>
      <c r="HC332" s="67"/>
      <c r="HD332" s="67"/>
      <c r="HE332" s="67"/>
      <c r="HF332" s="67"/>
      <c r="HG332" s="67"/>
      <c r="HH332" s="67"/>
      <c r="HI332" s="67"/>
      <c r="HJ332" s="67"/>
      <c r="HK332" s="67"/>
      <c r="HL332" s="67"/>
      <c r="HM332" s="67"/>
      <c r="HN332" s="67"/>
      <c r="HO332" s="67"/>
      <c r="HP332" s="67"/>
      <c r="HQ332" s="67"/>
      <c r="HR332" s="67"/>
      <c r="HS332" s="67"/>
      <c r="HT332" s="67"/>
      <c r="HU332" s="67"/>
      <c r="HV332" s="67"/>
      <c r="HW332" s="67"/>
      <c r="HX332" s="67"/>
      <c r="HY332" s="67"/>
      <c r="HZ332" s="67"/>
      <c r="IA332" s="67"/>
      <c r="IB332" s="67"/>
      <c r="IC332" s="67"/>
      <c r="ID332" s="67"/>
      <c r="IE332" s="67"/>
      <c r="IF332" s="67"/>
      <c r="IG332" s="67"/>
      <c r="IH332" s="67"/>
      <c r="II332" s="67"/>
      <c r="IJ332" s="67"/>
      <c r="IK332" s="67"/>
    </row>
    <row r="333" spans="1:245" s="68" customFormat="1" x14ac:dyDescent="0.35">
      <c r="A333" s="85" t="s">
        <v>323</v>
      </c>
      <c r="B333" s="85" t="s">
        <v>714</v>
      </c>
      <c r="C333" s="85" t="s">
        <v>35</v>
      </c>
      <c r="D333" s="109">
        <v>6000000</v>
      </c>
      <c r="E333" s="77"/>
      <c r="F333" s="1"/>
    </row>
    <row r="334" spans="1:245" x14ac:dyDescent="0.35">
      <c r="A334" s="85" t="s">
        <v>855</v>
      </c>
      <c r="B334" s="85" t="s">
        <v>856</v>
      </c>
      <c r="C334" s="85" t="s">
        <v>35</v>
      </c>
      <c r="D334" s="109">
        <v>10000000</v>
      </c>
    </row>
    <row r="335" spans="1:245" x14ac:dyDescent="0.35">
      <c r="A335" s="85" t="s">
        <v>870</v>
      </c>
      <c r="B335" s="85" t="s">
        <v>413</v>
      </c>
      <c r="C335" s="85" t="s">
        <v>35</v>
      </c>
      <c r="D335" s="109">
        <v>10000000</v>
      </c>
    </row>
    <row r="336" spans="1:245" s="68" customFormat="1" x14ac:dyDescent="0.35">
      <c r="A336" s="102" t="s">
        <v>1045</v>
      </c>
      <c r="B336" s="102" t="s">
        <v>987</v>
      </c>
      <c r="C336" s="102" t="s">
        <v>35</v>
      </c>
      <c r="D336" s="111">
        <v>12000000</v>
      </c>
      <c r="E336" s="77" t="s">
        <v>844</v>
      </c>
      <c r="F336" s="1"/>
    </row>
    <row r="337" spans="1:245" s="68" customFormat="1" x14ac:dyDescent="0.35">
      <c r="A337" s="102" t="s">
        <v>1046</v>
      </c>
      <c r="B337" s="102" t="s">
        <v>931</v>
      </c>
      <c r="C337" s="102" t="s">
        <v>35</v>
      </c>
      <c r="D337" s="111">
        <v>6000000</v>
      </c>
      <c r="E337" s="77" t="s">
        <v>844</v>
      </c>
      <c r="F337" s="1"/>
    </row>
    <row r="338" spans="1:245" s="68" customFormat="1" x14ac:dyDescent="0.35">
      <c r="A338" s="102" t="s">
        <v>1047</v>
      </c>
      <c r="B338" s="102" t="s">
        <v>932</v>
      </c>
      <c r="C338" s="102" t="s">
        <v>35</v>
      </c>
      <c r="D338" s="111">
        <v>6000000</v>
      </c>
      <c r="E338" s="77" t="s">
        <v>844</v>
      </c>
      <c r="F338" s="1"/>
    </row>
    <row r="339" spans="1:245" s="68" customFormat="1" x14ac:dyDescent="0.35">
      <c r="A339" s="85"/>
      <c r="B339" s="85"/>
      <c r="C339" s="85"/>
      <c r="D339" s="109" t="s">
        <v>985</v>
      </c>
      <c r="E339" s="76"/>
      <c r="F339" s="1"/>
      <c r="G339" s="67"/>
      <c r="H339" s="67"/>
      <c r="I339" s="67"/>
      <c r="J339" s="67"/>
      <c r="K339" s="67"/>
      <c r="L339" s="67"/>
      <c r="M339" s="67"/>
      <c r="N339" s="67"/>
      <c r="O339" s="67"/>
      <c r="P339" s="67"/>
      <c r="Q339" s="67"/>
      <c r="R339" s="67"/>
      <c r="S339" s="67"/>
      <c r="T339" s="67"/>
      <c r="U339" s="67"/>
      <c r="V339" s="67"/>
      <c r="W339" s="67"/>
      <c r="X339" s="67"/>
      <c r="Y339" s="67"/>
      <c r="Z339" s="67"/>
      <c r="AA339" s="67"/>
      <c r="AB339" s="67"/>
      <c r="AC339" s="67"/>
      <c r="AD339" s="67"/>
      <c r="AE339" s="67"/>
      <c r="AF339" s="67"/>
      <c r="AG339" s="67"/>
      <c r="AH339" s="67"/>
      <c r="AI339" s="67"/>
      <c r="AJ339" s="67"/>
      <c r="AK339" s="67"/>
      <c r="AL339" s="67"/>
      <c r="AM339" s="67"/>
      <c r="AN339" s="67"/>
      <c r="AO339" s="67"/>
      <c r="AP339" s="67"/>
      <c r="AQ339" s="67"/>
      <c r="AR339" s="67"/>
      <c r="AS339" s="67"/>
      <c r="AT339" s="67"/>
      <c r="AU339" s="67"/>
      <c r="AV339" s="67"/>
      <c r="AW339" s="67"/>
      <c r="AX339" s="67"/>
      <c r="AY339" s="67"/>
      <c r="AZ339" s="67"/>
      <c r="BA339" s="67"/>
      <c r="BB339" s="67"/>
      <c r="BC339" s="67"/>
      <c r="BD339" s="67"/>
      <c r="BE339" s="67"/>
      <c r="BF339" s="67"/>
      <c r="BG339" s="67"/>
      <c r="BH339" s="67"/>
      <c r="BI339" s="67"/>
      <c r="BJ339" s="67"/>
      <c r="BK339" s="67"/>
      <c r="BL339" s="67"/>
      <c r="BM339" s="67"/>
      <c r="BN339" s="67"/>
      <c r="BO339" s="67"/>
      <c r="BP339" s="67"/>
      <c r="BQ339" s="67"/>
      <c r="BR339" s="67"/>
      <c r="BS339" s="67"/>
      <c r="BT339" s="67"/>
      <c r="BU339" s="67"/>
      <c r="BV339" s="67"/>
      <c r="BW339" s="67"/>
      <c r="BX339" s="67"/>
      <c r="BY339" s="67"/>
      <c r="BZ339" s="67"/>
      <c r="CA339" s="67"/>
      <c r="CB339" s="67"/>
      <c r="CC339" s="67"/>
      <c r="CD339" s="67"/>
      <c r="CE339" s="67"/>
      <c r="CF339" s="67"/>
      <c r="CG339" s="67"/>
      <c r="CH339" s="67"/>
      <c r="CI339" s="67"/>
      <c r="CJ339" s="67"/>
      <c r="CK339" s="67"/>
      <c r="CL339" s="67"/>
      <c r="CM339" s="67"/>
      <c r="CN339" s="67"/>
      <c r="CO339" s="67"/>
      <c r="CP339" s="67"/>
      <c r="CQ339" s="67"/>
      <c r="CR339" s="67"/>
      <c r="CS339" s="67"/>
      <c r="CT339" s="67"/>
      <c r="CU339" s="67"/>
      <c r="CV339" s="67"/>
      <c r="CW339" s="67"/>
      <c r="CX339" s="67"/>
      <c r="CY339" s="67"/>
      <c r="CZ339" s="67"/>
      <c r="DA339" s="67"/>
      <c r="DB339" s="67"/>
      <c r="DC339" s="67"/>
      <c r="DD339" s="67"/>
      <c r="DE339" s="67"/>
      <c r="DF339" s="67"/>
      <c r="DG339" s="67"/>
      <c r="DH339" s="67"/>
      <c r="DI339" s="67"/>
      <c r="DJ339" s="67"/>
      <c r="DK339" s="67"/>
      <c r="DL339" s="67"/>
      <c r="DM339" s="67"/>
      <c r="DN339" s="67"/>
      <c r="DO339" s="67"/>
      <c r="DP339" s="67"/>
      <c r="DQ339" s="67"/>
      <c r="DR339" s="67"/>
      <c r="DS339" s="67"/>
      <c r="DT339" s="67"/>
      <c r="DU339" s="67"/>
      <c r="DV339" s="67"/>
      <c r="DW339" s="67"/>
      <c r="DX339" s="67"/>
      <c r="DY339" s="67"/>
      <c r="DZ339" s="67"/>
      <c r="EA339" s="67"/>
      <c r="EB339" s="67"/>
      <c r="EC339" s="67"/>
      <c r="ED339" s="67"/>
      <c r="EE339" s="67"/>
      <c r="EF339" s="67"/>
      <c r="EG339" s="67"/>
      <c r="EH339" s="67"/>
      <c r="EI339" s="67"/>
      <c r="EJ339" s="67"/>
      <c r="EK339" s="67"/>
      <c r="EL339" s="67"/>
      <c r="EM339" s="67"/>
      <c r="EN339" s="67"/>
      <c r="EO339" s="67"/>
      <c r="EP339" s="67"/>
      <c r="EQ339" s="67"/>
      <c r="ER339" s="67"/>
      <c r="ES339" s="67"/>
      <c r="ET339" s="67"/>
      <c r="EU339" s="67"/>
      <c r="EV339" s="67"/>
      <c r="EW339" s="67"/>
      <c r="EX339" s="67"/>
      <c r="EY339" s="67"/>
      <c r="EZ339" s="67"/>
      <c r="FA339" s="67"/>
      <c r="FB339" s="67"/>
      <c r="FC339" s="67"/>
      <c r="FD339" s="67"/>
      <c r="FE339" s="67"/>
      <c r="FF339" s="67"/>
      <c r="FG339" s="67"/>
      <c r="FH339" s="67"/>
      <c r="FI339" s="67"/>
      <c r="FJ339" s="67"/>
      <c r="FK339" s="67"/>
      <c r="FL339" s="67"/>
      <c r="FM339" s="67"/>
      <c r="FN339" s="67"/>
      <c r="FO339" s="67"/>
      <c r="FP339" s="67"/>
      <c r="FQ339" s="67"/>
      <c r="FR339" s="67"/>
      <c r="FS339" s="67"/>
      <c r="FT339" s="67"/>
      <c r="FU339" s="67"/>
      <c r="FV339" s="67"/>
      <c r="FW339" s="67"/>
      <c r="FX339" s="67"/>
      <c r="FY339" s="67"/>
      <c r="FZ339" s="67"/>
      <c r="GA339" s="67"/>
      <c r="GB339" s="67"/>
      <c r="GC339" s="67"/>
      <c r="GD339" s="67"/>
      <c r="GE339" s="67"/>
      <c r="GF339" s="67"/>
      <c r="GG339" s="67"/>
      <c r="GH339" s="67"/>
      <c r="GI339" s="67"/>
      <c r="GJ339" s="67"/>
      <c r="GK339" s="67"/>
      <c r="GL339" s="67"/>
      <c r="GM339" s="67"/>
      <c r="GN339" s="67"/>
      <c r="GO339" s="67"/>
      <c r="GP339" s="67"/>
      <c r="GQ339" s="67"/>
      <c r="GR339" s="67"/>
      <c r="GS339" s="67"/>
      <c r="GT339" s="67"/>
      <c r="GU339" s="67"/>
      <c r="GV339" s="67"/>
      <c r="GW339" s="67"/>
      <c r="GX339" s="67"/>
      <c r="GY339" s="67"/>
      <c r="GZ339" s="67"/>
      <c r="HA339" s="67"/>
      <c r="HB339" s="67"/>
      <c r="HC339" s="67"/>
      <c r="HD339" s="67"/>
      <c r="HE339" s="67"/>
      <c r="HF339" s="67"/>
      <c r="HG339" s="67"/>
      <c r="HH339" s="67"/>
      <c r="HI339" s="67"/>
      <c r="HJ339" s="67"/>
      <c r="HK339" s="67"/>
      <c r="HL339" s="67"/>
      <c r="HM339" s="67"/>
      <c r="HN339" s="67"/>
      <c r="HO339" s="67"/>
      <c r="HP339" s="67"/>
      <c r="HQ339" s="67"/>
      <c r="HR339" s="67"/>
      <c r="HS339" s="67"/>
      <c r="HT339" s="67"/>
      <c r="HU339" s="67"/>
      <c r="HV339" s="67"/>
      <c r="HW339" s="67"/>
      <c r="HX339" s="67"/>
      <c r="HY339" s="67"/>
      <c r="HZ339" s="67"/>
      <c r="IA339" s="67"/>
      <c r="IB339" s="67"/>
      <c r="IC339" s="67"/>
      <c r="ID339" s="67"/>
      <c r="IE339" s="67"/>
      <c r="IF339" s="67"/>
      <c r="IG339" s="67"/>
      <c r="IH339" s="67"/>
      <c r="II339" s="67"/>
      <c r="IJ339" s="67"/>
      <c r="IK339" s="67"/>
    </row>
    <row r="340" spans="1:245" x14ac:dyDescent="0.35">
      <c r="D340" s="109" t="s">
        <v>985</v>
      </c>
    </row>
    <row r="341" spans="1:245" x14ac:dyDescent="0.35">
      <c r="B341" s="86" t="s">
        <v>324</v>
      </c>
      <c r="D341" s="109" t="s">
        <v>985</v>
      </c>
    </row>
    <row r="342" spans="1:245" x14ac:dyDescent="0.35">
      <c r="A342" s="85" t="s">
        <v>325</v>
      </c>
      <c r="B342" s="85" t="s">
        <v>326</v>
      </c>
      <c r="C342" s="85" t="s">
        <v>6</v>
      </c>
      <c r="D342" s="109">
        <v>12000000</v>
      </c>
    </row>
    <row r="343" spans="1:245" x14ac:dyDescent="0.35">
      <c r="D343" s="109" t="s">
        <v>985</v>
      </c>
    </row>
    <row r="344" spans="1:245" x14ac:dyDescent="0.35">
      <c r="A344" s="85" t="s">
        <v>327</v>
      </c>
      <c r="B344" s="85" t="s">
        <v>715</v>
      </c>
      <c r="C344" s="85" t="s">
        <v>7</v>
      </c>
      <c r="D344" s="109">
        <v>13000000</v>
      </c>
    </row>
    <row r="345" spans="1:245" s="67" customFormat="1" x14ac:dyDescent="0.35">
      <c r="A345" s="85" t="s">
        <v>329</v>
      </c>
      <c r="B345" s="85" t="s">
        <v>716</v>
      </c>
      <c r="C345" s="85" t="s">
        <v>7</v>
      </c>
      <c r="D345" s="109">
        <v>13000000</v>
      </c>
      <c r="E345" s="77"/>
      <c r="F345" s="1"/>
      <c r="G345" s="68"/>
      <c r="H345" s="68"/>
      <c r="I345" s="68"/>
      <c r="J345" s="68"/>
      <c r="K345" s="68"/>
      <c r="L345" s="68"/>
      <c r="M345" s="68"/>
      <c r="N345" s="68"/>
      <c r="O345" s="68"/>
      <c r="P345" s="68"/>
      <c r="Q345" s="68"/>
      <c r="R345" s="68"/>
      <c r="S345" s="68"/>
      <c r="T345" s="68"/>
      <c r="U345" s="68"/>
      <c r="V345" s="68"/>
      <c r="W345" s="68"/>
      <c r="X345" s="68"/>
      <c r="Y345" s="68"/>
      <c r="Z345" s="68"/>
      <c r="AA345" s="68"/>
      <c r="AB345" s="68"/>
      <c r="AC345" s="68"/>
      <c r="AD345" s="68"/>
      <c r="AE345" s="68"/>
      <c r="AF345" s="68"/>
      <c r="AG345" s="68"/>
      <c r="AH345" s="68"/>
      <c r="AI345" s="68"/>
      <c r="AJ345" s="68"/>
      <c r="AK345" s="68"/>
      <c r="AL345" s="68"/>
      <c r="AM345" s="68"/>
      <c r="AN345" s="68"/>
      <c r="AO345" s="68"/>
      <c r="AP345" s="68"/>
      <c r="AQ345" s="68"/>
      <c r="AR345" s="68"/>
      <c r="AS345" s="68"/>
      <c r="AT345" s="68"/>
      <c r="AU345" s="68"/>
      <c r="AV345" s="68"/>
      <c r="AW345" s="68"/>
      <c r="AX345" s="68"/>
      <c r="AY345" s="68"/>
      <c r="AZ345" s="68"/>
      <c r="BA345" s="68"/>
      <c r="BB345" s="68"/>
      <c r="BC345" s="68"/>
      <c r="BD345" s="68"/>
      <c r="BE345" s="68"/>
      <c r="BF345" s="68"/>
      <c r="BG345" s="68"/>
      <c r="BH345" s="68"/>
      <c r="BI345" s="68"/>
      <c r="BJ345" s="68"/>
      <c r="BK345" s="68"/>
      <c r="BL345" s="68"/>
      <c r="BM345" s="68"/>
      <c r="BN345" s="68"/>
      <c r="BO345" s="68"/>
      <c r="BP345" s="68"/>
      <c r="BQ345" s="68"/>
      <c r="BR345" s="68"/>
      <c r="BS345" s="68"/>
      <c r="BT345" s="68"/>
      <c r="BU345" s="68"/>
      <c r="BV345" s="68"/>
      <c r="BW345" s="68"/>
      <c r="BX345" s="68"/>
      <c r="BY345" s="68"/>
      <c r="BZ345" s="68"/>
      <c r="CA345" s="68"/>
      <c r="CB345" s="68"/>
      <c r="CC345" s="68"/>
      <c r="CD345" s="68"/>
      <c r="CE345" s="68"/>
      <c r="CF345" s="68"/>
      <c r="CG345" s="68"/>
      <c r="CH345" s="68"/>
      <c r="CI345" s="68"/>
      <c r="CJ345" s="68"/>
      <c r="CK345" s="68"/>
      <c r="CL345" s="68"/>
      <c r="CM345" s="68"/>
      <c r="CN345" s="68"/>
      <c r="CO345" s="68"/>
      <c r="CP345" s="68"/>
      <c r="CQ345" s="68"/>
      <c r="CR345" s="68"/>
      <c r="CS345" s="68"/>
      <c r="CT345" s="68"/>
      <c r="CU345" s="68"/>
      <c r="CV345" s="68"/>
      <c r="CW345" s="68"/>
      <c r="CX345" s="68"/>
      <c r="CY345" s="68"/>
      <c r="CZ345" s="68"/>
      <c r="DA345" s="68"/>
      <c r="DB345" s="68"/>
      <c r="DC345" s="68"/>
      <c r="DD345" s="68"/>
      <c r="DE345" s="68"/>
      <c r="DF345" s="68"/>
      <c r="DG345" s="68"/>
      <c r="DH345" s="68"/>
      <c r="DI345" s="68"/>
      <c r="DJ345" s="68"/>
      <c r="DK345" s="68"/>
      <c r="DL345" s="68"/>
      <c r="DM345" s="68"/>
      <c r="DN345" s="68"/>
      <c r="DO345" s="68"/>
      <c r="DP345" s="68"/>
      <c r="DQ345" s="68"/>
      <c r="DR345" s="68"/>
      <c r="DS345" s="68"/>
      <c r="DT345" s="68"/>
      <c r="DU345" s="68"/>
      <c r="DV345" s="68"/>
      <c r="DW345" s="68"/>
      <c r="DX345" s="68"/>
      <c r="DY345" s="68"/>
      <c r="DZ345" s="68"/>
      <c r="EA345" s="68"/>
      <c r="EB345" s="68"/>
      <c r="EC345" s="68"/>
      <c r="ED345" s="68"/>
      <c r="EE345" s="68"/>
      <c r="EF345" s="68"/>
      <c r="EG345" s="68"/>
      <c r="EH345" s="68"/>
      <c r="EI345" s="68"/>
      <c r="EJ345" s="68"/>
      <c r="EK345" s="68"/>
      <c r="EL345" s="68"/>
      <c r="EM345" s="68"/>
      <c r="EN345" s="68"/>
      <c r="EO345" s="68"/>
      <c r="EP345" s="68"/>
      <c r="EQ345" s="68"/>
      <c r="ER345" s="68"/>
      <c r="ES345" s="68"/>
      <c r="ET345" s="68"/>
      <c r="EU345" s="68"/>
      <c r="EV345" s="68"/>
      <c r="EW345" s="68"/>
      <c r="EX345" s="68"/>
      <c r="EY345" s="68"/>
      <c r="EZ345" s="68"/>
      <c r="FA345" s="68"/>
      <c r="FB345" s="68"/>
      <c r="FC345" s="68"/>
      <c r="FD345" s="68"/>
      <c r="FE345" s="68"/>
      <c r="FF345" s="68"/>
      <c r="FG345" s="68"/>
      <c r="FH345" s="68"/>
      <c r="FI345" s="68"/>
      <c r="FJ345" s="68"/>
      <c r="FK345" s="68"/>
      <c r="FL345" s="68"/>
      <c r="FM345" s="68"/>
      <c r="FN345" s="68"/>
      <c r="FO345" s="68"/>
      <c r="FP345" s="68"/>
      <c r="FQ345" s="68"/>
      <c r="FR345" s="68"/>
      <c r="FS345" s="68"/>
      <c r="FT345" s="68"/>
      <c r="FU345" s="68"/>
      <c r="FV345" s="68"/>
      <c r="FW345" s="68"/>
      <c r="FX345" s="68"/>
      <c r="FY345" s="68"/>
      <c r="FZ345" s="68"/>
      <c r="GA345" s="68"/>
      <c r="GB345" s="68"/>
      <c r="GC345" s="68"/>
      <c r="GD345" s="68"/>
      <c r="GE345" s="68"/>
      <c r="GF345" s="68"/>
      <c r="GG345" s="68"/>
      <c r="GH345" s="68"/>
      <c r="GI345" s="68"/>
      <c r="GJ345" s="68"/>
      <c r="GK345" s="68"/>
      <c r="GL345" s="68"/>
      <c r="GM345" s="68"/>
      <c r="GN345" s="68"/>
      <c r="GO345" s="68"/>
      <c r="GP345" s="68"/>
      <c r="GQ345" s="68"/>
      <c r="GR345" s="68"/>
      <c r="GS345" s="68"/>
      <c r="GT345" s="68"/>
      <c r="GU345" s="68"/>
      <c r="GV345" s="68"/>
      <c r="GW345" s="68"/>
      <c r="GX345" s="68"/>
      <c r="GY345" s="68"/>
      <c r="GZ345" s="68"/>
      <c r="HA345" s="68"/>
      <c r="HB345" s="68"/>
      <c r="HC345" s="68"/>
      <c r="HD345" s="68"/>
      <c r="HE345" s="68"/>
      <c r="HF345" s="68"/>
      <c r="HG345" s="68"/>
      <c r="HH345" s="68"/>
      <c r="HI345" s="68"/>
      <c r="HJ345" s="68"/>
      <c r="HK345" s="68"/>
      <c r="HL345" s="68"/>
      <c r="HM345" s="68"/>
      <c r="HN345" s="68"/>
      <c r="HO345" s="68"/>
      <c r="HP345" s="68"/>
      <c r="HQ345" s="68"/>
      <c r="HR345" s="68"/>
      <c r="HS345" s="68"/>
      <c r="HT345" s="68"/>
      <c r="HU345" s="68"/>
      <c r="HV345" s="68"/>
      <c r="HW345" s="68"/>
      <c r="HX345" s="68"/>
      <c r="HY345" s="68"/>
      <c r="HZ345" s="68"/>
      <c r="IA345" s="68"/>
      <c r="IB345" s="68"/>
      <c r="IC345" s="68"/>
      <c r="ID345" s="68"/>
      <c r="IE345" s="68"/>
      <c r="IF345" s="68"/>
      <c r="IG345" s="68"/>
      <c r="IH345" s="68"/>
      <c r="II345" s="68"/>
      <c r="IJ345" s="68"/>
      <c r="IK345" s="68"/>
    </row>
    <row r="346" spans="1:245" s="100" customFormat="1" x14ac:dyDescent="0.35">
      <c r="A346" s="101" t="s">
        <v>331</v>
      </c>
      <c r="B346" s="101" t="s">
        <v>328</v>
      </c>
      <c r="C346" s="101" t="s">
        <v>7</v>
      </c>
      <c r="D346" s="110">
        <v>11000000</v>
      </c>
      <c r="E346" s="99"/>
      <c r="F346" s="2"/>
    </row>
    <row r="347" spans="1:245" s="69" customFormat="1" x14ac:dyDescent="0.35">
      <c r="A347" s="85" t="s">
        <v>333</v>
      </c>
      <c r="B347" s="85" t="s">
        <v>330</v>
      </c>
      <c r="C347" s="85" t="s">
        <v>7</v>
      </c>
      <c r="D347" s="109">
        <v>10000000</v>
      </c>
      <c r="E347" s="75"/>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row>
    <row r="348" spans="1:245" s="68" customFormat="1" x14ac:dyDescent="0.35">
      <c r="A348" s="85" t="s">
        <v>335</v>
      </c>
      <c r="B348" s="85" t="s">
        <v>332</v>
      </c>
      <c r="C348" s="85" t="s">
        <v>7</v>
      </c>
      <c r="D348" s="109">
        <v>9000000</v>
      </c>
      <c r="E348" s="77"/>
      <c r="F348" s="1"/>
    </row>
    <row r="349" spans="1:245" s="69" customFormat="1" x14ac:dyDescent="0.35">
      <c r="A349" s="85" t="s">
        <v>336</v>
      </c>
      <c r="B349" s="85" t="s">
        <v>717</v>
      </c>
      <c r="C349" s="85" t="s">
        <v>7</v>
      </c>
      <c r="D349" s="109">
        <v>8000000</v>
      </c>
      <c r="E349" s="79"/>
      <c r="F349" s="1"/>
    </row>
    <row r="350" spans="1:245" s="95" customFormat="1" x14ac:dyDescent="0.35">
      <c r="A350" s="92" t="s">
        <v>835</v>
      </c>
      <c r="B350" s="92" t="s">
        <v>825</v>
      </c>
      <c r="C350" s="92" t="s">
        <v>7</v>
      </c>
      <c r="D350" s="96">
        <v>7000000</v>
      </c>
      <c r="E350" s="94"/>
      <c r="F350" s="1"/>
    </row>
    <row r="351" spans="1:245" s="90" customFormat="1" x14ac:dyDescent="0.35">
      <c r="A351" s="105" t="s">
        <v>1048</v>
      </c>
      <c r="B351" s="105" t="s">
        <v>947</v>
      </c>
      <c r="C351" s="105" t="s">
        <v>7</v>
      </c>
      <c r="D351" s="106">
        <v>12000000</v>
      </c>
      <c r="E351" s="89" t="s">
        <v>844</v>
      </c>
      <c r="F351" s="1"/>
    </row>
    <row r="352" spans="1:245" s="90" customFormat="1" x14ac:dyDescent="0.35">
      <c r="A352" s="105" t="s">
        <v>1049</v>
      </c>
      <c r="B352" s="105" t="s">
        <v>933</v>
      </c>
      <c r="C352" s="105" t="s">
        <v>7</v>
      </c>
      <c r="D352" s="106">
        <v>9000000</v>
      </c>
      <c r="E352" s="89" t="s">
        <v>844</v>
      </c>
      <c r="F352" s="1"/>
    </row>
    <row r="353" spans="1:245" s="90" customFormat="1" x14ac:dyDescent="0.35">
      <c r="A353" s="105" t="s">
        <v>1050</v>
      </c>
      <c r="B353" s="105" t="s">
        <v>934</v>
      </c>
      <c r="C353" s="105" t="s">
        <v>7</v>
      </c>
      <c r="D353" s="106">
        <v>9000000</v>
      </c>
      <c r="E353" s="89" t="s">
        <v>844</v>
      </c>
      <c r="F353" s="1"/>
    </row>
    <row r="354" spans="1:245" x14ac:dyDescent="0.35">
      <c r="D354" s="109" t="s">
        <v>985</v>
      </c>
      <c r="E354" s="7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H354" s="69"/>
      <c r="AI354" s="69"/>
      <c r="AJ354" s="69"/>
      <c r="AK354" s="69"/>
      <c r="AL354" s="69"/>
      <c r="AM354" s="69"/>
      <c r="AN354" s="69"/>
      <c r="AO354" s="69"/>
      <c r="AP354" s="69"/>
      <c r="AQ354" s="69"/>
      <c r="AR354" s="69"/>
      <c r="AS354" s="69"/>
      <c r="AT354" s="69"/>
      <c r="AU354" s="69"/>
      <c r="AV354" s="69"/>
      <c r="AW354" s="69"/>
      <c r="AX354" s="69"/>
      <c r="AY354" s="69"/>
      <c r="AZ354" s="69"/>
      <c r="BA354" s="69"/>
      <c r="BB354" s="69"/>
      <c r="BC354" s="69"/>
      <c r="BD354" s="69"/>
      <c r="BE354" s="69"/>
      <c r="BF354" s="69"/>
      <c r="BG354" s="69"/>
      <c r="BH354" s="69"/>
      <c r="BI354" s="69"/>
      <c r="BJ354" s="69"/>
      <c r="BK354" s="69"/>
      <c r="BL354" s="69"/>
      <c r="BM354" s="69"/>
      <c r="BN354" s="69"/>
      <c r="BO354" s="69"/>
      <c r="BP354" s="69"/>
      <c r="BQ354" s="69"/>
      <c r="BR354" s="69"/>
      <c r="BS354" s="69"/>
      <c r="BT354" s="69"/>
      <c r="BU354" s="69"/>
      <c r="BV354" s="69"/>
      <c r="BW354" s="69"/>
      <c r="BX354" s="69"/>
      <c r="BY354" s="69"/>
      <c r="BZ354" s="69"/>
      <c r="CA354" s="69"/>
      <c r="CB354" s="69"/>
      <c r="CC354" s="69"/>
      <c r="CD354" s="69"/>
      <c r="CE354" s="69"/>
      <c r="CF354" s="69"/>
      <c r="CG354" s="69"/>
      <c r="CH354" s="69"/>
      <c r="CI354" s="69"/>
      <c r="CJ354" s="69"/>
      <c r="CK354" s="69"/>
      <c r="CL354" s="69"/>
      <c r="CM354" s="69"/>
      <c r="CN354" s="69"/>
      <c r="CO354" s="69"/>
      <c r="CP354" s="69"/>
      <c r="CQ354" s="69"/>
      <c r="CR354" s="69"/>
      <c r="CS354" s="69"/>
      <c r="CT354" s="69"/>
      <c r="CU354" s="69"/>
      <c r="CV354" s="69"/>
      <c r="CW354" s="69"/>
      <c r="CX354" s="69"/>
      <c r="CY354" s="69"/>
      <c r="CZ354" s="69"/>
      <c r="DA354" s="69"/>
      <c r="DB354" s="69"/>
      <c r="DC354" s="69"/>
      <c r="DD354" s="69"/>
      <c r="DE354" s="69"/>
      <c r="DF354" s="69"/>
      <c r="DG354" s="69"/>
      <c r="DH354" s="69"/>
      <c r="DI354" s="69"/>
      <c r="DJ354" s="69"/>
      <c r="DK354" s="69"/>
      <c r="DL354" s="69"/>
      <c r="DM354" s="69"/>
      <c r="DN354" s="69"/>
      <c r="DO354" s="69"/>
      <c r="DP354" s="69"/>
      <c r="DQ354" s="69"/>
      <c r="DR354" s="69"/>
      <c r="DS354" s="69"/>
      <c r="DT354" s="69"/>
      <c r="DU354" s="69"/>
      <c r="DV354" s="69"/>
      <c r="DW354" s="69"/>
      <c r="DX354" s="69"/>
      <c r="DY354" s="69"/>
      <c r="DZ354" s="69"/>
      <c r="EA354" s="69"/>
      <c r="EB354" s="69"/>
      <c r="EC354" s="69"/>
      <c r="ED354" s="69"/>
      <c r="EE354" s="69"/>
      <c r="EF354" s="69"/>
      <c r="EG354" s="69"/>
      <c r="EH354" s="69"/>
      <c r="EI354" s="69"/>
      <c r="EJ354" s="69"/>
      <c r="EK354" s="69"/>
      <c r="EL354" s="69"/>
      <c r="EM354" s="69"/>
      <c r="EN354" s="69"/>
      <c r="EO354" s="69"/>
      <c r="EP354" s="69"/>
      <c r="EQ354" s="69"/>
      <c r="ER354" s="69"/>
      <c r="ES354" s="69"/>
      <c r="ET354" s="69"/>
      <c r="EU354" s="69"/>
      <c r="EV354" s="69"/>
      <c r="EW354" s="69"/>
      <c r="EX354" s="69"/>
      <c r="EY354" s="69"/>
      <c r="EZ354" s="69"/>
      <c r="FA354" s="69"/>
      <c r="FB354" s="69"/>
      <c r="FC354" s="69"/>
      <c r="FD354" s="69"/>
      <c r="FE354" s="69"/>
      <c r="FF354" s="69"/>
      <c r="FG354" s="69"/>
      <c r="FH354" s="69"/>
      <c r="FI354" s="69"/>
      <c r="FJ354" s="69"/>
      <c r="FK354" s="69"/>
      <c r="FL354" s="69"/>
      <c r="FM354" s="69"/>
      <c r="FN354" s="69"/>
      <c r="FO354" s="69"/>
      <c r="FP354" s="69"/>
      <c r="FQ354" s="69"/>
      <c r="FR354" s="69"/>
      <c r="FS354" s="69"/>
      <c r="FT354" s="69"/>
      <c r="FU354" s="69"/>
      <c r="FV354" s="69"/>
      <c r="FW354" s="69"/>
      <c r="FX354" s="69"/>
      <c r="FY354" s="69"/>
      <c r="FZ354" s="69"/>
      <c r="GA354" s="69"/>
      <c r="GB354" s="69"/>
      <c r="GC354" s="69"/>
      <c r="GD354" s="69"/>
      <c r="GE354" s="69"/>
      <c r="GF354" s="69"/>
      <c r="GG354" s="69"/>
      <c r="GH354" s="69"/>
      <c r="GI354" s="69"/>
      <c r="GJ354" s="69"/>
      <c r="GK354" s="69"/>
      <c r="GL354" s="69"/>
      <c r="GM354" s="69"/>
      <c r="GN354" s="69"/>
      <c r="GO354" s="69"/>
      <c r="GP354" s="69"/>
      <c r="GQ354" s="69"/>
      <c r="GR354" s="69"/>
      <c r="GS354" s="69"/>
      <c r="GT354" s="69"/>
      <c r="GU354" s="69"/>
      <c r="GV354" s="69"/>
      <c r="GW354" s="69"/>
      <c r="GX354" s="69"/>
      <c r="GY354" s="69"/>
      <c r="GZ354" s="69"/>
      <c r="HA354" s="69"/>
      <c r="HB354" s="69"/>
      <c r="HC354" s="69"/>
      <c r="HD354" s="69"/>
      <c r="HE354" s="69"/>
      <c r="HF354" s="69"/>
      <c r="HG354" s="69"/>
      <c r="HH354" s="69"/>
      <c r="HI354" s="69"/>
      <c r="HJ354" s="69"/>
      <c r="HK354" s="69"/>
      <c r="HL354" s="69"/>
      <c r="HM354" s="69"/>
      <c r="HN354" s="69"/>
      <c r="HO354" s="69"/>
      <c r="HP354" s="69"/>
      <c r="HQ354" s="69"/>
      <c r="HR354" s="69"/>
      <c r="HS354" s="69"/>
      <c r="HT354" s="69"/>
      <c r="HU354" s="69"/>
      <c r="HV354" s="69"/>
      <c r="HW354" s="69"/>
      <c r="HX354" s="69"/>
      <c r="HY354" s="69"/>
      <c r="HZ354" s="69"/>
      <c r="IA354" s="69"/>
      <c r="IB354" s="69"/>
      <c r="IC354" s="69"/>
      <c r="ID354" s="69"/>
      <c r="IE354" s="69"/>
      <c r="IF354" s="69"/>
      <c r="IG354" s="69"/>
      <c r="IH354" s="69"/>
      <c r="II354" s="69"/>
      <c r="IJ354" s="69"/>
      <c r="IK354" s="69"/>
    </row>
    <row r="355" spans="1:245" x14ac:dyDescent="0.35">
      <c r="A355" s="85" t="s">
        <v>337</v>
      </c>
      <c r="B355" s="85" t="s">
        <v>718</v>
      </c>
      <c r="C355" s="85" t="s">
        <v>22</v>
      </c>
      <c r="D355" s="109">
        <v>14000000</v>
      </c>
    </row>
    <row r="356" spans="1:245" s="67" customFormat="1" x14ac:dyDescent="0.35">
      <c r="A356" s="85" t="s">
        <v>339</v>
      </c>
      <c r="B356" s="85" t="s">
        <v>343</v>
      </c>
      <c r="C356" s="85" t="s">
        <v>22</v>
      </c>
      <c r="D356" s="109">
        <v>13000000</v>
      </c>
      <c r="E356" s="75"/>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row>
    <row r="357" spans="1:245" s="67" customFormat="1" x14ac:dyDescent="0.35">
      <c r="A357" s="85" t="s">
        <v>341</v>
      </c>
      <c r="B357" s="85" t="s">
        <v>340</v>
      </c>
      <c r="C357" s="85" t="s">
        <v>22</v>
      </c>
      <c r="D357" s="109">
        <v>11000000</v>
      </c>
      <c r="E357" s="75"/>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c r="IG357" s="1"/>
      <c r="IH357" s="1"/>
      <c r="II357" s="1"/>
      <c r="IJ357" s="1"/>
      <c r="IK357" s="1"/>
    </row>
    <row r="358" spans="1:245" x14ac:dyDescent="0.35">
      <c r="A358" s="85" t="s">
        <v>342</v>
      </c>
      <c r="B358" s="85" t="s">
        <v>338</v>
      </c>
      <c r="C358" s="85" t="s">
        <v>22</v>
      </c>
      <c r="D358" s="109">
        <v>9000000</v>
      </c>
    </row>
    <row r="359" spans="1:245" s="100" customFormat="1" x14ac:dyDescent="0.35">
      <c r="A359" s="101" t="s">
        <v>344</v>
      </c>
      <c r="B359" s="101" t="s">
        <v>345</v>
      </c>
      <c r="C359" s="101" t="s">
        <v>22</v>
      </c>
      <c r="D359" s="110">
        <v>7000000</v>
      </c>
      <c r="E359" s="99"/>
    </row>
    <row r="360" spans="1:245" s="68" customFormat="1" x14ac:dyDescent="0.35">
      <c r="A360" s="102" t="s">
        <v>1051</v>
      </c>
      <c r="B360" s="102" t="s">
        <v>937</v>
      </c>
      <c r="C360" s="102" t="s">
        <v>22</v>
      </c>
      <c r="D360" s="111">
        <v>10000000</v>
      </c>
      <c r="E360" s="77" t="s">
        <v>844</v>
      </c>
      <c r="F360" s="1"/>
    </row>
    <row r="361" spans="1:245" s="68" customFormat="1" x14ac:dyDescent="0.35">
      <c r="A361" s="102" t="s">
        <v>1052</v>
      </c>
      <c r="B361" s="102" t="s">
        <v>936</v>
      </c>
      <c r="C361" s="102" t="s">
        <v>22</v>
      </c>
      <c r="D361" s="111">
        <v>8000000</v>
      </c>
      <c r="E361" s="77" t="s">
        <v>844</v>
      </c>
      <c r="F361" s="1"/>
    </row>
    <row r="362" spans="1:245" s="68" customFormat="1" x14ac:dyDescent="0.35">
      <c r="A362" s="102" t="s">
        <v>1053</v>
      </c>
      <c r="B362" s="102" t="s">
        <v>935</v>
      </c>
      <c r="C362" s="102" t="s">
        <v>22</v>
      </c>
      <c r="D362" s="111">
        <v>6000000</v>
      </c>
      <c r="E362" s="77" t="s">
        <v>844</v>
      </c>
      <c r="F362" s="1"/>
    </row>
    <row r="363" spans="1:245" s="67" customFormat="1" x14ac:dyDescent="0.35">
      <c r="A363" s="85"/>
      <c r="B363" s="85"/>
      <c r="C363" s="85"/>
      <c r="D363" s="109" t="s">
        <v>985</v>
      </c>
      <c r="E363" s="79"/>
      <c r="F363" s="1"/>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H363" s="69"/>
      <c r="AI363" s="69"/>
      <c r="AJ363" s="69"/>
      <c r="AK363" s="69"/>
      <c r="AL363" s="69"/>
      <c r="AM363" s="69"/>
      <c r="AN363" s="69"/>
      <c r="AO363" s="69"/>
      <c r="AP363" s="69"/>
      <c r="AQ363" s="69"/>
      <c r="AR363" s="69"/>
      <c r="AS363" s="69"/>
      <c r="AT363" s="69"/>
      <c r="AU363" s="69"/>
      <c r="AV363" s="69"/>
      <c r="AW363" s="69"/>
      <c r="AX363" s="69"/>
      <c r="AY363" s="69"/>
      <c r="AZ363" s="69"/>
      <c r="BA363" s="69"/>
      <c r="BB363" s="69"/>
      <c r="BC363" s="69"/>
      <c r="BD363" s="69"/>
      <c r="BE363" s="69"/>
      <c r="BF363" s="69"/>
      <c r="BG363" s="69"/>
      <c r="BH363" s="69"/>
      <c r="BI363" s="69"/>
      <c r="BJ363" s="69"/>
      <c r="BK363" s="69"/>
      <c r="BL363" s="69"/>
      <c r="BM363" s="69"/>
      <c r="BN363" s="69"/>
      <c r="BO363" s="69"/>
      <c r="BP363" s="69"/>
      <c r="BQ363" s="69"/>
      <c r="BR363" s="69"/>
      <c r="BS363" s="69"/>
      <c r="BT363" s="69"/>
      <c r="BU363" s="69"/>
      <c r="BV363" s="69"/>
      <c r="BW363" s="69"/>
      <c r="BX363" s="69"/>
      <c r="BY363" s="69"/>
      <c r="BZ363" s="69"/>
      <c r="CA363" s="69"/>
      <c r="CB363" s="69"/>
      <c r="CC363" s="69"/>
      <c r="CD363" s="69"/>
      <c r="CE363" s="69"/>
      <c r="CF363" s="69"/>
      <c r="CG363" s="69"/>
      <c r="CH363" s="69"/>
      <c r="CI363" s="69"/>
      <c r="CJ363" s="69"/>
      <c r="CK363" s="69"/>
      <c r="CL363" s="69"/>
      <c r="CM363" s="69"/>
      <c r="CN363" s="69"/>
      <c r="CO363" s="69"/>
      <c r="CP363" s="69"/>
      <c r="CQ363" s="69"/>
      <c r="CR363" s="69"/>
      <c r="CS363" s="69"/>
      <c r="CT363" s="69"/>
      <c r="CU363" s="69"/>
      <c r="CV363" s="69"/>
      <c r="CW363" s="69"/>
      <c r="CX363" s="69"/>
      <c r="CY363" s="69"/>
      <c r="CZ363" s="69"/>
      <c r="DA363" s="69"/>
      <c r="DB363" s="69"/>
      <c r="DC363" s="69"/>
      <c r="DD363" s="69"/>
      <c r="DE363" s="69"/>
      <c r="DF363" s="69"/>
      <c r="DG363" s="69"/>
      <c r="DH363" s="69"/>
      <c r="DI363" s="69"/>
      <c r="DJ363" s="69"/>
      <c r="DK363" s="69"/>
      <c r="DL363" s="69"/>
      <c r="DM363" s="69"/>
      <c r="DN363" s="69"/>
      <c r="DO363" s="69"/>
      <c r="DP363" s="69"/>
      <c r="DQ363" s="69"/>
      <c r="DR363" s="69"/>
      <c r="DS363" s="69"/>
      <c r="DT363" s="69"/>
      <c r="DU363" s="69"/>
      <c r="DV363" s="69"/>
      <c r="DW363" s="69"/>
      <c r="DX363" s="69"/>
      <c r="DY363" s="69"/>
      <c r="DZ363" s="69"/>
      <c r="EA363" s="69"/>
      <c r="EB363" s="69"/>
      <c r="EC363" s="69"/>
      <c r="ED363" s="69"/>
      <c r="EE363" s="69"/>
      <c r="EF363" s="69"/>
      <c r="EG363" s="69"/>
      <c r="EH363" s="69"/>
      <c r="EI363" s="69"/>
      <c r="EJ363" s="69"/>
      <c r="EK363" s="69"/>
      <c r="EL363" s="69"/>
      <c r="EM363" s="69"/>
      <c r="EN363" s="69"/>
      <c r="EO363" s="69"/>
      <c r="EP363" s="69"/>
      <c r="EQ363" s="69"/>
      <c r="ER363" s="69"/>
      <c r="ES363" s="69"/>
      <c r="ET363" s="69"/>
      <c r="EU363" s="69"/>
      <c r="EV363" s="69"/>
      <c r="EW363" s="69"/>
      <c r="EX363" s="69"/>
      <c r="EY363" s="69"/>
      <c r="EZ363" s="69"/>
      <c r="FA363" s="69"/>
      <c r="FB363" s="69"/>
      <c r="FC363" s="69"/>
      <c r="FD363" s="69"/>
      <c r="FE363" s="69"/>
      <c r="FF363" s="69"/>
      <c r="FG363" s="69"/>
      <c r="FH363" s="69"/>
      <c r="FI363" s="69"/>
      <c r="FJ363" s="69"/>
      <c r="FK363" s="69"/>
      <c r="FL363" s="69"/>
      <c r="FM363" s="69"/>
      <c r="FN363" s="69"/>
      <c r="FO363" s="69"/>
      <c r="FP363" s="69"/>
      <c r="FQ363" s="69"/>
      <c r="FR363" s="69"/>
      <c r="FS363" s="69"/>
      <c r="FT363" s="69"/>
      <c r="FU363" s="69"/>
      <c r="FV363" s="69"/>
      <c r="FW363" s="69"/>
      <c r="FX363" s="69"/>
      <c r="FY363" s="69"/>
      <c r="FZ363" s="69"/>
      <c r="GA363" s="69"/>
      <c r="GB363" s="69"/>
      <c r="GC363" s="69"/>
      <c r="GD363" s="69"/>
      <c r="GE363" s="69"/>
      <c r="GF363" s="69"/>
      <c r="GG363" s="69"/>
      <c r="GH363" s="69"/>
      <c r="GI363" s="69"/>
      <c r="GJ363" s="69"/>
      <c r="GK363" s="69"/>
      <c r="GL363" s="69"/>
      <c r="GM363" s="69"/>
      <c r="GN363" s="69"/>
      <c r="GO363" s="69"/>
      <c r="GP363" s="69"/>
      <c r="GQ363" s="69"/>
      <c r="GR363" s="69"/>
      <c r="GS363" s="69"/>
      <c r="GT363" s="69"/>
      <c r="GU363" s="69"/>
      <c r="GV363" s="69"/>
      <c r="GW363" s="69"/>
      <c r="GX363" s="69"/>
      <c r="GY363" s="69"/>
      <c r="GZ363" s="69"/>
      <c r="HA363" s="69"/>
      <c r="HB363" s="69"/>
      <c r="HC363" s="69"/>
      <c r="HD363" s="69"/>
      <c r="HE363" s="69"/>
      <c r="HF363" s="69"/>
      <c r="HG363" s="69"/>
      <c r="HH363" s="69"/>
      <c r="HI363" s="69"/>
      <c r="HJ363" s="69"/>
      <c r="HK363" s="69"/>
      <c r="HL363" s="69"/>
      <c r="HM363" s="69"/>
      <c r="HN363" s="69"/>
      <c r="HO363" s="69"/>
      <c r="HP363" s="69"/>
      <c r="HQ363" s="69"/>
      <c r="HR363" s="69"/>
      <c r="HS363" s="69"/>
      <c r="HT363" s="69"/>
      <c r="HU363" s="69"/>
      <c r="HV363" s="69"/>
      <c r="HW363" s="69"/>
      <c r="HX363" s="69"/>
      <c r="HY363" s="69"/>
      <c r="HZ363" s="69"/>
      <c r="IA363" s="69"/>
      <c r="IB363" s="69"/>
      <c r="IC363" s="69"/>
      <c r="ID363" s="69"/>
      <c r="IE363" s="69"/>
      <c r="IF363" s="69"/>
      <c r="IG363" s="69"/>
      <c r="IH363" s="69"/>
      <c r="II363" s="69"/>
      <c r="IJ363" s="69"/>
      <c r="IK363" s="69"/>
    </row>
    <row r="364" spans="1:245" s="69" customFormat="1" x14ac:dyDescent="0.35">
      <c r="A364" s="85" t="s">
        <v>346</v>
      </c>
      <c r="B364" s="85" t="s">
        <v>719</v>
      </c>
      <c r="C364" s="85" t="s">
        <v>35</v>
      </c>
      <c r="D364" s="109">
        <v>14000000</v>
      </c>
      <c r="E364" s="75"/>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c r="IA364" s="1"/>
      <c r="IB364" s="1"/>
      <c r="IC364" s="1"/>
      <c r="ID364" s="1"/>
      <c r="IE364" s="1"/>
      <c r="IF364" s="1"/>
      <c r="IG364" s="1"/>
      <c r="IH364" s="1"/>
      <c r="II364" s="1"/>
      <c r="IJ364" s="1"/>
      <c r="IK364" s="1"/>
    </row>
    <row r="365" spans="1:245" s="68" customFormat="1" x14ac:dyDescent="0.35">
      <c r="A365" s="85" t="s">
        <v>348</v>
      </c>
      <c r="B365" s="85" t="s">
        <v>720</v>
      </c>
      <c r="C365" s="85" t="s">
        <v>35</v>
      </c>
      <c r="D365" s="109">
        <v>13000000</v>
      </c>
      <c r="E365" s="75"/>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1"/>
      <c r="GT365" s="1"/>
      <c r="GU365" s="1"/>
      <c r="GV365" s="1"/>
      <c r="GW365" s="1"/>
      <c r="GX365" s="1"/>
      <c r="GY365" s="1"/>
      <c r="GZ365" s="1"/>
      <c r="HA365" s="1"/>
      <c r="HB365" s="1"/>
      <c r="HC365" s="1"/>
      <c r="HD365" s="1"/>
      <c r="HE365" s="1"/>
      <c r="HF365" s="1"/>
      <c r="HG365" s="1"/>
      <c r="HH365" s="1"/>
      <c r="HI365" s="1"/>
      <c r="HJ365" s="1"/>
      <c r="HK365" s="1"/>
      <c r="HL365" s="1"/>
      <c r="HM365" s="1"/>
      <c r="HN365" s="1"/>
      <c r="HO365" s="1"/>
      <c r="HP365" s="1"/>
      <c r="HQ365" s="1"/>
      <c r="HR365" s="1"/>
      <c r="HS365" s="1"/>
      <c r="HT365" s="1"/>
      <c r="HU365" s="1"/>
      <c r="HV365" s="1"/>
      <c r="HW365" s="1"/>
      <c r="HX365" s="1"/>
      <c r="HY365" s="1"/>
      <c r="HZ365" s="1"/>
      <c r="IA365" s="1"/>
      <c r="IB365" s="1"/>
      <c r="IC365" s="1"/>
      <c r="ID365" s="1"/>
      <c r="IE365" s="1"/>
      <c r="IF365" s="1"/>
      <c r="IG365" s="1"/>
      <c r="IH365" s="1"/>
      <c r="II365" s="1"/>
      <c r="IJ365" s="1"/>
      <c r="IK365" s="1"/>
    </row>
    <row r="366" spans="1:245" s="100" customFormat="1" x14ac:dyDescent="0.35">
      <c r="A366" s="101" t="s">
        <v>350</v>
      </c>
      <c r="B366" s="101" t="s">
        <v>349</v>
      </c>
      <c r="C366" s="101" t="s">
        <v>35</v>
      </c>
      <c r="D366" s="110">
        <v>13000000</v>
      </c>
      <c r="E366" s="99"/>
      <c r="F366" s="2"/>
    </row>
    <row r="367" spans="1:245" x14ac:dyDescent="0.35">
      <c r="A367" s="85" t="s">
        <v>352</v>
      </c>
      <c r="B367" s="85" t="s">
        <v>347</v>
      </c>
      <c r="C367" s="85" t="s">
        <v>35</v>
      </c>
      <c r="D367" s="109">
        <v>12000000</v>
      </c>
      <c r="E367" s="76"/>
      <c r="G367" s="67"/>
      <c r="H367" s="67"/>
      <c r="I367" s="67"/>
      <c r="J367" s="67"/>
      <c r="K367" s="67"/>
      <c r="L367" s="67"/>
      <c r="M367" s="67"/>
      <c r="N367" s="67"/>
      <c r="O367" s="67"/>
      <c r="P367" s="67"/>
      <c r="Q367" s="67"/>
      <c r="R367" s="67"/>
      <c r="S367" s="67"/>
      <c r="T367" s="67"/>
      <c r="U367" s="67"/>
      <c r="V367" s="67"/>
      <c r="W367" s="67"/>
      <c r="X367" s="67"/>
      <c r="Y367" s="67"/>
      <c r="Z367" s="67"/>
      <c r="AA367" s="67"/>
      <c r="AB367" s="67"/>
      <c r="AC367" s="67"/>
      <c r="AD367" s="67"/>
      <c r="AE367" s="67"/>
      <c r="AF367" s="67"/>
      <c r="AG367" s="67"/>
      <c r="AH367" s="67"/>
      <c r="AI367" s="67"/>
      <c r="AJ367" s="67"/>
      <c r="AK367" s="67"/>
      <c r="AL367" s="67"/>
      <c r="AM367" s="67"/>
      <c r="AN367" s="67"/>
      <c r="AO367" s="67"/>
      <c r="AP367" s="67"/>
      <c r="AQ367" s="67"/>
      <c r="AR367" s="67"/>
      <c r="AS367" s="67"/>
      <c r="AT367" s="67"/>
      <c r="AU367" s="67"/>
      <c r="AV367" s="67"/>
      <c r="AW367" s="67"/>
      <c r="AX367" s="67"/>
      <c r="AY367" s="67"/>
      <c r="AZ367" s="67"/>
      <c r="BA367" s="67"/>
      <c r="BB367" s="67"/>
      <c r="BC367" s="67"/>
      <c r="BD367" s="67"/>
      <c r="BE367" s="67"/>
      <c r="BF367" s="67"/>
      <c r="BG367" s="67"/>
      <c r="BH367" s="67"/>
      <c r="BI367" s="67"/>
      <c r="BJ367" s="67"/>
      <c r="BK367" s="67"/>
      <c r="BL367" s="67"/>
      <c r="BM367" s="67"/>
      <c r="BN367" s="67"/>
      <c r="BO367" s="67"/>
      <c r="BP367" s="67"/>
      <c r="BQ367" s="67"/>
      <c r="BR367" s="67"/>
      <c r="BS367" s="67"/>
      <c r="BT367" s="67"/>
      <c r="BU367" s="67"/>
      <c r="BV367" s="67"/>
      <c r="BW367" s="67"/>
      <c r="BX367" s="67"/>
      <c r="BY367" s="67"/>
      <c r="BZ367" s="67"/>
      <c r="CA367" s="67"/>
      <c r="CB367" s="67"/>
      <c r="CC367" s="67"/>
      <c r="CD367" s="67"/>
      <c r="CE367" s="67"/>
      <c r="CF367" s="67"/>
      <c r="CG367" s="67"/>
      <c r="CH367" s="67"/>
      <c r="CI367" s="67"/>
      <c r="CJ367" s="67"/>
      <c r="CK367" s="67"/>
      <c r="CL367" s="67"/>
      <c r="CM367" s="67"/>
      <c r="CN367" s="67"/>
      <c r="CO367" s="67"/>
      <c r="CP367" s="67"/>
      <c r="CQ367" s="67"/>
      <c r="CR367" s="67"/>
      <c r="CS367" s="67"/>
      <c r="CT367" s="67"/>
      <c r="CU367" s="67"/>
      <c r="CV367" s="67"/>
      <c r="CW367" s="67"/>
      <c r="CX367" s="67"/>
      <c r="CY367" s="67"/>
      <c r="CZ367" s="67"/>
      <c r="DA367" s="67"/>
      <c r="DB367" s="67"/>
      <c r="DC367" s="67"/>
      <c r="DD367" s="67"/>
      <c r="DE367" s="67"/>
      <c r="DF367" s="67"/>
      <c r="DG367" s="67"/>
      <c r="DH367" s="67"/>
      <c r="DI367" s="67"/>
      <c r="DJ367" s="67"/>
      <c r="DK367" s="67"/>
      <c r="DL367" s="67"/>
      <c r="DM367" s="67"/>
      <c r="DN367" s="67"/>
      <c r="DO367" s="67"/>
      <c r="DP367" s="67"/>
      <c r="DQ367" s="67"/>
      <c r="DR367" s="67"/>
      <c r="DS367" s="67"/>
      <c r="DT367" s="67"/>
      <c r="DU367" s="67"/>
      <c r="DV367" s="67"/>
      <c r="DW367" s="67"/>
      <c r="DX367" s="67"/>
      <c r="DY367" s="67"/>
      <c r="DZ367" s="67"/>
      <c r="EA367" s="67"/>
      <c r="EB367" s="67"/>
      <c r="EC367" s="67"/>
      <c r="ED367" s="67"/>
      <c r="EE367" s="67"/>
      <c r="EF367" s="67"/>
      <c r="EG367" s="67"/>
      <c r="EH367" s="67"/>
      <c r="EI367" s="67"/>
      <c r="EJ367" s="67"/>
      <c r="EK367" s="67"/>
      <c r="EL367" s="67"/>
      <c r="EM367" s="67"/>
      <c r="EN367" s="67"/>
      <c r="EO367" s="67"/>
      <c r="EP367" s="67"/>
      <c r="EQ367" s="67"/>
      <c r="ER367" s="67"/>
      <c r="ES367" s="67"/>
      <c r="ET367" s="67"/>
      <c r="EU367" s="67"/>
      <c r="EV367" s="67"/>
      <c r="EW367" s="67"/>
      <c r="EX367" s="67"/>
      <c r="EY367" s="67"/>
      <c r="EZ367" s="67"/>
      <c r="FA367" s="67"/>
      <c r="FB367" s="67"/>
      <c r="FC367" s="67"/>
      <c r="FD367" s="67"/>
      <c r="FE367" s="67"/>
      <c r="FF367" s="67"/>
      <c r="FG367" s="67"/>
      <c r="FH367" s="67"/>
      <c r="FI367" s="67"/>
      <c r="FJ367" s="67"/>
      <c r="FK367" s="67"/>
      <c r="FL367" s="67"/>
      <c r="FM367" s="67"/>
      <c r="FN367" s="67"/>
      <c r="FO367" s="67"/>
      <c r="FP367" s="67"/>
      <c r="FQ367" s="67"/>
      <c r="FR367" s="67"/>
      <c r="FS367" s="67"/>
      <c r="FT367" s="67"/>
      <c r="FU367" s="67"/>
      <c r="FV367" s="67"/>
      <c r="FW367" s="67"/>
      <c r="FX367" s="67"/>
      <c r="FY367" s="67"/>
      <c r="FZ367" s="67"/>
      <c r="GA367" s="67"/>
      <c r="GB367" s="67"/>
      <c r="GC367" s="67"/>
      <c r="GD367" s="67"/>
      <c r="GE367" s="67"/>
      <c r="GF367" s="67"/>
      <c r="GG367" s="67"/>
      <c r="GH367" s="67"/>
      <c r="GI367" s="67"/>
      <c r="GJ367" s="67"/>
      <c r="GK367" s="67"/>
      <c r="GL367" s="67"/>
      <c r="GM367" s="67"/>
      <c r="GN367" s="67"/>
      <c r="GO367" s="67"/>
      <c r="GP367" s="67"/>
      <c r="GQ367" s="67"/>
      <c r="GR367" s="67"/>
      <c r="GS367" s="67"/>
      <c r="GT367" s="67"/>
      <c r="GU367" s="67"/>
      <c r="GV367" s="67"/>
      <c r="GW367" s="67"/>
      <c r="GX367" s="67"/>
      <c r="GY367" s="67"/>
      <c r="GZ367" s="67"/>
      <c r="HA367" s="67"/>
      <c r="HB367" s="67"/>
      <c r="HC367" s="67"/>
      <c r="HD367" s="67"/>
      <c r="HE367" s="67"/>
      <c r="HF367" s="67"/>
      <c r="HG367" s="67"/>
      <c r="HH367" s="67"/>
      <c r="HI367" s="67"/>
      <c r="HJ367" s="67"/>
      <c r="HK367" s="67"/>
      <c r="HL367" s="67"/>
      <c r="HM367" s="67"/>
      <c r="HN367" s="67"/>
      <c r="HO367" s="67"/>
      <c r="HP367" s="67"/>
      <c r="HQ367" s="67"/>
      <c r="HR367" s="67"/>
      <c r="HS367" s="67"/>
      <c r="HT367" s="67"/>
      <c r="HU367" s="67"/>
      <c r="HV367" s="67"/>
      <c r="HW367" s="67"/>
      <c r="HX367" s="67"/>
      <c r="HY367" s="67"/>
      <c r="HZ367" s="67"/>
      <c r="IA367" s="67"/>
      <c r="IB367" s="67"/>
      <c r="IC367" s="67"/>
      <c r="ID367" s="67"/>
      <c r="IE367" s="67"/>
      <c r="IF367" s="67"/>
      <c r="IG367" s="67"/>
      <c r="IH367" s="67"/>
      <c r="II367" s="67"/>
      <c r="IJ367" s="67"/>
      <c r="IK367" s="67"/>
    </row>
    <row r="368" spans="1:245" x14ac:dyDescent="0.35">
      <c r="A368" s="85" t="s">
        <v>354</v>
      </c>
      <c r="B368" s="85" t="s">
        <v>721</v>
      </c>
      <c r="C368" s="85" t="s">
        <v>35</v>
      </c>
      <c r="D368" s="109">
        <v>11000000</v>
      </c>
      <c r="E368" s="79"/>
      <c r="G368" s="69"/>
      <c r="H368" s="69"/>
      <c r="I368" s="69"/>
      <c r="J368" s="69"/>
      <c r="K368" s="69"/>
      <c r="L368" s="69"/>
      <c r="M368" s="69"/>
      <c r="N368" s="69"/>
      <c r="O368" s="69"/>
      <c r="P368" s="69"/>
      <c r="Q368" s="69"/>
      <c r="R368" s="69"/>
      <c r="S368" s="69"/>
      <c r="T368" s="69"/>
      <c r="U368" s="69"/>
      <c r="V368" s="69"/>
      <c r="W368" s="69"/>
      <c r="X368" s="69"/>
      <c r="Y368" s="69"/>
      <c r="Z368" s="69"/>
      <c r="AA368" s="69"/>
      <c r="AB368" s="69"/>
      <c r="AC368" s="69"/>
      <c r="AD368" s="69"/>
      <c r="AE368" s="69"/>
      <c r="AF368" s="69"/>
      <c r="AG368" s="69"/>
      <c r="AH368" s="69"/>
      <c r="AI368" s="69"/>
      <c r="AJ368" s="69"/>
      <c r="AK368" s="69"/>
      <c r="AL368" s="69"/>
      <c r="AM368" s="69"/>
      <c r="AN368" s="69"/>
      <c r="AO368" s="69"/>
      <c r="AP368" s="69"/>
      <c r="AQ368" s="69"/>
      <c r="AR368" s="69"/>
      <c r="AS368" s="69"/>
      <c r="AT368" s="69"/>
      <c r="AU368" s="69"/>
      <c r="AV368" s="69"/>
      <c r="AW368" s="69"/>
      <c r="AX368" s="69"/>
      <c r="AY368" s="69"/>
      <c r="AZ368" s="69"/>
      <c r="BA368" s="69"/>
      <c r="BB368" s="69"/>
      <c r="BC368" s="69"/>
      <c r="BD368" s="69"/>
      <c r="BE368" s="69"/>
      <c r="BF368" s="69"/>
      <c r="BG368" s="69"/>
      <c r="BH368" s="69"/>
      <c r="BI368" s="69"/>
      <c r="BJ368" s="69"/>
      <c r="BK368" s="69"/>
      <c r="BL368" s="69"/>
      <c r="BM368" s="69"/>
      <c r="BN368" s="69"/>
      <c r="BO368" s="69"/>
      <c r="BP368" s="69"/>
      <c r="BQ368" s="69"/>
      <c r="BR368" s="69"/>
      <c r="BS368" s="69"/>
      <c r="BT368" s="69"/>
      <c r="BU368" s="69"/>
      <c r="BV368" s="69"/>
      <c r="BW368" s="69"/>
      <c r="BX368" s="69"/>
      <c r="BY368" s="69"/>
      <c r="BZ368" s="69"/>
      <c r="CA368" s="69"/>
      <c r="CB368" s="69"/>
      <c r="CC368" s="69"/>
      <c r="CD368" s="69"/>
      <c r="CE368" s="69"/>
      <c r="CF368" s="69"/>
      <c r="CG368" s="69"/>
      <c r="CH368" s="69"/>
      <c r="CI368" s="69"/>
      <c r="CJ368" s="69"/>
      <c r="CK368" s="69"/>
      <c r="CL368" s="69"/>
      <c r="CM368" s="69"/>
      <c r="CN368" s="69"/>
      <c r="CO368" s="69"/>
      <c r="CP368" s="69"/>
      <c r="CQ368" s="69"/>
      <c r="CR368" s="69"/>
      <c r="CS368" s="69"/>
      <c r="CT368" s="69"/>
      <c r="CU368" s="69"/>
      <c r="CV368" s="69"/>
      <c r="CW368" s="69"/>
      <c r="CX368" s="69"/>
      <c r="CY368" s="69"/>
      <c r="CZ368" s="69"/>
      <c r="DA368" s="69"/>
      <c r="DB368" s="69"/>
      <c r="DC368" s="69"/>
      <c r="DD368" s="69"/>
      <c r="DE368" s="69"/>
      <c r="DF368" s="69"/>
      <c r="DG368" s="69"/>
      <c r="DH368" s="69"/>
      <c r="DI368" s="69"/>
      <c r="DJ368" s="69"/>
      <c r="DK368" s="69"/>
      <c r="DL368" s="69"/>
      <c r="DM368" s="69"/>
      <c r="DN368" s="69"/>
      <c r="DO368" s="69"/>
      <c r="DP368" s="69"/>
      <c r="DQ368" s="69"/>
      <c r="DR368" s="69"/>
      <c r="DS368" s="69"/>
      <c r="DT368" s="69"/>
      <c r="DU368" s="69"/>
      <c r="DV368" s="69"/>
      <c r="DW368" s="69"/>
      <c r="DX368" s="69"/>
      <c r="DY368" s="69"/>
      <c r="DZ368" s="69"/>
      <c r="EA368" s="69"/>
      <c r="EB368" s="69"/>
      <c r="EC368" s="69"/>
      <c r="ED368" s="69"/>
      <c r="EE368" s="69"/>
      <c r="EF368" s="69"/>
      <c r="EG368" s="69"/>
      <c r="EH368" s="69"/>
      <c r="EI368" s="69"/>
      <c r="EJ368" s="69"/>
      <c r="EK368" s="69"/>
      <c r="EL368" s="69"/>
      <c r="EM368" s="69"/>
      <c r="EN368" s="69"/>
      <c r="EO368" s="69"/>
      <c r="EP368" s="69"/>
      <c r="EQ368" s="69"/>
      <c r="ER368" s="69"/>
      <c r="ES368" s="69"/>
      <c r="ET368" s="69"/>
      <c r="EU368" s="69"/>
      <c r="EV368" s="69"/>
      <c r="EW368" s="69"/>
      <c r="EX368" s="69"/>
      <c r="EY368" s="69"/>
      <c r="EZ368" s="69"/>
      <c r="FA368" s="69"/>
      <c r="FB368" s="69"/>
      <c r="FC368" s="69"/>
      <c r="FD368" s="69"/>
      <c r="FE368" s="69"/>
      <c r="FF368" s="69"/>
      <c r="FG368" s="69"/>
      <c r="FH368" s="69"/>
      <c r="FI368" s="69"/>
      <c r="FJ368" s="69"/>
      <c r="FK368" s="69"/>
      <c r="FL368" s="69"/>
      <c r="FM368" s="69"/>
      <c r="FN368" s="69"/>
      <c r="FO368" s="69"/>
      <c r="FP368" s="69"/>
      <c r="FQ368" s="69"/>
      <c r="FR368" s="69"/>
      <c r="FS368" s="69"/>
      <c r="FT368" s="69"/>
      <c r="FU368" s="69"/>
      <c r="FV368" s="69"/>
      <c r="FW368" s="69"/>
      <c r="FX368" s="69"/>
      <c r="FY368" s="69"/>
      <c r="FZ368" s="69"/>
      <c r="GA368" s="69"/>
      <c r="GB368" s="69"/>
      <c r="GC368" s="69"/>
      <c r="GD368" s="69"/>
      <c r="GE368" s="69"/>
      <c r="GF368" s="69"/>
      <c r="GG368" s="69"/>
      <c r="GH368" s="69"/>
      <c r="GI368" s="69"/>
      <c r="GJ368" s="69"/>
      <c r="GK368" s="69"/>
      <c r="GL368" s="69"/>
      <c r="GM368" s="69"/>
      <c r="GN368" s="69"/>
      <c r="GO368" s="69"/>
      <c r="GP368" s="69"/>
      <c r="GQ368" s="69"/>
      <c r="GR368" s="69"/>
      <c r="GS368" s="69"/>
      <c r="GT368" s="69"/>
      <c r="GU368" s="69"/>
      <c r="GV368" s="69"/>
      <c r="GW368" s="69"/>
      <c r="GX368" s="69"/>
      <c r="GY368" s="69"/>
      <c r="GZ368" s="69"/>
      <c r="HA368" s="69"/>
      <c r="HB368" s="69"/>
      <c r="HC368" s="69"/>
      <c r="HD368" s="69"/>
      <c r="HE368" s="69"/>
      <c r="HF368" s="69"/>
      <c r="HG368" s="69"/>
      <c r="HH368" s="69"/>
      <c r="HI368" s="69"/>
      <c r="HJ368" s="69"/>
      <c r="HK368" s="69"/>
      <c r="HL368" s="69"/>
      <c r="HM368" s="69"/>
      <c r="HN368" s="69"/>
      <c r="HO368" s="69"/>
      <c r="HP368" s="69"/>
      <c r="HQ368" s="69"/>
      <c r="HR368" s="69"/>
      <c r="HS368" s="69"/>
      <c r="HT368" s="69"/>
      <c r="HU368" s="69"/>
      <c r="HV368" s="69"/>
      <c r="HW368" s="69"/>
      <c r="HX368" s="69"/>
      <c r="HY368" s="69"/>
      <c r="HZ368" s="69"/>
      <c r="IA368" s="69"/>
      <c r="IB368" s="69"/>
      <c r="IC368" s="69"/>
      <c r="ID368" s="69"/>
      <c r="IE368" s="69"/>
      <c r="IF368" s="69"/>
      <c r="IG368" s="69"/>
      <c r="IH368" s="69"/>
      <c r="II368" s="69"/>
      <c r="IJ368" s="69"/>
      <c r="IK368" s="69"/>
    </row>
    <row r="369" spans="1:245" s="69" customFormat="1" x14ac:dyDescent="0.35">
      <c r="A369" s="85" t="s">
        <v>722</v>
      </c>
      <c r="B369" s="85" t="s">
        <v>355</v>
      </c>
      <c r="C369" s="85" t="s">
        <v>35</v>
      </c>
      <c r="D369" s="109">
        <v>10000000</v>
      </c>
      <c r="E369" s="75"/>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c r="IA369" s="1"/>
      <c r="IB369" s="1"/>
      <c r="IC369" s="1"/>
      <c r="ID369" s="1"/>
      <c r="IE369" s="1"/>
      <c r="IF369" s="1"/>
      <c r="IG369" s="1"/>
      <c r="IH369" s="1"/>
      <c r="II369" s="1"/>
      <c r="IJ369" s="1"/>
      <c r="IK369" s="1"/>
    </row>
    <row r="370" spans="1:245" s="67" customFormat="1" x14ac:dyDescent="0.35">
      <c r="A370" s="85" t="s">
        <v>723</v>
      </c>
      <c r="B370" s="85" t="s">
        <v>351</v>
      </c>
      <c r="C370" s="85" t="s">
        <v>35</v>
      </c>
      <c r="D370" s="109">
        <v>9000000</v>
      </c>
      <c r="E370" s="75"/>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1"/>
      <c r="HB370" s="1"/>
      <c r="HC370" s="1"/>
      <c r="HD370" s="1"/>
      <c r="HE370" s="1"/>
      <c r="HF370" s="1"/>
      <c r="HG370" s="1"/>
      <c r="HH370" s="1"/>
      <c r="HI370" s="1"/>
      <c r="HJ370" s="1"/>
      <c r="HK370" s="1"/>
      <c r="HL370" s="1"/>
      <c r="HM370" s="1"/>
      <c r="HN370" s="1"/>
      <c r="HO370" s="1"/>
      <c r="HP370" s="1"/>
      <c r="HQ370" s="1"/>
      <c r="HR370" s="1"/>
      <c r="HS370" s="1"/>
      <c r="HT370" s="1"/>
      <c r="HU370" s="1"/>
      <c r="HV370" s="1"/>
      <c r="HW370" s="1"/>
      <c r="HX370" s="1"/>
      <c r="HY370" s="1"/>
      <c r="HZ370" s="1"/>
      <c r="IA370" s="1"/>
      <c r="IB370" s="1"/>
      <c r="IC370" s="1"/>
      <c r="ID370" s="1"/>
      <c r="IE370" s="1"/>
      <c r="IF370" s="1"/>
      <c r="IG370" s="1"/>
      <c r="IH370" s="1"/>
      <c r="II370" s="1"/>
      <c r="IJ370" s="1"/>
      <c r="IK370" s="1"/>
    </row>
    <row r="371" spans="1:245" s="67" customFormat="1" x14ac:dyDescent="0.35">
      <c r="A371" s="85" t="s">
        <v>724</v>
      </c>
      <c r="B371" s="85" t="s">
        <v>725</v>
      </c>
      <c r="C371" s="85" t="s">
        <v>35</v>
      </c>
      <c r="D371" s="109">
        <v>9000000</v>
      </c>
      <c r="E371" s="79"/>
      <c r="F371" s="1"/>
      <c r="G371" s="69"/>
      <c r="H371" s="69"/>
      <c r="I371" s="69"/>
      <c r="J371" s="69"/>
      <c r="K371" s="69"/>
      <c r="L371" s="69"/>
      <c r="M371" s="69"/>
      <c r="N371" s="69"/>
      <c r="O371" s="69"/>
      <c r="P371" s="69"/>
      <c r="Q371" s="69"/>
      <c r="R371" s="69"/>
      <c r="S371" s="69"/>
      <c r="T371" s="69"/>
      <c r="U371" s="69"/>
      <c r="V371" s="69"/>
      <c r="W371" s="69"/>
      <c r="X371" s="69"/>
      <c r="Y371" s="69"/>
      <c r="Z371" s="69"/>
      <c r="AA371" s="69"/>
      <c r="AB371" s="69"/>
      <c r="AC371" s="69"/>
      <c r="AD371" s="69"/>
      <c r="AE371" s="69"/>
      <c r="AF371" s="69"/>
      <c r="AG371" s="69"/>
      <c r="AH371" s="69"/>
      <c r="AI371" s="69"/>
      <c r="AJ371" s="69"/>
      <c r="AK371" s="69"/>
      <c r="AL371" s="69"/>
      <c r="AM371" s="69"/>
      <c r="AN371" s="69"/>
      <c r="AO371" s="69"/>
      <c r="AP371" s="69"/>
      <c r="AQ371" s="69"/>
      <c r="AR371" s="69"/>
      <c r="AS371" s="69"/>
      <c r="AT371" s="69"/>
      <c r="AU371" s="69"/>
      <c r="AV371" s="69"/>
      <c r="AW371" s="69"/>
      <c r="AX371" s="69"/>
      <c r="AY371" s="69"/>
      <c r="AZ371" s="69"/>
      <c r="BA371" s="69"/>
      <c r="BB371" s="69"/>
      <c r="BC371" s="69"/>
      <c r="BD371" s="69"/>
      <c r="BE371" s="69"/>
      <c r="BF371" s="69"/>
      <c r="BG371" s="69"/>
      <c r="BH371" s="69"/>
      <c r="BI371" s="69"/>
      <c r="BJ371" s="69"/>
      <c r="BK371" s="69"/>
      <c r="BL371" s="69"/>
      <c r="BM371" s="69"/>
      <c r="BN371" s="69"/>
      <c r="BO371" s="69"/>
      <c r="BP371" s="69"/>
      <c r="BQ371" s="69"/>
      <c r="BR371" s="69"/>
      <c r="BS371" s="69"/>
      <c r="BT371" s="69"/>
      <c r="BU371" s="69"/>
      <c r="BV371" s="69"/>
      <c r="BW371" s="69"/>
      <c r="BX371" s="69"/>
      <c r="BY371" s="69"/>
      <c r="BZ371" s="69"/>
      <c r="CA371" s="69"/>
      <c r="CB371" s="69"/>
      <c r="CC371" s="69"/>
      <c r="CD371" s="69"/>
      <c r="CE371" s="69"/>
      <c r="CF371" s="69"/>
      <c r="CG371" s="69"/>
      <c r="CH371" s="69"/>
      <c r="CI371" s="69"/>
      <c r="CJ371" s="69"/>
      <c r="CK371" s="69"/>
      <c r="CL371" s="69"/>
      <c r="CM371" s="69"/>
      <c r="CN371" s="69"/>
      <c r="CO371" s="69"/>
      <c r="CP371" s="69"/>
      <c r="CQ371" s="69"/>
      <c r="CR371" s="69"/>
      <c r="CS371" s="69"/>
      <c r="CT371" s="69"/>
      <c r="CU371" s="69"/>
      <c r="CV371" s="69"/>
      <c r="CW371" s="69"/>
      <c r="CX371" s="69"/>
      <c r="CY371" s="69"/>
      <c r="CZ371" s="69"/>
      <c r="DA371" s="69"/>
      <c r="DB371" s="69"/>
      <c r="DC371" s="69"/>
      <c r="DD371" s="69"/>
      <c r="DE371" s="69"/>
      <c r="DF371" s="69"/>
      <c r="DG371" s="69"/>
      <c r="DH371" s="69"/>
      <c r="DI371" s="69"/>
      <c r="DJ371" s="69"/>
      <c r="DK371" s="69"/>
      <c r="DL371" s="69"/>
      <c r="DM371" s="69"/>
      <c r="DN371" s="69"/>
      <c r="DO371" s="69"/>
      <c r="DP371" s="69"/>
      <c r="DQ371" s="69"/>
      <c r="DR371" s="69"/>
      <c r="DS371" s="69"/>
      <c r="DT371" s="69"/>
      <c r="DU371" s="69"/>
      <c r="DV371" s="69"/>
      <c r="DW371" s="69"/>
      <c r="DX371" s="69"/>
      <c r="DY371" s="69"/>
      <c r="DZ371" s="69"/>
      <c r="EA371" s="69"/>
      <c r="EB371" s="69"/>
      <c r="EC371" s="69"/>
      <c r="ED371" s="69"/>
      <c r="EE371" s="69"/>
      <c r="EF371" s="69"/>
      <c r="EG371" s="69"/>
      <c r="EH371" s="69"/>
      <c r="EI371" s="69"/>
      <c r="EJ371" s="69"/>
      <c r="EK371" s="69"/>
      <c r="EL371" s="69"/>
      <c r="EM371" s="69"/>
      <c r="EN371" s="69"/>
      <c r="EO371" s="69"/>
      <c r="EP371" s="69"/>
      <c r="EQ371" s="69"/>
      <c r="ER371" s="69"/>
      <c r="ES371" s="69"/>
      <c r="ET371" s="69"/>
      <c r="EU371" s="69"/>
      <c r="EV371" s="69"/>
      <c r="EW371" s="69"/>
      <c r="EX371" s="69"/>
      <c r="EY371" s="69"/>
      <c r="EZ371" s="69"/>
      <c r="FA371" s="69"/>
      <c r="FB371" s="69"/>
      <c r="FC371" s="69"/>
      <c r="FD371" s="69"/>
      <c r="FE371" s="69"/>
      <c r="FF371" s="69"/>
      <c r="FG371" s="69"/>
      <c r="FH371" s="69"/>
      <c r="FI371" s="69"/>
      <c r="FJ371" s="69"/>
      <c r="FK371" s="69"/>
      <c r="FL371" s="69"/>
      <c r="FM371" s="69"/>
      <c r="FN371" s="69"/>
      <c r="FO371" s="69"/>
      <c r="FP371" s="69"/>
      <c r="FQ371" s="69"/>
      <c r="FR371" s="69"/>
      <c r="FS371" s="69"/>
      <c r="FT371" s="69"/>
      <c r="FU371" s="69"/>
      <c r="FV371" s="69"/>
      <c r="FW371" s="69"/>
      <c r="FX371" s="69"/>
      <c r="FY371" s="69"/>
      <c r="FZ371" s="69"/>
      <c r="GA371" s="69"/>
      <c r="GB371" s="69"/>
      <c r="GC371" s="69"/>
      <c r="GD371" s="69"/>
      <c r="GE371" s="69"/>
      <c r="GF371" s="69"/>
      <c r="GG371" s="69"/>
      <c r="GH371" s="69"/>
      <c r="GI371" s="69"/>
      <c r="GJ371" s="69"/>
      <c r="GK371" s="69"/>
      <c r="GL371" s="69"/>
      <c r="GM371" s="69"/>
      <c r="GN371" s="69"/>
      <c r="GO371" s="69"/>
      <c r="GP371" s="69"/>
      <c r="GQ371" s="69"/>
      <c r="GR371" s="69"/>
      <c r="GS371" s="69"/>
      <c r="GT371" s="69"/>
      <c r="GU371" s="69"/>
      <c r="GV371" s="69"/>
      <c r="GW371" s="69"/>
      <c r="GX371" s="69"/>
      <c r="GY371" s="69"/>
      <c r="GZ371" s="69"/>
      <c r="HA371" s="69"/>
      <c r="HB371" s="69"/>
      <c r="HC371" s="69"/>
      <c r="HD371" s="69"/>
      <c r="HE371" s="69"/>
      <c r="HF371" s="69"/>
      <c r="HG371" s="69"/>
      <c r="HH371" s="69"/>
      <c r="HI371" s="69"/>
      <c r="HJ371" s="69"/>
      <c r="HK371" s="69"/>
      <c r="HL371" s="69"/>
      <c r="HM371" s="69"/>
      <c r="HN371" s="69"/>
      <c r="HO371" s="69"/>
      <c r="HP371" s="69"/>
      <c r="HQ371" s="69"/>
      <c r="HR371" s="69"/>
      <c r="HS371" s="69"/>
      <c r="HT371" s="69"/>
      <c r="HU371" s="69"/>
      <c r="HV371" s="69"/>
      <c r="HW371" s="69"/>
      <c r="HX371" s="69"/>
      <c r="HY371" s="69"/>
      <c r="HZ371" s="69"/>
      <c r="IA371" s="69"/>
      <c r="IB371" s="69"/>
      <c r="IC371" s="69"/>
      <c r="ID371" s="69"/>
      <c r="IE371" s="69"/>
      <c r="IF371" s="69"/>
      <c r="IG371" s="69"/>
      <c r="IH371" s="69"/>
      <c r="II371" s="69"/>
      <c r="IJ371" s="69"/>
      <c r="IK371" s="69"/>
    </row>
    <row r="372" spans="1:245" s="67" customFormat="1" x14ac:dyDescent="0.35">
      <c r="A372" s="85" t="s">
        <v>726</v>
      </c>
      <c r="B372" s="85" t="s">
        <v>727</v>
      </c>
      <c r="C372" s="85" t="s">
        <v>35</v>
      </c>
      <c r="D372" s="109">
        <v>8000000</v>
      </c>
      <c r="E372" s="75"/>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c r="IA372" s="1"/>
      <c r="IB372" s="1"/>
      <c r="IC372" s="1"/>
      <c r="ID372" s="1"/>
      <c r="IE372" s="1"/>
      <c r="IF372" s="1"/>
      <c r="IG372" s="1"/>
      <c r="IH372" s="1"/>
      <c r="II372" s="1"/>
      <c r="IJ372" s="1"/>
      <c r="IK372" s="1"/>
    </row>
    <row r="373" spans="1:245" s="100" customFormat="1" x14ac:dyDescent="0.35">
      <c r="A373" s="101" t="s">
        <v>728</v>
      </c>
      <c r="B373" s="101" t="s">
        <v>353</v>
      </c>
      <c r="C373" s="101" t="s">
        <v>35</v>
      </c>
      <c r="D373" s="110">
        <v>7000000</v>
      </c>
      <c r="E373" s="99"/>
      <c r="F373" s="2"/>
    </row>
    <row r="374" spans="1:245" s="68" customFormat="1" x14ac:dyDescent="0.35">
      <c r="A374" s="85"/>
      <c r="B374" s="85"/>
      <c r="C374" s="85"/>
      <c r="D374" s="109" t="s">
        <v>985</v>
      </c>
      <c r="E374" s="75"/>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row>
    <row r="375" spans="1:245" x14ac:dyDescent="0.35">
      <c r="D375" s="109" t="s">
        <v>985</v>
      </c>
    </row>
    <row r="376" spans="1:245" x14ac:dyDescent="0.35">
      <c r="B376" s="86" t="s">
        <v>356</v>
      </c>
      <c r="D376" s="109" t="s">
        <v>985</v>
      </c>
    </row>
    <row r="377" spans="1:245" x14ac:dyDescent="0.35">
      <c r="A377" s="85" t="s">
        <v>357</v>
      </c>
      <c r="B377" s="85" t="s">
        <v>358</v>
      </c>
      <c r="C377" s="85" t="s">
        <v>6</v>
      </c>
      <c r="D377" s="109">
        <v>18000000</v>
      </c>
      <c r="E377" s="76"/>
      <c r="G377" s="67"/>
      <c r="H377" s="67"/>
      <c r="I377" s="67"/>
      <c r="J377" s="67"/>
      <c r="K377" s="67"/>
      <c r="L377" s="67"/>
      <c r="M377" s="67"/>
      <c r="N377" s="67"/>
      <c r="O377" s="67"/>
      <c r="P377" s="67"/>
      <c r="Q377" s="67"/>
      <c r="R377" s="67"/>
      <c r="S377" s="67"/>
      <c r="T377" s="67"/>
      <c r="U377" s="67"/>
      <c r="V377" s="67"/>
      <c r="W377" s="67"/>
      <c r="X377" s="67"/>
      <c r="Y377" s="67"/>
      <c r="Z377" s="67"/>
      <c r="AA377" s="67"/>
      <c r="AB377" s="67"/>
      <c r="AC377" s="67"/>
      <c r="AD377" s="67"/>
      <c r="AE377" s="67"/>
      <c r="AF377" s="67"/>
      <c r="AG377" s="67"/>
      <c r="AH377" s="67"/>
      <c r="AI377" s="67"/>
      <c r="AJ377" s="67"/>
      <c r="AK377" s="67"/>
      <c r="AL377" s="67"/>
      <c r="AM377" s="67"/>
      <c r="AN377" s="67"/>
      <c r="AO377" s="67"/>
      <c r="AP377" s="67"/>
      <c r="AQ377" s="67"/>
      <c r="AR377" s="67"/>
      <c r="AS377" s="67"/>
      <c r="AT377" s="67"/>
      <c r="AU377" s="67"/>
      <c r="AV377" s="67"/>
      <c r="AW377" s="67"/>
      <c r="AX377" s="67"/>
      <c r="AY377" s="67"/>
      <c r="AZ377" s="67"/>
      <c r="BA377" s="67"/>
      <c r="BB377" s="67"/>
      <c r="BC377" s="67"/>
      <c r="BD377" s="67"/>
      <c r="BE377" s="67"/>
      <c r="BF377" s="67"/>
      <c r="BG377" s="67"/>
      <c r="BH377" s="67"/>
      <c r="BI377" s="67"/>
      <c r="BJ377" s="67"/>
      <c r="BK377" s="67"/>
      <c r="BL377" s="67"/>
      <c r="BM377" s="67"/>
      <c r="BN377" s="67"/>
      <c r="BO377" s="67"/>
      <c r="BP377" s="67"/>
      <c r="BQ377" s="67"/>
      <c r="BR377" s="67"/>
      <c r="BS377" s="67"/>
      <c r="BT377" s="67"/>
      <c r="BU377" s="67"/>
      <c r="BV377" s="67"/>
      <c r="BW377" s="67"/>
      <c r="BX377" s="67"/>
      <c r="BY377" s="67"/>
      <c r="BZ377" s="67"/>
      <c r="CA377" s="67"/>
      <c r="CB377" s="67"/>
      <c r="CC377" s="67"/>
      <c r="CD377" s="67"/>
      <c r="CE377" s="67"/>
      <c r="CF377" s="67"/>
      <c r="CG377" s="67"/>
      <c r="CH377" s="67"/>
      <c r="CI377" s="67"/>
      <c r="CJ377" s="67"/>
      <c r="CK377" s="67"/>
      <c r="CL377" s="67"/>
      <c r="CM377" s="67"/>
      <c r="CN377" s="67"/>
      <c r="CO377" s="67"/>
      <c r="CP377" s="67"/>
      <c r="CQ377" s="67"/>
      <c r="CR377" s="67"/>
      <c r="CS377" s="67"/>
      <c r="CT377" s="67"/>
      <c r="CU377" s="67"/>
      <c r="CV377" s="67"/>
      <c r="CW377" s="67"/>
      <c r="CX377" s="67"/>
      <c r="CY377" s="67"/>
      <c r="CZ377" s="67"/>
      <c r="DA377" s="67"/>
      <c r="DB377" s="67"/>
      <c r="DC377" s="67"/>
      <c r="DD377" s="67"/>
      <c r="DE377" s="67"/>
      <c r="DF377" s="67"/>
      <c r="DG377" s="67"/>
      <c r="DH377" s="67"/>
      <c r="DI377" s="67"/>
      <c r="DJ377" s="67"/>
      <c r="DK377" s="67"/>
      <c r="DL377" s="67"/>
      <c r="DM377" s="67"/>
      <c r="DN377" s="67"/>
      <c r="DO377" s="67"/>
      <c r="DP377" s="67"/>
      <c r="DQ377" s="67"/>
      <c r="DR377" s="67"/>
      <c r="DS377" s="67"/>
      <c r="DT377" s="67"/>
      <c r="DU377" s="67"/>
      <c r="DV377" s="67"/>
      <c r="DW377" s="67"/>
      <c r="DX377" s="67"/>
      <c r="DY377" s="67"/>
      <c r="DZ377" s="67"/>
      <c r="EA377" s="67"/>
      <c r="EB377" s="67"/>
      <c r="EC377" s="67"/>
      <c r="ED377" s="67"/>
      <c r="EE377" s="67"/>
      <c r="EF377" s="67"/>
      <c r="EG377" s="67"/>
      <c r="EH377" s="67"/>
      <c r="EI377" s="67"/>
      <c r="EJ377" s="67"/>
      <c r="EK377" s="67"/>
      <c r="EL377" s="67"/>
      <c r="EM377" s="67"/>
      <c r="EN377" s="67"/>
      <c r="EO377" s="67"/>
      <c r="EP377" s="67"/>
      <c r="EQ377" s="67"/>
      <c r="ER377" s="67"/>
      <c r="ES377" s="67"/>
      <c r="ET377" s="67"/>
      <c r="EU377" s="67"/>
      <c r="EV377" s="67"/>
      <c r="EW377" s="67"/>
      <c r="EX377" s="67"/>
      <c r="EY377" s="67"/>
      <c r="EZ377" s="67"/>
      <c r="FA377" s="67"/>
      <c r="FB377" s="67"/>
      <c r="FC377" s="67"/>
      <c r="FD377" s="67"/>
      <c r="FE377" s="67"/>
      <c r="FF377" s="67"/>
      <c r="FG377" s="67"/>
      <c r="FH377" s="67"/>
      <c r="FI377" s="67"/>
      <c r="FJ377" s="67"/>
      <c r="FK377" s="67"/>
      <c r="FL377" s="67"/>
      <c r="FM377" s="67"/>
      <c r="FN377" s="67"/>
      <c r="FO377" s="67"/>
      <c r="FP377" s="67"/>
      <c r="FQ377" s="67"/>
      <c r="FR377" s="67"/>
      <c r="FS377" s="67"/>
      <c r="FT377" s="67"/>
      <c r="FU377" s="67"/>
      <c r="FV377" s="67"/>
      <c r="FW377" s="67"/>
      <c r="FX377" s="67"/>
      <c r="FY377" s="67"/>
      <c r="FZ377" s="67"/>
      <c r="GA377" s="67"/>
      <c r="GB377" s="67"/>
      <c r="GC377" s="67"/>
      <c r="GD377" s="67"/>
      <c r="GE377" s="67"/>
      <c r="GF377" s="67"/>
      <c r="GG377" s="67"/>
      <c r="GH377" s="67"/>
      <c r="GI377" s="67"/>
      <c r="GJ377" s="67"/>
      <c r="GK377" s="67"/>
      <c r="GL377" s="67"/>
      <c r="GM377" s="67"/>
      <c r="GN377" s="67"/>
      <c r="GO377" s="67"/>
      <c r="GP377" s="67"/>
      <c r="GQ377" s="67"/>
      <c r="GR377" s="67"/>
      <c r="GS377" s="67"/>
      <c r="GT377" s="67"/>
      <c r="GU377" s="67"/>
      <c r="GV377" s="67"/>
      <c r="GW377" s="67"/>
      <c r="GX377" s="67"/>
      <c r="GY377" s="67"/>
      <c r="GZ377" s="67"/>
      <c r="HA377" s="67"/>
      <c r="HB377" s="67"/>
      <c r="HC377" s="67"/>
      <c r="HD377" s="67"/>
      <c r="HE377" s="67"/>
      <c r="HF377" s="67"/>
      <c r="HG377" s="67"/>
      <c r="HH377" s="67"/>
      <c r="HI377" s="67"/>
      <c r="HJ377" s="67"/>
      <c r="HK377" s="67"/>
      <c r="HL377" s="67"/>
      <c r="HM377" s="67"/>
      <c r="HN377" s="67"/>
      <c r="HO377" s="67"/>
      <c r="HP377" s="67"/>
      <c r="HQ377" s="67"/>
      <c r="HR377" s="67"/>
      <c r="HS377" s="67"/>
      <c r="HT377" s="67"/>
      <c r="HU377" s="67"/>
      <c r="HV377" s="67"/>
      <c r="HW377" s="67"/>
      <c r="HX377" s="67"/>
      <c r="HY377" s="67"/>
      <c r="HZ377" s="67"/>
      <c r="IA377" s="67"/>
      <c r="IB377" s="67"/>
      <c r="IC377" s="67"/>
      <c r="ID377" s="67"/>
      <c r="IE377" s="67"/>
      <c r="IF377" s="67"/>
      <c r="IG377" s="67"/>
      <c r="IH377" s="67"/>
      <c r="II377" s="67"/>
      <c r="IJ377" s="67"/>
      <c r="IK377" s="67"/>
    </row>
    <row r="378" spans="1:245" x14ac:dyDescent="0.35">
      <c r="D378" s="109" t="s">
        <v>985</v>
      </c>
    </row>
    <row r="379" spans="1:245" x14ac:dyDescent="0.35">
      <c r="A379" s="85" t="s">
        <v>359</v>
      </c>
      <c r="B379" s="85" t="s">
        <v>362</v>
      </c>
      <c r="C379" s="85" t="s">
        <v>7</v>
      </c>
      <c r="D379" s="109">
        <v>18000000</v>
      </c>
    </row>
    <row r="380" spans="1:245" x14ac:dyDescent="0.35">
      <c r="A380" s="85" t="s">
        <v>360</v>
      </c>
      <c r="B380" s="85" t="s">
        <v>366</v>
      </c>
      <c r="C380" s="85" t="s">
        <v>7</v>
      </c>
      <c r="D380" s="109">
        <v>17000000</v>
      </c>
    </row>
    <row r="381" spans="1:245" s="68" customFormat="1" x14ac:dyDescent="0.35">
      <c r="A381" s="85" t="s">
        <v>361</v>
      </c>
      <c r="B381" s="85" t="s">
        <v>364</v>
      </c>
      <c r="C381" s="85" t="s">
        <v>7</v>
      </c>
      <c r="D381" s="109">
        <v>16000000</v>
      </c>
      <c r="E381" s="77"/>
      <c r="F381" s="1"/>
    </row>
    <row r="382" spans="1:245" x14ac:dyDescent="0.35">
      <c r="A382" s="85" t="s">
        <v>363</v>
      </c>
      <c r="B382" s="85" t="s">
        <v>730</v>
      </c>
      <c r="C382" s="85" t="s">
        <v>7</v>
      </c>
      <c r="D382" s="109">
        <v>14000000</v>
      </c>
      <c r="E382" s="77"/>
      <c r="G382" s="68"/>
      <c r="H382" s="68"/>
      <c r="I382" s="68"/>
      <c r="J382" s="68"/>
      <c r="K382" s="68"/>
      <c r="L382" s="68"/>
      <c r="M382" s="68"/>
      <c r="N382" s="68"/>
      <c r="O382" s="68"/>
      <c r="P382" s="68"/>
      <c r="Q382" s="68"/>
      <c r="R382" s="68"/>
      <c r="S382" s="68"/>
      <c r="T382" s="68"/>
      <c r="U382" s="68"/>
      <c r="V382" s="68"/>
      <c r="W382" s="68"/>
      <c r="X382" s="68"/>
      <c r="Y382" s="68"/>
      <c r="Z382" s="68"/>
      <c r="AA382" s="68"/>
      <c r="AB382" s="68"/>
      <c r="AC382" s="68"/>
      <c r="AD382" s="68"/>
      <c r="AE382" s="68"/>
      <c r="AF382" s="68"/>
      <c r="AG382" s="68"/>
      <c r="AH382" s="68"/>
      <c r="AI382" s="68"/>
      <c r="AJ382" s="68"/>
      <c r="AK382" s="68"/>
      <c r="AL382" s="68"/>
      <c r="AM382" s="68"/>
      <c r="AN382" s="68"/>
      <c r="AO382" s="68"/>
      <c r="AP382" s="68"/>
      <c r="AQ382" s="68"/>
      <c r="AR382" s="68"/>
      <c r="AS382" s="68"/>
      <c r="AT382" s="68"/>
      <c r="AU382" s="68"/>
      <c r="AV382" s="68"/>
      <c r="AW382" s="68"/>
      <c r="AX382" s="68"/>
      <c r="AY382" s="68"/>
      <c r="AZ382" s="68"/>
      <c r="BA382" s="68"/>
      <c r="BB382" s="68"/>
      <c r="BC382" s="68"/>
      <c r="BD382" s="68"/>
      <c r="BE382" s="68"/>
      <c r="BF382" s="68"/>
      <c r="BG382" s="68"/>
      <c r="BH382" s="68"/>
      <c r="BI382" s="68"/>
      <c r="BJ382" s="68"/>
      <c r="BK382" s="68"/>
      <c r="BL382" s="68"/>
      <c r="BM382" s="68"/>
      <c r="BN382" s="68"/>
      <c r="BO382" s="68"/>
      <c r="BP382" s="68"/>
      <c r="BQ382" s="68"/>
      <c r="BR382" s="68"/>
      <c r="BS382" s="68"/>
      <c r="BT382" s="68"/>
      <c r="BU382" s="68"/>
      <c r="BV382" s="68"/>
      <c r="BW382" s="68"/>
      <c r="BX382" s="68"/>
      <c r="BY382" s="68"/>
      <c r="BZ382" s="68"/>
      <c r="CA382" s="68"/>
      <c r="CB382" s="68"/>
      <c r="CC382" s="68"/>
      <c r="CD382" s="68"/>
      <c r="CE382" s="68"/>
      <c r="CF382" s="68"/>
      <c r="CG382" s="68"/>
      <c r="CH382" s="68"/>
      <c r="CI382" s="68"/>
      <c r="CJ382" s="68"/>
      <c r="CK382" s="68"/>
      <c r="CL382" s="68"/>
      <c r="CM382" s="68"/>
      <c r="CN382" s="68"/>
      <c r="CO382" s="68"/>
      <c r="CP382" s="68"/>
      <c r="CQ382" s="68"/>
      <c r="CR382" s="68"/>
      <c r="CS382" s="68"/>
      <c r="CT382" s="68"/>
      <c r="CU382" s="68"/>
      <c r="CV382" s="68"/>
      <c r="CW382" s="68"/>
      <c r="CX382" s="68"/>
      <c r="CY382" s="68"/>
      <c r="CZ382" s="68"/>
      <c r="DA382" s="68"/>
      <c r="DB382" s="68"/>
      <c r="DC382" s="68"/>
      <c r="DD382" s="68"/>
      <c r="DE382" s="68"/>
      <c r="DF382" s="68"/>
      <c r="DG382" s="68"/>
      <c r="DH382" s="68"/>
      <c r="DI382" s="68"/>
      <c r="DJ382" s="68"/>
      <c r="DK382" s="68"/>
      <c r="DL382" s="68"/>
      <c r="DM382" s="68"/>
      <c r="DN382" s="68"/>
      <c r="DO382" s="68"/>
      <c r="DP382" s="68"/>
      <c r="DQ382" s="68"/>
      <c r="DR382" s="68"/>
      <c r="DS382" s="68"/>
      <c r="DT382" s="68"/>
      <c r="DU382" s="68"/>
      <c r="DV382" s="68"/>
      <c r="DW382" s="68"/>
      <c r="DX382" s="68"/>
      <c r="DY382" s="68"/>
      <c r="DZ382" s="68"/>
      <c r="EA382" s="68"/>
      <c r="EB382" s="68"/>
      <c r="EC382" s="68"/>
      <c r="ED382" s="68"/>
      <c r="EE382" s="68"/>
      <c r="EF382" s="68"/>
      <c r="EG382" s="68"/>
      <c r="EH382" s="68"/>
      <c r="EI382" s="68"/>
      <c r="EJ382" s="68"/>
      <c r="EK382" s="68"/>
      <c r="EL382" s="68"/>
      <c r="EM382" s="68"/>
      <c r="EN382" s="68"/>
      <c r="EO382" s="68"/>
      <c r="EP382" s="68"/>
      <c r="EQ382" s="68"/>
      <c r="ER382" s="68"/>
      <c r="ES382" s="68"/>
      <c r="ET382" s="68"/>
      <c r="EU382" s="68"/>
      <c r="EV382" s="68"/>
      <c r="EW382" s="68"/>
      <c r="EX382" s="68"/>
      <c r="EY382" s="68"/>
      <c r="EZ382" s="68"/>
      <c r="FA382" s="68"/>
      <c r="FB382" s="68"/>
      <c r="FC382" s="68"/>
      <c r="FD382" s="68"/>
      <c r="FE382" s="68"/>
      <c r="FF382" s="68"/>
      <c r="FG382" s="68"/>
      <c r="FH382" s="68"/>
      <c r="FI382" s="68"/>
      <c r="FJ382" s="68"/>
      <c r="FK382" s="68"/>
      <c r="FL382" s="68"/>
      <c r="FM382" s="68"/>
      <c r="FN382" s="68"/>
      <c r="FO382" s="68"/>
      <c r="FP382" s="68"/>
      <c r="FQ382" s="68"/>
      <c r="FR382" s="68"/>
      <c r="FS382" s="68"/>
      <c r="FT382" s="68"/>
      <c r="FU382" s="68"/>
      <c r="FV382" s="68"/>
      <c r="FW382" s="68"/>
      <c r="FX382" s="68"/>
      <c r="FY382" s="68"/>
      <c r="FZ382" s="68"/>
      <c r="GA382" s="68"/>
      <c r="GB382" s="68"/>
      <c r="GC382" s="68"/>
      <c r="GD382" s="68"/>
      <c r="GE382" s="68"/>
      <c r="GF382" s="68"/>
      <c r="GG382" s="68"/>
      <c r="GH382" s="68"/>
      <c r="GI382" s="68"/>
      <c r="GJ382" s="68"/>
      <c r="GK382" s="68"/>
      <c r="GL382" s="68"/>
      <c r="GM382" s="68"/>
      <c r="GN382" s="68"/>
      <c r="GO382" s="68"/>
      <c r="GP382" s="68"/>
      <c r="GQ382" s="68"/>
      <c r="GR382" s="68"/>
      <c r="GS382" s="68"/>
      <c r="GT382" s="68"/>
      <c r="GU382" s="68"/>
      <c r="GV382" s="68"/>
      <c r="GW382" s="68"/>
      <c r="GX382" s="68"/>
      <c r="GY382" s="68"/>
      <c r="GZ382" s="68"/>
      <c r="HA382" s="68"/>
      <c r="HB382" s="68"/>
      <c r="HC382" s="68"/>
      <c r="HD382" s="68"/>
      <c r="HE382" s="68"/>
      <c r="HF382" s="68"/>
      <c r="HG382" s="68"/>
      <c r="HH382" s="68"/>
      <c r="HI382" s="68"/>
      <c r="HJ382" s="68"/>
      <c r="HK382" s="68"/>
      <c r="HL382" s="68"/>
      <c r="HM382" s="68"/>
      <c r="HN382" s="68"/>
      <c r="HO382" s="68"/>
      <c r="HP382" s="68"/>
      <c r="HQ382" s="68"/>
      <c r="HR382" s="68"/>
      <c r="HS382" s="68"/>
      <c r="HT382" s="68"/>
      <c r="HU382" s="68"/>
      <c r="HV382" s="68"/>
      <c r="HW382" s="68"/>
      <c r="HX382" s="68"/>
      <c r="HY382" s="68"/>
      <c r="HZ382" s="68"/>
      <c r="IA382" s="68"/>
      <c r="IB382" s="68"/>
      <c r="IC382" s="68"/>
      <c r="ID382" s="68"/>
      <c r="IE382" s="68"/>
      <c r="IF382" s="68"/>
      <c r="IG382" s="68"/>
      <c r="IH382" s="68"/>
      <c r="II382" s="68"/>
      <c r="IJ382" s="68"/>
      <c r="IK382" s="68"/>
    </row>
    <row r="383" spans="1:245" x14ac:dyDescent="0.35">
      <c r="A383" s="85" t="s">
        <v>365</v>
      </c>
      <c r="B383" s="85" t="s">
        <v>731</v>
      </c>
      <c r="C383" s="85" t="s">
        <v>7</v>
      </c>
      <c r="D383" s="109">
        <v>14000000</v>
      </c>
    </row>
    <row r="384" spans="1:245" s="68" customFormat="1" x14ac:dyDescent="0.35">
      <c r="A384" s="85" t="s">
        <v>367</v>
      </c>
      <c r="B384" s="85" t="s">
        <v>368</v>
      </c>
      <c r="C384" s="85" t="s">
        <v>7</v>
      </c>
      <c r="D384" s="109">
        <v>13000000</v>
      </c>
      <c r="E384" s="75"/>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row>
    <row r="385" spans="1:245" x14ac:dyDescent="0.35">
      <c r="A385" s="85" t="s">
        <v>369</v>
      </c>
      <c r="B385" s="85" t="s">
        <v>729</v>
      </c>
      <c r="C385" s="85" t="s">
        <v>7</v>
      </c>
      <c r="D385" s="109">
        <v>12000000</v>
      </c>
      <c r="E385" s="78"/>
      <c r="G385" s="70"/>
      <c r="H385" s="70"/>
      <c r="I385" s="70"/>
      <c r="J385" s="70"/>
      <c r="K385" s="70"/>
      <c r="L385" s="70"/>
      <c r="M385" s="70"/>
      <c r="N385" s="70"/>
      <c r="O385" s="70"/>
      <c r="P385" s="70"/>
      <c r="Q385" s="70"/>
      <c r="R385" s="70"/>
      <c r="S385" s="70"/>
      <c r="T385" s="70"/>
      <c r="U385" s="70"/>
      <c r="V385" s="70"/>
      <c r="W385" s="70"/>
      <c r="X385" s="70"/>
      <c r="Y385" s="70"/>
      <c r="Z385" s="70"/>
      <c r="AA385" s="70"/>
      <c r="AB385" s="70"/>
      <c r="AC385" s="70"/>
      <c r="AD385" s="70"/>
      <c r="AE385" s="70"/>
      <c r="AF385" s="70"/>
      <c r="AG385" s="70"/>
      <c r="AH385" s="70"/>
      <c r="AI385" s="70"/>
      <c r="AJ385" s="70"/>
      <c r="AK385" s="70"/>
      <c r="AL385" s="70"/>
      <c r="AM385" s="70"/>
      <c r="AN385" s="70"/>
      <c r="AO385" s="70"/>
      <c r="AP385" s="70"/>
      <c r="AQ385" s="70"/>
      <c r="AR385" s="70"/>
      <c r="AS385" s="70"/>
      <c r="AT385" s="70"/>
      <c r="AU385" s="70"/>
      <c r="AV385" s="70"/>
      <c r="AW385" s="70"/>
      <c r="AX385" s="70"/>
      <c r="AY385" s="70"/>
      <c r="AZ385" s="70"/>
      <c r="BA385" s="70"/>
      <c r="BB385" s="70"/>
      <c r="BC385" s="70"/>
      <c r="BD385" s="70"/>
      <c r="BE385" s="70"/>
      <c r="BF385" s="70"/>
      <c r="BG385" s="70"/>
      <c r="BH385" s="70"/>
      <c r="BI385" s="70"/>
      <c r="BJ385" s="70"/>
      <c r="BK385" s="70"/>
      <c r="BL385" s="70"/>
      <c r="BM385" s="70"/>
      <c r="BN385" s="70"/>
      <c r="BO385" s="70"/>
      <c r="BP385" s="70"/>
      <c r="BQ385" s="70"/>
      <c r="BR385" s="70"/>
      <c r="BS385" s="70"/>
      <c r="BT385" s="70"/>
      <c r="BU385" s="70"/>
      <c r="BV385" s="70"/>
      <c r="BW385" s="70"/>
      <c r="BX385" s="70"/>
      <c r="BY385" s="70"/>
      <c r="BZ385" s="70"/>
      <c r="CA385" s="70"/>
      <c r="CB385" s="70"/>
      <c r="CC385" s="70"/>
      <c r="CD385" s="70"/>
      <c r="CE385" s="70"/>
      <c r="CF385" s="70"/>
      <c r="CG385" s="70"/>
      <c r="CH385" s="70"/>
      <c r="CI385" s="70"/>
      <c r="CJ385" s="70"/>
      <c r="CK385" s="70"/>
      <c r="CL385" s="70"/>
      <c r="CM385" s="70"/>
      <c r="CN385" s="70"/>
      <c r="CO385" s="70"/>
      <c r="CP385" s="70"/>
      <c r="CQ385" s="70"/>
      <c r="CR385" s="70"/>
      <c r="CS385" s="70"/>
      <c r="CT385" s="70"/>
      <c r="CU385" s="70"/>
      <c r="CV385" s="70"/>
      <c r="CW385" s="70"/>
      <c r="CX385" s="70"/>
      <c r="CY385" s="70"/>
      <c r="CZ385" s="70"/>
      <c r="DA385" s="70"/>
      <c r="DB385" s="70"/>
      <c r="DC385" s="70"/>
      <c r="DD385" s="70"/>
      <c r="DE385" s="70"/>
      <c r="DF385" s="70"/>
      <c r="DG385" s="70"/>
      <c r="DH385" s="70"/>
      <c r="DI385" s="70"/>
      <c r="DJ385" s="70"/>
      <c r="DK385" s="70"/>
      <c r="DL385" s="70"/>
      <c r="DM385" s="70"/>
      <c r="DN385" s="70"/>
      <c r="DO385" s="70"/>
      <c r="DP385" s="70"/>
      <c r="DQ385" s="70"/>
      <c r="DR385" s="70"/>
      <c r="DS385" s="70"/>
      <c r="DT385" s="70"/>
      <c r="DU385" s="70"/>
      <c r="DV385" s="70"/>
      <c r="DW385" s="70"/>
      <c r="DX385" s="70"/>
      <c r="DY385" s="70"/>
      <c r="DZ385" s="70"/>
      <c r="EA385" s="70"/>
      <c r="EB385" s="70"/>
      <c r="EC385" s="70"/>
      <c r="ED385" s="70"/>
      <c r="EE385" s="70"/>
      <c r="EF385" s="70"/>
      <c r="EG385" s="70"/>
      <c r="EH385" s="70"/>
      <c r="EI385" s="70"/>
      <c r="EJ385" s="70"/>
      <c r="EK385" s="70"/>
      <c r="EL385" s="70"/>
      <c r="EM385" s="70"/>
      <c r="EN385" s="70"/>
      <c r="EO385" s="70"/>
      <c r="EP385" s="70"/>
      <c r="EQ385" s="70"/>
      <c r="ER385" s="70"/>
      <c r="ES385" s="70"/>
      <c r="ET385" s="70"/>
      <c r="EU385" s="70"/>
      <c r="EV385" s="70"/>
      <c r="EW385" s="70"/>
      <c r="EX385" s="70"/>
      <c r="EY385" s="70"/>
      <c r="EZ385" s="70"/>
      <c r="FA385" s="70"/>
      <c r="FB385" s="70"/>
      <c r="FC385" s="70"/>
      <c r="FD385" s="70"/>
      <c r="FE385" s="70"/>
      <c r="FF385" s="70"/>
      <c r="FG385" s="70"/>
      <c r="FH385" s="70"/>
      <c r="FI385" s="70"/>
      <c r="FJ385" s="70"/>
      <c r="FK385" s="70"/>
      <c r="FL385" s="70"/>
      <c r="FM385" s="70"/>
      <c r="FN385" s="70"/>
      <c r="FO385" s="70"/>
      <c r="FP385" s="70"/>
      <c r="FQ385" s="70"/>
      <c r="FR385" s="70"/>
      <c r="FS385" s="70"/>
      <c r="FT385" s="70"/>
      <c r="FU385" s="70"/>
      <c r="FV385" s="70"/>
      <c r="FW385" s="70"/>
      <c r="FX385" s="70"/>
      <c r="FY385" s="70"/>
      <c r="FZ385" s="70"/>
      <c r="GA385" s="70"/>
      <c r="GB385" s="70"/>
      <c r="GC385" s="70"/>
      <c r="GD385" s="70"/>
      <c r="GE385" s="70"/>
      <c r="GF385" s="70"/>
      <c r="GG385" s="70"/>
      <c r="GH385" s="70"/>
      <c r="GI385" s="70"/>
      <c r="GJ385" s="70"/>
      <c r="GK385" s="70"/>
      <c r="GL385" s="70"/>
      <c r="GM385" s="70"/>
      <c r="GN385" s="70"/>
      <c r="GO385" s="70"/>
      <c r="GP385" s="70"/>
      <c r="GQ385" s="70"/>
      <c r="GR385" s="70"/>
      <c r="GS385" s="70"/>
      <c r="GT385" s="70"/>
      <c r="GU385" s="70"/>
      <c r="GV385" s="70"/>
      <c r="GW385" s="70"/>
      <c r="GX385" s="70"/>
      <c r="GY385" s="70"/>
      <c r="GZ385" s="70"/>
      <c r="HA385" s="70"/>
      <c r="HB385" s="70"/>
      <c r="HC385" s="70"/>
      <c r="HD385" s="70"/>
      <c r="HE385" s="70"/>
      <c r="HF385" s="70"/>
      <c r="HG385" s="70"/>
      <c r="HH385" s="70"/>
      <c r="HI385" s="70"/>
      <c r="HJ385" s="70"/>
      <c r="HK385" s="70"/>
      <c r="HL385" s="70"/>
      <c r="HM385" s="70"/>
      <c r="HN385" s="70"/>
      <c r="HO385" s="70"/>
      <c r="HP385" s="70"/>
      <c r="HQ385" s="70"/>
      <c r="HR385" s="70"/>
      <c r="HS385" s="70"/>
      <c r="HT385" s="70"/>
      <c r="HU385" s="70"/>
      <c r="HV385" s="70"/>
      <c r="HW385" s="70"/>
      <c r="HX385" s="70"/>
      <c r="HY385" s="70"/>
      <c r="HZ385" s="70"/>
      <c r="IA385" s="70"/>
      <c r="IB385" s="70"/>
      <c r="IC385" s="70"/>
      <c r="ID385" s="70"/>
      <c r="IE385" s="70"/>
      <c r="IF385" s="70"/>
      <c r="IG385" s="70"/>
      <c r="IH385" s="70"/>
      <c r="II385" s="70"/>
      <c r="IJ385" s="70"/>
      <c r="IK385" s="70"/>
    </row>
    <row r="386" spans="1:245" s="68" customFormat="1" x14ac:dyDescent="0.35">
      <c r="A386" s="102" t="s">
        <v>1054</v>
      </c>
      <c r="B386" s="102" t="s">
        <v>433</v>
      </c>
      <c r="C386" s="102" t="s">
        <v>7</v>
      </c>
      <c r="D386" s="111">
        <v>15000000</v>
      </c>
      <c r="E386" s="77" t="s">
        <v>844</v>
      </c>
      <c r="F386" s="1"/>
    </row>
    <row r="387" spans="1:245" s="71" customFormat="1" x14ac:dyDescent="0.35">
      <c r="A387" s="85"/>
      <c r="B387" s="85"/>
      <c r="C387" s="85"/>
      <c r="D387" s="109" t="s">
        <v>985</v>
      </c>
      <c r="E387" s="77"/>
      <c r="F387" s="1"/>
      <c r="G387" s="68"/>
      <c r="H387" s="68"/>
      <c r="I387" s="68"/>
      <c r="J387" s="68"/>
      <c r="K387" s="68"/>
      <c r="L387" s="68"/>
      <c r="M387" s="68"/>
      <c r="N387" s="68"/>
      <c r="O387" s="68"/>
      <c r="P387" s="68"/>
      <c r="Q387" s="68"/>
      <c r="R387" s="68"/>
      <c r="S387" s="68"/>
      <c r="T387" s="68"/>
      <c r="U387" s="68"/>
      <c r="V387" s="68"/>
      <c r="W387" s="68"/>
      <c r="X387" s="68"/>
      <c r="Y387" s="68"/>
      <c r="Z387" s="68"/>
      <c r="AA387" s="68"/>
      <c r="AB387" s="68"/>
      <c r="AC387" s="68"/>
      <c r="AD387" s="68"/>
      <c r="AE387" s="68"/>
      <c r="AF387" s="68"/>
      <c r="AG387" s="68"/>
      <c r="AH387" s="68"/>
      <c r="AI387" s="68"/>
      <c r="AJ387" s="68"/>
      <c r="AK387" s="68"/>
      <c r="AL387" s="68"/>
      <c r="AM387" s="68"/>
      <c r="AN387" s="68"/>
      <c r="AO387" s="68"/>
      <c r="AP387" s="68"/>
      <c r="AQ387" s="68"/>
      <c r="AR387" s="68"/>
      <c r="AS387" s="68"/>
      <c r="AT387" s="68"/>
      <c r="AU387" s="68"/>
      <c r="AV387" s="68"/>
      <c r="AW387" s="68"/>
      <c r="AX387" s="68"/>
      <c r="AY387" s="68"/>
      <c r="AZ387" s="68"/>
      <c r="BA387" s="68"/>
      <c r="BB387" s="68"/>
      <c r="BC387" s="68"/>
      <c r="BD387" s="68"/>
      <c r="BE387" s="68"/>
      <c r="BF387" s="68"/>
      <c r="BG387" s="68"/>
      <c r="BH387" s="68"/>
      <c r="BI387" s="68"/>
      <c r="BJ387" s="68"/>
      <c r="BK387" s="68"/>
      <c r="BL387" s="68"/>
      <c r="BM387" s="68"/>
      <c r="BN387" s="68"/>
      <c r="BO387" s="68"/>
      <c r="BP387" s="68"/>
      <c r="BQ387" s="68"/>
      <c r="BR387" s="68"/>
      <c r="BS387" s="68"/>
      <c r="BT387" s="68"/>
      <c r="BU387" s="68"/>
      <c r="BV387" s="68"/>
      <c r="BW387" s="68"/>
      <c r="BX387" s="68"/>
      <c r="BY387" s="68"/>
      <c r="BZ387" s="68"/>
      <c r="CA387" s="68"/>
      <c r="CB387" s="68"/>
      <c r="CC387" s="68"/>
      <c r="CD387" s="68"/>
      <c r="CE387" s="68"/>
      <c r="CF387" s="68"/>
      <c r="CG387" s="68"/>
      <c r="CH387" s="68"/>
      <c r="CI387" s="68"/>
      <c r="CJ387" s="68"/>
      <c r="CK387" s="68"/>
      <c r="CL387" s="68"/>
      <c r="CM387" s="68"/>
      <c r="CN387" s="68"/>
      <c r="CO387" s="68"/>
      <c r="CP387" s="68"/>
      <c r="CQ387" s="68"/>
      <c r="CR387" s="68"/>
      <c r="CS387" s="68"/>
      <c r="CT387" s="68"/>
      <c r="CU387" s="68"/>
      <c r="CV387" s="68"/>
      <c r="CW387" s="68"/>
      <c r="CX387" s="68"/>
      <c r="CY387" s="68"/>
      <c r="CZ387" s="68"/>
      <c r="DA387" s="68"/>
      <c r="DB387" s="68"/>
      <c r="DC387" s="68"/>
      <c r="DD387" s="68"/>
      <c r="DE387" s="68"/>
      <c r="DF387" s="68"/>
      <c r="DG387" s="68"/>
      <c r="DH387" s="68"/>
      <c r="DI387" s="68"/>
      <c r="DJ387" s="68"/>
      <c r="DK387" s="68"/>
      <c r="DL387" s="68"/>
      <c r="DM387" s="68"/>
      <c r="DN387" s="68"/>
      <c r="DO387" s="68"/>
      <c r="DP387" s="68"/>
      <c r="DQ387" s="68"/>
      <c r="DR387" s="68"/>
      <c r="DS387" s="68"/>
      <c r="DT387" s="68"/>
      <c r="DU387" s="68"/>
      <c r="DV387" s="68"/>
      <c r="DW387" s="68"/>
      <c r="DX387" s="68"/>
      <c r="DY387" s="68"/>
      <c r="DZ387" s="68"/>
      <c r="EA387" s="68"/>
      <c r="EB387" s="68"/>
      <c r="EC387" s="68"/>
      <c r="ED387" s="68"/>
      <c r="EE387" s="68"/>
      <c r="EF387" s="68"/>
      <c r="EG387" s="68"/>
      <c r="EH387" s="68"/>
      <c r="EI387" s="68"/>
      <c r="EJ387" s="68"/>
      <c r="EK387" s="68"/>
      <c r="EL387" s="68"/>
      <c r="EM387" s="68"/>
      <c r="EN387" s="68"/>
      <c r="EO387" s="68"/>
      <c r="EP387" s="68"/>
      <c r="EQ387" s="68"/>
      <c r="ER387" s="68"/>
      <c r="ES387" s="68"/>
      <c r="ET387" s="68"/>
      <c r="EU387" s="68"/>
      <c r="EV387" s="68"/>
      <c r="EW387" s="68"/>
      <c r="EX387" s="68"/>
      <c r="EY387" s="68"/>
      <c r="EZ387" s="68"/>
      <c r="FA387" s="68"/>
      <c r="FB387" s="68"/>
      <c r="FC387" s="68"/>
      <c r="FD387" s="68"/>
      <c r="FE387" s="68"/>
      <c r="FF387" s="68"/>
      <c r="FG387" s="68"/>
      <c r="FH387" s="68"/>
      <c r="FI387" s="68"/>
      <c r="FJ387" s="68"/>
      <c r="FK387" s="68"/>
      <c r="FL387" s="68"/>
      <c r="FM387" s="68"/>
      <c r="FN387" s="68"/>
      <c r="FO387" s="68"/>
      <c r="FP387" s="68"/>
      <c r="FQ387" s="68"/>
      <c r="FR387" s="68"/>
      <c r="FS387" s="68"/>
      <c r="FT387" s="68"/>
      <c r="FU387" s="68"/>
      <c r="FV387" s="68"/>
      <c r="FW387" s="68"/>
      <c r="FX387" s="68"/>
      <c r="FY387" s="68"/>
      <c r="FZ387" s="68"/>
      <c r="GA387" s="68"/>
      <c r="GB387" s="68"/>
      <c r="GC387" s="68"/>
      <c r="GD387" s="68"/>
      <c r="GE387" s="68"/>
      <c r="GF387" s="68"/>
      <c r="GG387" s="68"/>
      <c r="GH387" s="68"/>
      <c r="GI387" s="68"/>
      <c r="GJ387" s="68"/>
      <c r="GK387" s="68"/>
      <c r="GL387" s="68"/>
      <c r="GM387" s="68"/>
      <c r="GN387" s="68"/>
      <c r="GO387" s="68"/>
      <c r="GP387" s="68"/>
      <c r="GQ387" s="68"/>
      <c r="GR387" s="68"/>
      <c r="GS387" s="68"/>
      <c r="GT387" s="68"/>
      <c r="GU387" s="68"/>
      <c r="GV387" s="68"/>
      <c r="GW387" s="68"/>
      <c r="GX387" s="68"/>
      <c r="GY387" s="68"/>
      <c r="GZ387" s="68"/>
      <c r="HA387" s="68"/>
      <c r="HB387" s="68"/>
      <c r="HC387" s="68"/>
      <c r="HD387" s="68"/>
      <c r="HE387" s="68"/>
      <c r="HF387" s="68"/>
      <c r="HG387" s="68"/>
      <c r="HH387" s="68"/>
      <c r="HI387" s="68"/>
      <c r="HJ387" s="68"/>
      <c r="HK387" s="68"/>
      <c r="HL387" s="68"/>
      <c r="HM387" s="68"/>
      <c r="HN387" s="68"/>
      <c r="HO387" s="68"/>
      <c r="HP387" s="68"/>
      <c r="HQ387" s="68"/>
      <c r="HR387" s="68"/>
      <c r="HS387" s="68"/>
      <c r="HT387" s="68"/>
      <c r="HU387" s="68"/>
      <c r="HV387" s="68"/>
      <c r="HW387" s="68"/>
      <c r="HX387" s="68"/>
      <c r="HY387" s="68"/>
      <c r="HZ387" s="68"/>
      <c r="IA387" s="68"/>
      <c r="IB387" s="68"/>
      <c r="IC387" s="68"/>
      <c r="ID387" s="68"/>
      <c r="IE387" s="68"/>
      <c r="IF387" s="68"/>
      <c r="IG387" s="68"/>
      <c r="IH387" s="68"/>
      <c r="II387" s="68"/>
      <c r="IJ387" s="68"/>
      <c r="IK387" s="68"/>
    </row>
    <row r="388" spans="1:245" s="71" customFormat="1" x14ac:dyDescent="0.35">
      <c r="A388" s="85" t="s">
        <v>370</v>
      </c>
      <c r="B388" s="85" t="s">
        <v>371</v>
      </c>
      <c r="C388" s="85" t="s">
        <v>22</v>
      </c>
      <c r="D388" s="109">
        <v>21000000</v>
      </c>
      <c r="E388" s="77"/>
      <c r="F388" s="1"/>
      <c r="G388" s="68"/>
      <c r="H388" s="68"/>
      <c r="I388" s="68"/>
      <c r="J388" s="68"/>
      <c r="K388" s="68"/>
      <c r="L388" s="68"/>
      <c r="M388" s="68"/>
      <c r="N388" s="68"/>
      <c r="O388" s="68"/>
      <c r="P388" s="68"/>
      <c r="Q388" s="68"/>
      <c r="R388" s="68"/>
      <c r="S388" s="68"/>
      <c r="T388" s="68"/>
      <c r="U388" s="68"/>
      <c r="V388" s="68"/>
      <c r="W388" s="68"/>
      <c r="X388" s="68"/>
      <c r="Y388" s="68"/>
      <c r="Z388" s="68"/>
      <c r="AA388" s="68"/>
      <c r="AB388" s="68"/>
      <c r="AC388" s="68"/>
      <c r="AD388" s="68"/>
      <c r="AE388" s="68"/>
      <c r="AF388" s="68"/>
      <c r="AG388" s="68"/>
      <c r="AH388" s="68"/>
      <c r="AI388" s="68"/>
      <c r="AJ388" s="68"/>
      <c r="AK388" s="68"/>
      <c r="AL388" s="68"/>
      <c r="AM388" s="68"/>
      <c r="AN388" s="68"/>
      <c r="AO388" s="68"/>
      <c r="AP388" s="68"/>
      <c r="AQ388" s="68"/>
      <c r="AR388" s="68"/>
      <c r="AS388" s="68"/>
      <c r="AT388" s="68"/>
      <c r="AU388" s="68"/>
      <c r="AV388" s="68"/>
      <c r="AW388" s="68"/>
      <c r="AX388" s="68"/>
      <c r="AY388" s="68"/>
      <c r="AZ388" s="68"/>
      <c r="BA388" s="68"/>
      <c r="BB388" s="68"/>
      <c r="BC388" s="68"/>
      <c r="BD388" s="68"/>
      <c r="BE388" s="68"/>
      <c r="BF388" s="68"/>
      <c r="BG388" s="68"/>
      <c r="BH388" s="68"/>
      <c r="BI388" s="68"/>
      <c r="BJ388" s="68"/>
      <c r="BK388" s="68"/>
      <c r="BL388" s="68"/>
      <c r="BM388" s="68"/>
      <c r="BN388" s="68"/>
      <c r="BO388" s="68"/>
      <c r="BP388" s="68"/>
      <c r="BQ388" s="68"/>
      <c r="BR388" s="68"/>
      <c r="BS388" s="68"/>
      <c r="BT388" s="68"/>
      <c r="BU388" s="68"/>
      <c r="BV388" s="68"/>
      <c r="BW388" s="68"/>
      <c r="BX388" s="68"/>
      <c r="BY388" s="68"/>
      <c r="BZ388" s="68"/>
      <c r="CA388" s="68"/>
      <c r="CB388" s="68"/>
      <c r="CC388" s="68"/>
      <c r="CD388" s="68"/>
      <c r="CE388" s="68"/>
      <c r="CF388" s="68"/>
      <c r="CG388" s="68"/>
      <c r="CH388" s="68"/>
      <c r="CI388" s="68"/>
      <c r="CJ388" s="68"/>
      <c r="CK388" s="68"/>
      <c r="CL388" s="68"/>
      <c r="CM388" s="68"/>
      <c r="CN388" s="68"/>
      <c r="CO388" s="68"/>
      <c r="CP388" s="68"/>
      <c r="CQ388" s="68"/>
      <c r="CR388" s="68"/>
      <c r="CS388" s="68"/>
      <c r="CT388" s="68"/>
      <c r="CU388" s="68"/>
      <c r="CV388" s="68"/>
      <c r="CW388" s="68"/>
      <c r="CX388" s="68"/>
      <c r="CY388" s="68"/>
      <c r="CZ388" s="68"/>
      <c r="DA388" s="68"/>
      <c r="DB388" s="68"/>
      <c r="DC388" s="68"/>
      <c r="DD388" s="68"/>
      <c r="DE388" s="68"/>
      <c r="DF388" s="68"/>
      <c r="DG388" s="68"/>
      <c r="DH388" s="68"/>
      <c r="DI388" s="68"/>
      <c r="DJ388" s="68"/>
      <c r="DK388" s="68"/>
      <c r="DL388" s="68"/>
      <c r="DM388" s="68"/>
      <c r="DN388" s="68"/>
      <c r="DO388" s="68"/>
      <c r="DP388" s="68"/>
      <c r="DQ388" s="68"/>
      <c r="DR388" s="68"/>
      <c r="DS388" s="68"/>
      <c r="DT388" s="68"/>
      <c r="DU388" s="68"/>
      <c r="DV388" s="68"/>
      <c r="DW388" s="68"/>
      <c r="DX388" s="68"/>
      <c r="DY388" s="68"/>
      <c r="DZ388" s="68"/>
      <c r="EA388" s="68"/>
      <c r="EB388" s="68"/>
      <c r="EC388" s="68"/>
      <c r="ED388" s="68"/>
      <c r="EE388" s="68"/>
      <c r="EF388" s="68"/>
      <c r="EG388" s="68"/>
      <c r="EH388" s="68"/>
      <c r="EI388" s="68"/>
      <c r="EJ388" s="68"/>
      <c r="EK388" s="68"/>
      <c r="EL388" s="68"/>
      <c r="EM388" s="68"/>
      <c r="EN388" s="68"/>
      <c r="EO388" s="68"/>
      <c r="EP388" s="68"/>
      <c r="EQ388" s="68"/>
      <c r="ER388" s="68"/>
      <c r="ES388" s="68"/>
      <c r="ET388" s="68"/>
      <c r="EU388" s="68"/>
      <c r="EV388" s="68"/>
      <c r="EW388" s="68"/>
      <c r="EX388" s="68"/>
      <c r="EY388" s="68"/>
      <c r="EZ388" s="68"/>
      <c r="FA388" s="68"/>
      <c r="FB388" s="68"/>
      <c r="FC388" s="68"/>
      <c r="FD388" s="68"/>
      <c r="FE388" s="68"/>
      <c r="FF388" s="68"/>
      <c r="FG388" s="68"/>
      <c r="FH388" s="68"/>
      <c r="FI388" s="68"/>
      <c r="FJ388" s="68"/>
      <c r="FK388" s="68"/>
      <c r="FL388" s="68"/>
      <c r="FM388" s="68"/>
      <c r="FN388" s="68"/>
      <c r="FO388" s="68"/>
      <c r="FP388" s="68"/>
      <c r="FQ388" s="68"/>
      <c r="FR388" s="68"/>
      <c r="FS388" s="68"/>
      <c r="FT388" s="68"/>
      <c r="FU388" s="68"/>
      <c r="FV388" s="68"/>
      <c r="FW388" s="68"/>
      <c r="FX388" s="68"/>
      <c r="FY388" s="68"/>
      <c r="FZ388" s="68"/>
      <c r="GA388" s="68"/>
      <c r="GB388" s="68"/>
      <c r="GC388" s="68"/>
      <c r="GD388" s="68"/>
      <c r="GE388" s="68"/>
      <c r="GF388" s="68"/>
      <c r="GG388" s="68"/>
      <c r="GH388" s="68"/>
      <c r="GI388" s="68"/>
      <c r="GJ388" s="68"/>
      <c r="GK388" s="68"/>
      <c r="GL388" s="68"/>
      <c r="GM388" s="68"/>
      <c r="GN388" s="68"/>
      <c r="GO388" s="68"/>
      <c r="GP388" s="68"/>
      <c r="GQ388" s="68"/>
      <c r="GR388" s="68"/>
      <c r="GS388" s="68"/>
      <c r="GT388" s="68"/>
      <c r="GU388" s="68"/>
      <c r="GV388" s="68"/>
      <c r="GW388" s="68"/>
      <c r="GX388" s="68"/>
      <c r="GY388" s="68"/>
      <c r="GZ388" s="68"/>
      <c r="HA388" s="68"/>
      <c r="HB388" s="68"/>
      <c r="HC388" s="68"/>
      <c r="HD388" s="68"/>
      <c r="HE388" s="68"/>
      <c r="HF388" s="68"/>
      <c r="HG388" s="68"/>
      <c r="HH388" s="68"/>
      <c r="HI388" s="68"/>
      <c r="HJ388" s="68"/>
      <c r="HK388" s="68"/>
      <c r="HL388" s="68"/>
      <c r="HM388" s="68"/>
      <c r="HN388" s="68"/>
      <c r="HO388" s="68"/>
      <c r="HP388" s="68"/>
      <c r="HQ388" s="68"/>
      <c r="HR388" s="68"/>
      <c r="HS388" s="68"/>
      <c r="HT388" s="68"/>
      <c r="HU388" s="68"/>
      <c r="HV388" s="68"/>
      <c r="HW388" s="68"/>
      <c r="HX388" s="68"/>
      <c r="HY388" s="68"/>
      <c r="HZ388" s="68"/>
      <c r="IA388" s="68"/>
      <c r="IB388" s="68"/>
      <c r="IC388" s="68"/>
      <c r="ID388" s="68"/>
      <c r="IE388" s="68"/>
      <c r="IF388" s="68"/>
      <c r="IG388" s="68"/>
      <c r="IH388" s="68"/>
      <c r="II388" s="68"/>
      <c r="IJ388" s="68"/>
      <c r="IK388" s="68"/>
    </row>
    <row r="389" spans="1:245" x14ac:dyDescent="0.35">
      <c r="A389" s="85" t="s">
        <v>372</v>
      </c>
      <c r="B389" s="85" t="s">
        <v>376</v>
      </c>
      <c r="C389" s="85" t="s">
        <v>22</v>
      </c>
      <c r="D389" s="109">
        <v>21000000</v>
      </c>
    </row>
    <row r="390" spans="1:245" x14ac:dyDescent="0.35">
      <c r="A390" s="85" t="s">
        <v>374</v>
      </c>
      <c r="B390" s="85" t="s">
        <v>373</v>
      </c>
      <c r="C390" s="85" t="s">
        <v>22</v>
      </c>
      <c r="D390" s="109">
        <v>17000000</v>
      </c>
      <c r="E390" s="77"/>
      <c r="G390" s="68"/>
      <c r="H390" s="68"/>
      <c r="I390" s="68"/>
      <c r="J390" s="68"/>
      <c r="K390" s="68"/>
      <c r="L390" s="68"/>
      <c r="M390" s="68"/>
      <c r="N390" s="68"/>
      <c r="O390" s="68"/>
      <c r="P390" s="68"/>
      <c r="Q390" s="68"/>
      <c r="R390" s="68"/>
      <c r="S390" s="68"/>
      <c r="T390" s="68"/>
      <c r="U390" s="68"/>
      <c r="V390" s="68"/>
      <c r="W390" s="68"/>
      <c r="X390" s="68"/>
      <c r="Y390" s="68"/>
      <c r="Z390" s="68"/>
      <c r="AA390" s="68"/>
      <c r="AB390" s="68"/>
      <c r="AC390" s="68"/>
      <c r="AD390" s="68"/>
      <c r="AE390" s="68"/>
      <c r="AF390" s="68"/>
      <c r="AG390" s="68"/>
      <c r="AH390" s="68"/>
      <c r="AI390" s="68"/>
      <c r="AJ390" s="68"/>
      <c r="AK390" s="68"/>
      <c r="AL390" s="68"/>
      <c r="AM390" s="68"/>
      <c r="AN390" s="68"/>
      <c r="AO390" s="68"/>
      <c r="AP390" s="68"/>
      <c r="AQ390" s="68"/>
      <c r="AR390" s="68"/>
      <c r="AS390" s="68"/>
      <c r="AT390" s="68"/>
      <c r="AU390" s="68"/>
      <c r="AV390" s="68"/>
      <c r="AW390" s="68"/>
      <c r="AX390" s="68"/>
      <c r="AY390" s="68"/>
      <c r="AZ390" s="68"/>
      <c r="BA390" s="68"/>
      <c r="BB390" s="68"/>
      <c r="BC390" s="68"/>
      <c r="BD390" s="68"/>
      <c r="BE390" s="68"/>
      <c r="BF390" s="68"/>
      <c r="BG390" s="68"/>
      <c r="BH390" s="68"/>
      <c r="BI390" s="68"/>
      <c r="BJ390" s="68"/>
      <c r="BK390" s="68"/>
      <c r="BL390" s="68"/>
      <c r="BM390" s="68"/>
      <c r="BN390" s="68"/>
      <c r="BO390" s="68"/>
      <c r="BP390" s="68"/>
      <c r="BQ390" s="68"/>
      <c r="BR390" s="68"/>
      <c r="BS390" s="68"/>
      <c r="BT390" s="68"/>
      <c r="BU390" s="68"/>
      <c r="BV390" s="68"/>
      <c r="BW390" s="68"/>
      <c r="BX390" s="68"/>
      <c r="BY390" s="68"/>
      <c r="BZ390" s="68"/>
      <c r="CA390" s="68"/>
      <c r="CB390" s="68"/>
      <c r="CC390" s="68"/>
      <c r="CD390" s="68"/>
      <c r="CE390" s="68"/>
      <c r="CF390" s="68"/>
      <c r="CG390" s="68"/>
      <c r="CH390" s="68"/>
      <c r="CI390" s="68"/>
      <c r="CJ390" s="68"/>
      <c r="CK390" s="68"/>
      <c r="CL390" s="68"/>
      <c r="CM390" s="68"/>
      <c r="CN390" s="68"/>
      <c r="CO390" s="68"/>
      <c r="CP390" s="68"/>
      <c r="CQ390" s="68"/>
      <c r="CR390" s="68"/>
      <c r="CS390" s="68"/>
      <c r="CT390" s="68"/>
      <c r="CU390" s="68"/>
      <c r="CV390" s="68"/>
      <c r="CW390" s="68"/>
      <c r="CX390" s="68"/>
      <c r="CY390" s="68"/>
      <c r="CZ390" s="68"/>
      <c r="DA390" s="68"/>
      <c r="DB390" s="68"/>
      <c r="DC390" s="68"/>
      <c r="DD390" s="68"/>
      <c r="DE390" s="68"/>
      <c r="DF390" s="68"/>
      <c r="DG390" s="68"/>
      <c r="DH390" s="68"/>
      <c r="DI390" s="68"/>
      <c r="DJ390" s="68"/>
      <c r="DK390" s="68"/>
      <c r="DL390" s="68"/>
      <c r="DM390" s="68"/>
      <c r="DN390" s="68"/>
      <c r="DO390" s="68"/>
      <c r="DP390" s="68"/>
      <c r="DQ390" s="68"/>
      <c r="DR390" s="68"/>
      <c r="DS390" s="68"/>
      <c r="DT390" s="68"/>
      <c r="DU390" s="68"/>
      <c r="DV390" s="68"/>
      <c r="DW390" s="68"/>
      <c r="DX390" s="68"/>
      <c r="DY390" s="68"/>
      <c r="DZ390" s="68"/>
      <c r="EA390" s="68"/>
      <c r="EB390" s="68"/>
      <c r="EC390" s="68"/>
      <c r="ED390" s="68"/>
      <c r="EE390" s="68"/>
      <c r="EF390" s="68"/>
      <c r="EG390" s="68"/>
      <c r="EH390" s="68"/>
      <c r="EI390" s="68"/>
      <c r="EJ390" s="68"/>
      <c r="EK390" s="68"/>
      <c r="EL390" s="68"/>
      <c r="EM390" s="68"/>
      <c r="EN390" s="68"/>
      <c r="EO390" s="68"/>
      <c r="EP390" s="68"/>
      <c r="EQ390" s="68"/>
      <c r="ER390" s="68"/>
      <c r="ES390" s="68"/>
      <c r="ET390" s="68"/>
      <c r="EU390" s="68"/>
      <c r="EV390" s="68"/>
      <c r="EW390" s="68"/>
      <c r="EX390" s="68"/>
      <c r="EY390" s="68"/>
      <c r="EZ390" s="68"/>
      <c r="FA390" s="68"/>
      <c r="FB390" s="68"/>
      <c r="FC390" s="68"/>
      <c r="FD390" s="68"/>
      <c r="FE390" s="68"/>
      <c r="FF390" s="68"/>
      <c r="FG390" s="68"/>
      <c r="FH390" s="68"/>
      <c r="FI390" s="68"/>
      <c r="FJ390" s="68"/>
      <c r="FK390" s="68"/>
      <c r="FL390" s="68"/>
      <c r="FM390" s="68"/>
      <c r="FN390" s="68"/>
      <c r="FO390" s="68"/>
      <c r="FP390" s="68"/>
      <c r="FQ390" s="68"/>
      <c r="FR390" s="68"/>
      <c r="FS390" s="68"/>
      <c r="FT390" s="68"/>
      <c r="FU390" s="68"/>
      <c r="FV390" s="68"/>
      <c r="FW390" s="68"/>
      <c r="FX390" s="68"/>
      <c r="FY390" s="68"/>
      <c r="FZ390" s="68"/>
      <c r="GA390" s="68"/>
      <c r="GB390" s="68"/>
      <c r="GC390" s="68"/>
      <c r="GD390" s="68"/>
      <c r="GE390" s="68"/>
      <c r="GF390" s="68"/>
      <c r="GG390" s="68"/>
      <c r="GH390" s="68"/>
      <c r="GI390" s="68"/>
      <c r="GJ390" s="68"/>
      <c r="GK390" s="68"/>
      <c r="GL390" s="68"/>
      <c r="GM390" s="68"/>
      <c r="GN390" s="68"/>
      <c r="GO390" s="68"/>
      <c r="GP390" s="68"/>
      <c r="GQ390" s="68"/>
      <c r="GR390" s="68"/>
      <c r="GS390" s="68"/>
      <c r="GT390" s="68"/>
      <c r="GU390" s="68"/>
      <c r="GV390" s="68"/>
      <c r="GW390" s="68"/>
      <c r="GX390" s="68"/>
      <c r="GY390" s="68"/>
      <c r="GZ390" s="68"/>
      <c r="HA390" s="68"/>
      <c r="HB390" s="68"/>
      <c r="HC390" s="68"/>
      <c r="HD390" s="68"/>
      <c r="HE390" s="68"/>
      <c r="HF390" s="68"/>
      <c r="HG390" s="68"/>
      <c r="HH390" s="68"/>
      <c r="HI390" s="68"/>
      <c r="HJ390" s="68"/>
      <c r="HK390" s="68"/>
      <c r="HL390" s="68"/>
      <c r="HM390" s="68"/>
      <c r="HN390" s="68"/>
      <c r="HO390" s="68"/>
      <c r="HP390" s="68"/>
      <c r="HQ390" s="68"/>
      <c r="HR390" s="68"/>
      <c r="HS390" s="68"/>
      <c r="HT390" s="68"/>
      <c r="HU390" s="68"/>
      <c r="HV390" s="68"/>
      <c r="HW390" s="68"/>
      <c r="HX390" s="68"/>
      <c r="HY390" s="68"/>
      <c r="HZ390" s="68"/>
      <c r="IA390" s="68"/>
      <c r="IB390" s="68"/>
      <c r="IC390" s="68"/>
      <c r="ID390" s="68"/>
      <c r="IE390" s="68"/>
      <c r="IF390" s="68"/>
      <c r="IG390" s="68"/>
      <c r="IH390" s="68"/>
      <c r="II390" s="68"/>
      <c r="IJ390" s="68"/>
      <c r="IK390" s="68"/>
    </row>
    <row r="391" spans="1:245" s="67" customFormat="1" x14ac:dyDescent="0.35">
      <c r="A391" s="85" t="s">
        <v>375</v>
      </c>
      <c r="B391" s="85" t="s">
        <v>378</v>
      </c>
      <c r="C391" s="85" t="s">
        <v>22</v>
      </c>
      <c r="D391" s="109">
        <v>14000000</v>
      </c>
      <c r="E391" s="75"/>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c r="HU391" s="1"/>
      <c r="HV391" s="1"/>
      <c r="HW391" s="1"/>
      <c r="HX391" s="1"/>
      <c r="HY391" s="1"/>
      <c r="HZ391" s="1"/>
      <c r="IA391" s="1"/>
      <c r="IB391" s="1"/>
      <c r="IC391" s="1"/>
      <c r="ID391" s="1"/>
      <c r="IE391" s="1"/>
      <c r="IF391" s="1"/>
      <c r="IG391" s="1"/>
      <c r="IH391" s="1"/>
      <c r="II391" s="1"/>
      <c r="IJ391" s="1"/>
      <c r="IK391" s="1"/>
    </row>
    <row r="392" spans="1:245" s="100" customFormat="1" x14ac:dyDescent="0.35">
      <c r="A392" s="101" t="s">
        <v>377</v>
      </c>
      <c r="B392" s="101" t="s">
        <v>380</v>
      </c>
      <c r="C392" s="101" t="s">
        <v>22</v>
      </c>
      <c r="D392" s="110">
        <v>13000000</v>
      </c>
      <c r="E392" s="99"/>
      <c r="F392" s="2"/>
    </row>
    <row r="393" spans="1:245" s="100" customFormat="1" x14ac:dyDescent="0.35">
      <c r="A393" s="101" t="s">
        <v>379</v>
      </c>
      <c r="B393" s="101" t="s">
        <v>381</v>
      </c>
      <c r="C393" s="101" t="s">
        <v>22</v>
      </c>
      <c r="D393" s="110">
        <v>12000000</v>
      </c>
      <c r="E393" s="99"/>
      <c r="F393" s="2"/>
    </row>
    <row r="394" spans="1:245" s="68" customFormat="1" x14ac:dyDescent="0.35">
      <c r="A394" s="102" t="s">
        <v>1055</v>
      </c>
      <c r="B394" s="102" t="s">
        <v>938</v>
      </c>
      <c r="C394" s="102" t="s">
        <v>22</v>
      </c>
      <c r="D394" s="111">
        <v>12000000</v>
      </c>
      <c r="E394" s="77" t="s">
        <v>844</v>
      </c>
      <c r="F394" s="1"/>
    </row>
    <row r="395" spans="1:245" s="68" customFormat="1" x14ac:dyDescent="0.35">
      <c r="A395" s="102" t="s">
        <v>1056</v>
      </c>
      <c r="B395" s="102" t="s">
        <v>940</v>
      </c>
      <c r="C395" s="102" t="s">
        <v>22</v>
      </c>
      <c r="D395" s="111">
        <v>9000000</v>
      </c>
      <c r="E395" s="77" t="s">
        <v>844</v>
      </c>
      <c r="F395" s="1"/>
    </row>
    <row r="396" spans="1:245" s="68" customFormat="1" x14ac:dyDescent="0.35">
      <c r="A396" s="102" t="s">
        <v>1057</v>
      </c>
      <c r="B396" s="102" t="s">
        <v>939</v>
      </c>
      <c r="C396" s="102" t="s">
        <v>22</v>
      </c>
      <c r="D396" s="111">
        <v>8000000</v>
      </c>
      <c r="E396" s="77" t="s">
        <v>844</v>
      </c>
      <c r="F396" s="1"/>
    </row>
    <row r="397" spans="1:245" x14ac:dyDescent="0.35">
      <c r="D397" s="109" t="s">
        <v>985</v>
      </c>
    </row>
    <row r="398" spans="1:245" x14ac:dyDescent="0.35">
      <c r="A398" s="85" t="s">
        <v>382</v>
      </c>
      <c r="B398" s="85" t="s">
        <v>385</v>
      </c>
      <c r="C398" s="85" t="s">
        <v>35</v>
      </c>
      <c r="D398" s="109">
        <v>21000000</v>
      </c>
      <c r="E398" s="79"/>
      <c r="G398" s="69"/>
      <c r="H398" s="69"/>
      <c r="I398" s="69"/>
      <c r="J398" s="69"/>
      <c r="K398" s="69"/>
      <c r="L398" s="69"/>
      <c r="M398" s="69"/>
      <c r="N398" s="69"/>
      <c r="O398" s="69"/>
      <c r="P398" s="69"/>
      <c r="Q398" s="69"/>
      <c r="R398" s="69"/>
      <c r="S398" s="69"/>
      <c r="T398" s="69"/>
      <c r="U398" s="69"/>
      <c r="V398" s="69"/>
      <c r="W398" s="69"/>
      <c r="X398" s="69"/>
      <c r="Y398" s="69"/>
      <c r="Z398" s="69"/>
      <c r="AA398" s="69"/>
      <c r="AB398" s="69"/>
      <c r="AC398" s="69"/>
      <c r="AD398" s="69"/>
      <c r="AE398" s="69"/>
      <c r="AF398" s="69"/>
      <c r="AG398" s="69"/>
      <c r="AH398" s="69"/>
      <c r="AI398" s="69"/>
      <c r="AJ398" s="69"/>
      <c r="AK398" s="69"/>
      <c r="AL398" s="69"/>
      <c r="AM398" s="69"/>
      <c r="AN398" s="69"/>
      <c r="AO398" s="69"/>
      <c r="AP398" s="69"/>
      <c r="AQ398" s="69"/>
      <c r="AR398" s="69"/>
      <c r="AS398" s="69"/>
      <c r="AT398" s="69"/>
      <c r="AU398" s="69"/>
      <c r="AV398" s="69"/>
      <c r="AW398" s="69"/>
      <c r="AX398" s="69"/>
      <c r="AY398" s="69"/>
      <c r="AZ398" s="69"/>
      <c r="BA398" s="69"/>
      <c r="BB398" s="69"/>
      <c r="BC398" s="69"/>
      <c r="BD398" s="69"/>
      <c r="BE398" s="69"/>
      <c r="BF398" s="69"/>
      <c r="BG398" s="69"/>
      <c r="BH398" s="69"/>
      <c r="BI398" s="69"/>
      <c r="BJ398" s="69"/>
      <c r="BK398" s="69"/>
      <c r="BL398" s="69"/>
      <c r="BM398" s="69"/>
      <c r="BN398" s="69"/>
      <c r="BO398" s="69"/>
      <c r="BP398" s="69"/>
      <c r="BQ398" s="69"/>
      <c r="BR398" s="69"/>
      <c r="BS398" s="69"/>
      <c r="BT398" s="69"/>
      <c r="BU398" s="69"/>
      <c r="BV398" s="69"/>
      <c r="BW398" s="69"/>
      <c r="BX398" s="69"/>
      <c r="BY398" s="69"/>
      <c r="BZ398" s="69"/>
      <c r="CA398" s="69"/>
      <c r="CB398" s="69"/>
      <c r="CC398" s="69"/>
      <c r="CD398" s="69"/>
      <c r="CE398" s="69"/>
      <c r="CF398" s="69"/>
      <c r="CG398" s="69"/>
      <c r="CH398" s="69"/>
      <c r="CI398" s="69"/>
      <c r="CJ398" s="69"/>
      <c r="CK398" s="69"/>
      <c r="CL398" s="69"/>
      <c r="CM398" s="69"/>
      <c r="CN398" s="69"/>
      <c r="CO398" s="69"/>
      <c r="CP398" s="69"/>
      <c r="CQ398" s="69"/>
      <c r="CR398" s="69"/>
      <c r="CS398" s="69"/>
      <c r="CT398" s="69"/>
      <c r="CU398" s="69"/>
      <c r="CV398" s="69"/>
      <c r="CW398" s="69"/>
      <c r="CX398" s="69"/>
      <c r="CY398" s="69"/>
      <c r="CZ398" s="69"/>
      <c r="DA398" s="69"/>
      <c r="DB398" s="69"/>
      <c r="DC398" s="69"/>
      <c r="DD398" s="69"/>
      <c r="DE398" s="69"/>
      <c r="DF398" s="69"/>
      <c r="DG398" s="69"/>
      <c r="DH398" s="69"/>
      <c r="DI398" s="69"/>
      <c r="DJ398" s="69"/>
      <c r="DK398" s="69"/>
      <c r="DL398" s="69"/>
      <c r="DM398" s="69"/>
      <c r="DN398" s="69"/>
      <c r="DO398" s="69"/>
      <c r="DP398" s="69"/>
      <c r="DQ398" s="69"/>
      <c r="DR398" s="69"/>
      <c r="DS398" s="69"/>
      <c r="DT398" s="69"/>
      <c r="DU398" s="69"/>
      <c r="DV398" s="69"/>
      <c r="DW398" s="69"/>
      <c r="DX398" s="69"/>
      <c r="DY398" s="69"/>
      <c r="DZ398" s="69"/>
      <c r="EA398" s="69"/>
      <c r="EB398" s="69"/>
      <c r="EC398" s="69"/>
      <c r="ED398" s="69"/>
      <c r="EE398" s="69"/>
      <c r="EF398" s="69"/>
      <c r="EG398" s="69"/>
      <c r="EH398" s="69"/>
      <c r="EI398" s="69"/>
      <c r="EJ398" s="69"/>
      <c r="EK398" s="69"/>
      <c r="EL398" s="69"/>
      <c r="EM398" s="69"/>
      <c r="EN398" s="69"/>
      <c r="EO398" s="69"/>
      <c r="EP398" s="69"/>
      <c r="EQ398" s="69"/>
      <c r="ER398" s="69"/>
      <c r="ES398" s="69"/>
      <c r="ET398" s="69"/>
      <c r="EU398" s="69"/>
      <c r="EV398" s="69"/>
      <c r="EW398" s="69"/>
      <c r="EX398" s="69"/>
      <c r="EY398" s="69"/>
      <c r="EZ398" s="69"/>
      <c r="FA398" s="69"/>
      <c r="FB398" s="69"/>
      <c r="FC398" s="69"/>
      <c r="FD398" s="69"/>
      <c r="FE398" s="69"/>
      <c r="FF398" s="69"/>
      <c r="FG398" s="69"/>
      <c r="FH398" s="69"/>
      <c r="FI398" s="69"/>
      <c r="FJ398" s="69"/>
      <c r="FK398" s="69"/>
      <c r="FL398" s="69"/>
      <c r="FM398" s="69"/>
      <c r="FN398" s="69"/>
      <c r="FO398" s="69"/>
      <c r="FP398" s="69"/>
      <c r="FQ398" s="69"/>
      <c r="FR398" s="69"/>
      <c r="FS398" s="69"/>
      <c r="FT398" s="69"/>
      <c r="FU398" s="69"/>
      <c r="FV398" s="69"/>
      <c r="FW398" s="69"/>
      <c r="FX398" s="69"/>
      <c r="FY398" s="69"/>
      <c r="FZ398" s="69"/>
      <c r="GA398" s="69"/>
      <c r="GB398" s="69"/>
      <c r="GC398" s="69"/>
      <c r="GD398" s="69"/>
      <c r="GE398" s="69"/>
      <c r="GF398" s="69"/>
      <c r="GG398" s="69"/>
      <c r="GH398" s="69"/>
      <c r="GI398" s="69"/>
      <c r="GJ398" s="69"/>
      <c r="GK398" s="69"/>
      <c r="GL398" s="69"/>
      <c r="GM398" s="69"/>
      <c r="GN398" s="69"/>
      <c r="GO398" s="69"/>
      <c r="GP398" s="69"/>
      <c r="GQ398" s="69"/>
      <c r="GR398" s="69"/>
      <c r="GS398" s="69"/>
      <c r="GT398" s="69"/>
      <c r="GU398" s="69"/>
      <c r="GV398" s="69"/>
      <c r="GW398" s="69"/>
      <c r="GX398" s="69"/>
      <c r="GY398" s="69"/>
      <c r="GZ398" s="69"/>
      <c r="HA398" s="69"/>
      <c r="HB398" s="69"/>
      <c r="HC398" s="69"/>
      <c r="HD398" s="69"/>
      <c r="HE398" s="69"/>
      <c r="HF398" s="69"/>
      <c r="HG398" s="69"/>
      <c r="HH398" s="69"/>
      <c r="HI398" s="69"/>
      <c r="HJ398" s="69"/>
      <c r="HK398" s="69"/>
      <c r="HL398" s="69"/>
      <c r="HM398" s="69"/>
      <c r="HN398" s="69"/>
      <c r="HO398" s="69"/>
      <c r="HP398" s="69"/>
      <c r="HQ398" s="69"/>
      <c r="HR398" s="69"/>
      <c r="HS398" s="69"/>
      <c r="HT398" s="69"/>
      <c r="HU398" s="69"/>
      <c r="HV398" s="69"/>
      <c r="HW398" s="69"/>
      <c r="HX398" s="69"/>
      <c r="HY398" s="69"/>
      <c r="HZ398" s="69"/>
      <c r="IA398" s="69"/>
      <c r="IB398" s="69"/>
      <c r="IC398" s="69"/>
      <c r="ID398" s="69"/>
      <c r="IE398" s="69"/>
      <c r="IF398" s="69"/>
      <c r="IG398" s="69"/>
      <c r="IH398" s="69"/>
      <c r="II398" s="69"/>
      <c r="IJ398" s="69"/>
      <c r="IK398" s="69"/>
    </row>
    <row r="399" spans="1:245" x14ac:dyDescent="0.35">
      <c r="A399" s="85" t="s">
        <v>383</v>
      </c>
      <c r="B399" s="85" t="s">
        <v>732</v>
      </c>
      <c r="C399" s="85" t="s">
        <v>35</v>
      </c>
      <c r="D399" s="109">
        <v>19000000</v>
      </c>
    </row>
    <row r="400" spans="1:245" s="68" customFormat="1" x14ac:dyDescent="0.35">
      <c r="A400" s="85" t="s">
        <v>384</v>
      </c>
      <c r="B400" s="85" t="s">
        <v>733</v>
      </c>
      <c r="C400" s="85" t="s">
        <v>35</v>
      </c>
      <c r="D400" s="109">
        <v>17000000</v>
      </c>
      <c r="E400" s="77"/>
      <c r="F400" s="1"/>
    </row>
    <row r="401" spans="1:245" x14ac:dyDescent="0.35">
      <c r="A401" s="85" t="s">
        <v>386</v>
      </c>
      <c r="B401" s="85" t="s">
        <v>80</v>
      </c>
      <c r="C401" s="85" t="s">
        <v>35</v>
      </c>
      <c r="D401" s="109">
        <v>16000000</v>
      </c>
      <c r="E401" s="77"/>
      <c r="G401" s="68"/>
      <c r="H401" s="68"/>
      <c r="I401" s="68"/>
      <c r="J401" s="68"/>
      <c r="K401" s="68"/>
      <c r="L401" s="68"/>
      <c r="M401" s="68"/>
      <c r="N401" s="68"/>
      <c r="O401" s="68"/>
      <c r="P401" s="68"/>
      <c r="Q401" s="68"/>
      <c r="R401" s="68"/>
      <c r="S401" s="68"/>
      <c r="T401" s="68"/>
      <c r="U401" s="68"/>
      <c r="V401" s="68"/>
      <c r="W401" s="68"/>
      <c r="X401" s="68"/>
      <c r="Y401" s="68"/>
      <c r="Z401" s="68"/>
      <c r="AA401" s="68"/>
      <c r="AB401" s="68"/>
      <c r="AC401" s="68"/>
      <c r="AD401" s="68"/>
      <c r="AE401" s="68"/>
      <c r="AF401" s="68"/>
      <c r="AG401" s="68"/>
      <c r="AH401" s="68"/>
      <c r="AI401" s="68"/>
      <c r="AJ401" s="68"/>
      <c r="AK401" s="68"/>
      <c r="AL401" s="68"/>
      <c r="AM401" s="68"/>
      <c r="AN401" s="68"/>
      <c r="AO401" s="68"/>
      <c r="AP401" s="68"/>
      <c r="AQ401" s="68"/>
      <c r="AR401" s="68"/>
      <c r="AS401" s="68"/>
      <c r="AT401" s="68"/>
      <c r="AU401" s="68"/>
      <c r="AV401" s="68"/>
      <c r="AW401" s="68"/>
      <c r="AX401" s="68"/>
      <c r="AY401" s="68"/>
      <c r="AZ401" s="68"/>
      <c r="BA401" s="68"/>
      <c r="BB401" s="68"/>
      <c r="BC401" s="68"/>
      <c r="BD401" s="68"/>
      <c r="BE401" s="68"/>
      <c r="BF401" s="68"/>
      <c r="BG401" s="68"/>
      <c r="BH401" s="68"/>
      <c r="BI401" s="68"/>
      <c r="BJ401" s="68"/>
      <c r="BK401" s="68"/>
      <c r="BL401" s="68"/>
      <c r="BM401" s="68"/>
      <c r="BN401" s="68"/>
      <c r="BO401" s="68"/>
      <c r="BP401" s="68"/>
      <c r="BQ401" s="68"/>
      <c r="BR401" s="68"/>
      <c r="BS401" s="68"/>
      <c r="BT401" s="68"/>
      <c r="BU401" s="68"/>
      <c r="BV401" s="68"/>
      <c r="BW401" s="68"/>
      <c r="BX401" s="68"/>
      <c r="BY401" s="68"/>
      <c r="BZ401" s="68"/>
      <c r="CA401" s="68"/>
      <c r="CB401" s="68"/>
      <c r="CC401" s="68"/>
      <c r="CD401" s="68"/>
      <c r="CE401" s="68"/>
      <c r="CF401" s="68"/>
      <c r="CG401" s="68"/>
      <c r="CH401" s="68"/>
      <c r="CI401" s="68"/>
      <c r="CJ401" s="68"/>
      <c r="CK401" s="68"/>
      <c r="CL401" s="68"/>
      <c r="CM401" s="68"/>
      <c r="CN401" s="68"/>
      <c r="CO401" s="68"/>
      <c r="CP401" s="68"/>
      <c r="CQ401" s="68"/>
      <c r="CR401" s="68"/>
      <c r="CS401" s="68"/>
      <c r="CT401" s="68"/>
      <c r="CU401" s="68"/>
      <c r="CV401" s="68"/>
      <c r="CW401" s="68"/>
      <c r="CX401" s="68"/>
      <c r="CY401" s="68"/>
      <c r="CZ401" s="68"/>
      <c r="DA401" s="68"/>
      <c r="DB401" s="68"/>
      <c r="DC401" s="68"/>
      <c r="DD401" s="68"/>
      <c r="DE401" s="68"/>
      <c r="DF401" s="68"/>
      <c r="DG401" s="68"/>
      <c r="DH401" s="68"/>
      <c r="DI401" s="68"/>
      <c r="DJ401" s="68"/>
      <c r="DK401" s="68"/>
      <c r="DL401" s="68"/>
      <c r="DM401" s="68"/>
      <c r="DN401" s="68"/>
      <c r="DO401" s="68"/>
      <c r="DP401" s="68"/>
      <c r="DQ401" s="68"/>
      <c r="DR401" s="68"/>
      <c r="DS401" s="68"/>
      <c r="DT401" s="68"/>
      <c r="DU401" s="68"/>
      <c r="DV401" s="68"/>
      <c r="DW401" s="68"/>
      <c r="DX401" s="68"/>
      <c r="DY401" s="68"/>
      <c r="DZ401" s="68"/>
      <c r="EA401" s="68"/>
      <c r="EB401" s="68"/>
      <c r="EC401" s="68"/>
      <c r="ED401" s="68"/>
      <c r="EE401" s="68"/>
      <c r="EF401" s="68"/>
      <c r="EG401" s="68"/>
      <c r="EH401" s="68"/>
      <c r="EI401" s="68"/>
      <c r="EJ401" s="68"/>
      <c r="EK401" s="68"/>
      <c r="EL401" s="68"/>
      <c r="EM401" s="68"/>
      <c r="EN401" s="68"/>
      <c r="EO401" s="68"/>
      <c r="EP401" s="68"/>
      <c r="EQ401" s="68"/>
      <c r="ER401" s="68"/>
      <c r="ES401" s="68"/>
      <c r="ET401" s="68"/>
      <c r="EU401" s="68"/>
      <c r="EV401" s="68"/>
      <c r="EW401" s="68"/>
      <c r="EX401" s="68"/>
      <c r="EY401" s="68"/>
      <c r="EZ401" s="68"/>
      <c r="FA401" s="68"/>
      <c r="FB401" s="68"/>
      <c r="FC401" s="68"/>
      <c r="FD401" s="68"/>
      <c r="FE401" s="68"/>
      <c r="FF401" s="68"/>
      <c r="FG401" s="68"/>
      <c r="FH401" s="68"/>
      <c r="FI401" s="68"/>
      <c r="FJ401" s="68"/>
      <c r="FK401" s="68"/>
      <c r="FL401" s="68"/>
      <c r="FM401" s="68"/>
      <c r="FN401" s="68"/>
      <c r="FO401" s="68"/>
      <c r="FP401" s="68"/>
      <c r="FQ401" s="68"/>
      <c r="FR401" s="68"/>
      <c r="FS401" s="68"/>
      <c r="FT401" s="68"/>
      <c r="FU401" s="68"/>
      <c r="FV401" s="68"/>
      <c r="FW401" s="68"/>
      <c r="FX401" s="68"/>
      <c r="FY401" s="68"/>
      <c r="FZ401" s="68"/>
      <c r="GA401" s="68"/>
      <c r="GB401" s="68"/>
      <c r="GC401" s="68"/>
      <c r="GD401" s="68"/>
      <c r="GE401" s="68"/>
      <c r="GF401" s="68"/>
      <c r="GG401" s="68"/>
      <c r="GH401" s="68"/>
      <c r="GI401" s="68"/>
      <c r="GJ401" s="68"/>
      <c r="GK401" s="68"/>
      <c r="GL401" s="68"/>
      <c r="GM401" s="68"/>
      <c r="GN401" s="68"/>
      <c r="GO401" s="68"/>
      <c r="GP401" s="68"/>
      <c r="GQ401" s="68"/>
      <c r="GR401" s="68"/>
      <c r="GS401" s="68"/>
      <c r="GT401" s="68"/>
      <c r="GU401" s="68"/>
      <c r="GV401" s="68"/>
      <c r="GW401" s="68"/>
      <c r="GX401" s="68"/>
      <c r="GY401" s="68"/>
      <c r="GZ401" s="68"/>
      <c r="HA401" s="68"/>
      <c r="HB401" s="68"/>
      <c r="HC401" s="68"/>
      <c r="HD401" s="68"/>
      <c r="HE401" s="68"/>
      <c r="HF401" s="68"/>
      <c r="HG401" s="68"/>
      <c r="HH401" s="68"/>
      <c r="HI401" s="68"/>
      <c r="HJ401" s="68"/>
      <c r="HK401" s="68"/>
      <c r="HL401" s="68"/>
      <c r="HM401" s="68"/>
      <c r="HN401" s="68"/>
      <c r="HO401" s="68"/>
      <c r="HP401" s="68"/>
      <c r="HQ401" s="68"/>
      <c r="HR401" s="68"/>
      <c r="HS401" s="68"/>
      <c r="HT401" s="68"/>
      <c r="HU401" s="68"/>
      <c r="HV401" s="68"/>
      <c r="HW401" s="68"/>
      <c r="HX401" s="68"/>
      <c r="HY401" s="68"/>
      <c r="HZ401" s="68"/>
      <c r="IA401" s="68"/>
      <c r="IB401" s="68"/>
      <c r="IC401" s="68"/>
      <c r="ID401" s="68"/>
      <c r="IE401" s="68"/>
      <c r="IF401" s="68"/>
      <c r="IG401" s="68"/>
      <c r="IH401" s="68"/>
      <c r="II401" s="68"/>
      <c r="IJ401" s="68"/>
      <c r="IK401" s="68"/>
    </row>
    <row r="402" spans="1:245" s="67" customFormat="1" x14ac:dyDescent="0.35">
      <c r="A402" s="85" t="s">
        <v>387</v>
      </c>
      <c r="B402" s="85" t="s">
        <v>389</v>
      </c>
      <c r="C402" s="85" t="s">
        <v>35</v>
      </c>
      <c r="D402" s="109">
        <v>14000000</v>
      </c>
      <c r="E402" s="75"/>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row>
    <row r="403" spans="1:245" s="67" customFormat="1" x14ac:dyDescent="0.35">
      <c r="A403" s="85" t="s">
        <v>388</v>
      </c>
      <c r="B403" s="85" t="s">
        <v>734</v>
      </c>
      <c r="C403" s="85" t="s">
        <v>35</v>
      </c>
      <c r="D403" s="109">
        <v>12000000</v>
      </c>
      <c r="E403" s="76"/>
      <c r="F403" s="1"/>
    </row>
    <row r="404" spans="1:245" s="68" customFormat="1" x14ac:dyDescent="0.35">
      <c r="A404" s="102" t="s">
        <v>1058</v>
      </c>
      <c r="B404" s="102" t="s">
        <v>941</v>
      </c>
      <c r="C404" s="102" t="s">
        <v>35</v>
      </c>
      <c r="D404" s="111">
        <v>16000000</v>
      </c>
      <c r="E404" s="77" t="s">
        <v>844</v>
      </c>
      <c r="F404" s="1"/>
    </row>
    <row r="405" spans="1:245" s="68" customFormat="1" x14ac:dyDescent="0.35">
      <c r="A405" s="102" t="s">
        <v>1059</v>
      </c>
      <c r="B405" s="102" t="s">
        <v>942</v>
      </c>
      <c r="C405" s="102" t="s">
        <v>35</v>
      </c>
      <c r="D405" s="111">
        <v>13000000</v>
      </c>
      <c r="E405" s="77" t="s">
        <v>844</v>
      </c>
      <c r="F405" s="1"/>
    </row>
    <row r="406" spans="1:245" x14ac:dyDescent="0.35">
      <c r="D406" s="109" t="s">
        <v>985</v>
      </c>
      <c r="E406" s="76"/>
      <c r="G406" s="67"/>
      <c r="H406" s="67"/>
      <c r="I406" s="67"/>
      <c r="J406" s="67"/>
      <c r="K406" s="67"/>
      <c r="L406" s="67"/>
      <c r="M406" s="67"/>
      <c r="N406" s="67"/>
      <c r="O406" s="67"/>
      <c r="P406" s="67"/>
      <c r="Q406" s="67"/>
      <c r="R406" s="67"/>
      <c r="S406" s="67"/>
      <c r="T406" s="67"/>
      <c r="U406" s="67"/>
      <c r="V406" s="67"/>
      <c r="W406" s="67"/>
      <c r="X406" s="67"/>
      <c r="Y406" s="67"/>
      <c r="Z406" s="67"/>
      <c r="AA406" s="67"/>
      <c r="AB406" s="67"/>
      <c r="AC406" s="67"/>
      <c r="AD406" s="67"/>
      <c r="AE406" s="67"/>
      <c r="AF406" s="67"/>
      <c r="AG406" s="67"/>
      <c r="AH406" s="67"/>
      <c r="AI406" s="67"/>
      <c r="AJ406" s="67"/>
      <c r="AK406" s="67"/>
      <c r="AL406" s="67"/>
      <c r="AM406" s="67"/>
      <c r="AN406" s="67"/>
      <c r="AO406" s="67"/>
      <c r="AP406" s="67"/>
      <c r="AQ406" s="67"/>
      <c r="AR406" s="67"/>
      <c r="AS406" s="67"/>
      <c r="AT406" s="67"/>
      <c r="AU406" s="67"/>
      <c r="AV406" s="67"/>
      <c r="AW406" s="67"/>
      <c r="AX406" s="67"/>
      <c r="AY406" s="67"/>
      <c r="AZ406" s="67"/>
      <c r="BA406" s="67"/>
      <c r="BB406" s="67"/>
      <c r="BC406" s="67"/>
      <c r="BD406" s="67"/>
      <c r="BE406" s="67"/>
      <c r="BF406" s="67"/>
      <c r="BG406" s="67"/>
      <c r="BH406" s="67"/>
      <c r="BI406" s="67"/>
      <c r="BJ406" s="67"/>
      <c r="BK406" s="67"/>
      <c r="BL406" s="67"/>
      <c r="BM406" s="67"/>
      <c r="BN406" s="67"/>
      <c r="BO406" s="67"/>
      <c r="BP406" s="67"/>
      <c r="BQ406" s="67"/>
      <c r="BR406" s="67"/>
      <c r="BS406" s="67"/>
      <c r="BT406" s="67"/>
      <c r="BU406" s="67"/>
      <c r="BV406" s="67"/>
      <c r="BW406" s="67"/>
      <c r="BX406" s="67"/>
      <c r="BY406" s="67"/>
      <c r="BZ406" s="67"/>
      <c r="CA406" s="67"/>
      <c r="CB406" s="67"/>
      <c r="CC406" s="67"/>
      <c r="CD406" s="67"/>
      <c r="CE406" s="67"/>
      <c r="CF406" s="67"/>
      <c r="CG406" s="67"/>
      <c r="CH406" s="67"/>
      <c r="CI406" s="67"/>
      <c r="CJ406" s="67"/>
      <c r="CK406" s="67"/>
      <c r="CL406" s="67"/>
      <c r="CM406" s="67"/>
      <c r="CN406" s="67"/>
      <c r="CO406" s="67"/>
      <c r="CP406" s="67"/>
      <c r="CQ406" s="67"/>
      <c r="CR406" s="67"/>
      <c r="CS406" s="67"/>
      <c r="CT406" s="67"/>
      <c r="CU406" s="67"/>
      <c r="CV406" s="67"/>
      <c r="CW406" s="67"/>
      <c r="CX406" s="67"/>
      <c r="CY406" s="67"/>
      <c r="CZ406" s="67"/>
      <c r="DA406" s="67"/>
      <c r="DB406" s="67"/>
      <c r="DC406" s="67"/>
      <c r="DD406" s="67"/>
      <c r="DE406" s="67"/>
      <c r="DF406" s="67"/>
      <c r="DG406" s="67"/>
      <c r="DH406" s="67"/>
      <c r="DI406" s="67"/>
      <c r="DJ406" s="67"/>
      <c r="DK406" s="67"/>
      <c r="DL406" s="67"/>
      <c r="DM406" s="67"/>
      <c r="DN406" s="67"/>
      <c r="DO406" s="67"/>
      <c r="DP406" s="67"/>
      <c r="DQ406" s="67"/>
      <c r="DR406" s="67"/>
      <c r="DS406" s="67"/>
      <c r="DT406" s="67"/>
      <c r="DU406" s="67"/>
      <c r="DV406" s="67"/>
      <c r="DW406" s="67"/>
      <c r="DX406" s="67"/>
      <c r="DY406" s="67"/>
      <c r="DZ406" s="67"/>
      <c r="EA406" s="67"/>
      <c r="EB406" s="67"/>
      <c r="EC406" s="67"/>
      <c r="ED406" s="67"/>
      <c r="EE406" s="67"/>
      <c r="EF406" s="67"/>
      <c r="EG406" s="67"/>
      <c r="EH406" s="67"/>
      <c r="EI406" s="67"/>
      <c r="EJ406" s="67"/>
      <c r="EK406" s="67"/>
      <c r="EL406" s="67"/>
      <c r="EM406" s="67"/>
      <c r="EN406" s="67"/>
      <c r="EO406" s="67"/>
      <c r="EP406" s="67"/>
      <c r="EQ406" s="67"/>
      <c r="ER406" s="67"/>
      <c r="ES406" s="67"/>
      <c r="ET406" s="67"/>
      <c r="EU406" s="67"/>
      <c r="EV406" s="67"/>
      <c r="EW406" s="67"/>
      <c r="EX406" s="67"/>
      <c r="EY406" s="67"/>
      <c r="EZ406" s="67"/>
      <c r="FA406" s="67"/>
      <c r="FB406" s="67"/>
      <c r="FC406" s="67"/>
      <c r="FD406" s="67"/>
      <c r="FE406" s="67"/>
      <c r="FF406" s="67"/>
      <c r="FG406" s="67"/>
      <c r="FH406" s="67"/>
      <c r="FI406" s="67"/>
      <c r="FJ406" s="67"/>
      <c r="FK406" s="67"/>
      <c r="FL406" s="67"/>
      <c r="FM406" s="67"/>
      <c r="FN406" s="67"/>
      <c r="FO406" s="67"/>
      <c r="FP406" s="67"/>
      <c r="FQ406" s="67"/>
      <c r="FR406" s="67"/>
      <c r="FS406" s="67"/>
      <c r="FT406" s="67"/>
      <c r="FU406" s="67"/>
      <c r="FV406" s="67"/>
      <c r="FW406" s="67"/>
      <c r="FX406" s="67"/>
      <c r="FY406" s="67"/>
      <c r="FZ406" s="67"/>
      <c r="GA406" s="67"/>
      <c r="GB406" s="67"/>
      <c r="GC406" s="67"/>
      <c r="GD406" s="67"/>
      <c r="GE406" s="67"/>
      <c r="GF406" s="67"/>
      <c r="GG406" s="67"/>
      <c r="GH406" s="67"/>
      <c r="GI406" s="67"/>
      <c r="GJ406" s="67"/>
      <c r="GK406" s="67"/>
      <c r="GL406" s="67"/>
      <c r="GM406" s="67"/>
      <c r="GN406" s="67"/>
      <c r="GO406" s="67"/>
      <c r="GP406" s="67"/>
      <c r="GQ406" s="67"/>
      <c r="GR406" s="67"/>
      <c r="GS406" s="67"/>
      <c r="GT406" s="67"/>
      <c r="GU406" s="67"/>
      <c r="GV406" s="67"/>
      <c r="GW406" s="67"/>
      <c r="GX406" s="67"/>
      <c r="GY406" s="67"/>
      <c r="GZ406" s="67"/>
      <c r="HA406" s="67"/>
      <c r="HB406" s="67"/>
      <c r="HC406" s="67"/>
      <c r="HD406" s="67"/>
      <c r="HE406" s="67"/>
      <c r="HF406" s="67"/>
      <c r="HG406" s="67"/>
      <c r="HH406" s="67"/>
      <c r="HI406" s="67"/>
      <c r="HJ406" s="67"/>
      <c r="HK406" s="67"/>
      <c r="HL406" s="67"/>
      <c r="HM406" s="67"/>
      <c r="HN406" s="67"/>
      <c r="HO406" s="67"/>
      <c r="HP406" s="67"/>
      <c r="HQ406" s="67"/>
      <c r="HR406" s="67"/>
      <c r="HS406" s="67"/>
      <c r="HT406" s="67"/>
      <c r="HU406" s="67"/>
      <c r="HV406" s="67"/>
      <c r="HW406" s="67"/>
      <c r="HX406" s="67"/>
      <c r="HY406" s="67"/>
      <c r="HZ406" s="67"/>
      <c r="IA406" s="67"/>
      <c r="IB406" s="67"/>
      <c r="IC406" s="67"/>
      <c r="ID406" s="67"/>
      <c r="IE406" s="67"/>
      <c r="IF406" s="67"/>
      <c r="IG406" s="67"/>
      <c r="IH406" s="67"/>
      <c r="II406" s="67"/>
      <c r="IJ406" s="67"/>
      <c r="IK406" s="67"/>
    </row>
    <row r="407" spans="1:245" s="71" customFormat="1" x14ac:dyDescent="0.35">
      <c r="A407" s="85"/>
      <c r="B407" s="85"/>
      <c r="C407" s="85"/>
      <c r="D407" s="109" t="s">
        <v>985</v>
      </c>
      <c r="E407" s="80"/>
      <c r="F407" s="1"/>
    </row>
    <row r="408" spans="1:245" s="68" customFormat="1" x14ac:dyDescent="0.35">
      <c r="A408" s="85"/>
      <c r="B408" s="86" t="s">
        <v>393</v>
      </c>
      <c r="C408" s="85"/>
      <c r="D408" s="109" t="s">
        <v>985</v>
      </c>
      <c r="E408" s="75"/>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1"/>
      <c r="HF408" s="1"/>
      <c r="HG408" s="1"/>
      <c r="HH408" s="1"/>
      <c r="HI408" s="1"/>
      <c r="HJ408" s="1"/>
      <c r="HK408" s="1"/>
      <c r="HL408" s="1"/>
      <c r="HM408" s="1"/>
      <c r="HN408" s="1"/>
      <c r="HO408" s="1"/>
      <c r="HP408" s="1"/>
      <c r="HQ408" s="1"/>
      <c r="HR408" s="1"/>
      <c r="HS408" s="1"/>
      <c r="HT408" s="1"/>
      <c r="HU408" s="1"/>
      <c r="HV408" s="1"/>
      <c r="HW408" s="1"/>
      <c r="HX408" s="1"/>
      <c r="HY408" s="1"/>
      <c r="HZ408" s="1"/>
      <c r="IA408" s="1"/>
      <c r="IB408" s="1"/>
      <c r="IC408" s="1"/>
      <c r="ID408" s="1"/>
      <c r="IE408" s="1"/>
      <c r="IF408" s="1"/>
      <c r="IG408" s="1"/>
      <c r="IH408" s="1"/>
      <c r="II408" s="1"/>
      <c r="IJ408" s="1"/>
      <c r="IK408" s="1"/>
    </row>
    <row r="409" spans="1:245" s="68" customFormat="1" x14ac:dyDescent="0.35">
      <c r="A409" s="85" t="s">
        <v>394</v>
      </c>
      <c r="B409" s="85" t="s">
        <v>395</v>
      </c>
      <c r="C409" s="85" t="s">
        <v>6</v>
      </c>
      <c r="D409" s="109">
        <v>11000000</v>
      </c>
      <c r="E409" s="75"/>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c r="IG409" s="1"/>
      <c r="IH409" s="1"/>
      <c r="II409" s="1"/>
      <c r="IJ409" s="1"/>
      <c r="IK409" s="1"/>
    </row>
    <row r="410" spans="1:245" s="68" customFormat="1" x14ac:dyDescent="0.35">
      <c r="A410" s="85"/>
      <c r="B410" s="85"/>
      <c r="C410" s="85"/>
      <c r="D410" s="109" t="s">
        <v>985</v>
      </c>
      <c r="E410" s="76"/>
      <c r="F410" s="1"/>
      <c r="G410" s="67"/>
      <c r="H410" s="67"/>
      <c r="I410" s="67"/>
      <c r="J410" s="67"/>
      <c r="K410" s="67"/>
      <c r="L410" s="67"/>
      <c r="M410" s="67"/>
      <c r="N410" s="67"/>
      <c r="O410" s="67"/>
      <c r="P410" s="67"/>
      <c r="Q410" s="67"/>
      <c r="R410" s="67"/>
      <c r="S410" s="67"/>
      <c r="T410" s="67"/>
      <c r="U410" s="67"/>
      <c r="V410" s="67"/>
      <c r="W410" s="67"/>
      <c r="X410" s="67"/>
      <c r="Y410" s="67"/>
      <c r="Z410" s="67"/>
      <c r="AA410" s="67"/>
      <c r="AB410" s="67"/>
      <c r="AC410" s="67"/>
      <c r="AD410" s="67"/>
      <c r="AE410" s="67"/>
      <c r="AF410" s="67"/>
      <c r="AG410" s="67"/>
      <c r="AH410" s="67"/>
      <c r="AI410" s="67"/>
      <c r="AJ410" s="67"/>
      <c r="AK410" s="67"/>
      <c r="AL410" s="67"/>
      <c r="AM410" s="67"/>
      <c r="AN410" s="67"/>
      <c r="AO410" s="67"/>
      <c r="AP410" s="67"/>
      <c r="AQ410" s="67"/>
      <c r="AR410" s="67"/>
      <c r="AS410" s="67"/>
      <c r="AT410" s="67"/>
      <c r="AU410" s="67"/>
      <c r="AV410" s="67"/>
      <c r="AW410" s="67"/>
      <c r="AX410" s="67"/>
      <c r="AY410" s="67"/>
      <c r="AZ410" s="67"/>
      <c r="BA410" s="67"/>
      <c r="BB410" s="67"/>
      <c r="BC410" s="67"/>
      <c r="BD410" s="67"/>
      <c r="BE410" s="67"/>
      <c r="BF410" s="67"/>
      <c r="BG410" s="67"/>
      <c r="BH410" s="67"/>
      <c r="BI410" s="67"/>
      <c r="BJ410" s="67"/>
      <c r="BK410" s="67"/>
      <c r="BL410" s="67"/>
      <c r="BM410" s="67"/>
      <c r="BN410" s="67"/>
      <c r="BO410" s="67"/>
      <c r="BP410" s="67"/>
      <c r="BQ410" s="67"/>
      <c r="BR410" s="67"/>
      <c r="BS410" s="67"/>
      <c r="BT410" s="67"/>
      <c r="BU410" s="67"/>
      <c r="BV410" s="67"/>
      <c r="BW410" s="67"/>
      <c r="BX410" s="67"/>
      <c r="BY410" s="67"/>
      <c r="BZ410" s="67"/>
      <c r="CA410" s="67"/>
      <c r="CB410" s="67"/>
      <c r="CC410" s="67"/>
      <c r="CD410" s="67"/>
      <c r="CE410" s="67"/>
      <c r="CF410" s="67"/>
      <c r="CG410" s="67"/>
      <c r="CH410" s="67"/>
      <c r="CI410" s="67"/>
      <c r="CJ410" s="67"/>
      <c r="CK410" s="67"/>
      <c r="CL410" s="67"/>
      <c r="CM410" s="67"/>
      <c r="CN410" s="67"/>
      <c r="CO410" s="67"/>
      <c r="CP410" s="67"/>
      <c r="CQ410" s="67"/>
      <c r="CR410" s="67"/>
      <c r="CS410" s="67"/>
      <c r="CT410" s="67"/>
      <c r="CU410" s="67"/>
      <c r="CV410" s="67"/>
      <c r="CW410" s="67"/>
      <c r="CX410" s="67"/>
      <c r="CY410" s="67"/>
      <c r="CZ410" s="67"/>
      <c r="DA410" s="67"/>
      <c r="DB410" s="67"/>
      <c r="DC410" s="67"/>
      <c r="DD410" s="67"/>
      <c r="DE410" s="67"/>
      <c r="DF410" s="67"/>
      <c r="DG410" s="67"/>
      <c r="DH410" s="67"/>
      <c r="DI410" s="67"/>
      <c r="DJ410" s="67"/>
      <c r="DK410" s="67"/>
      <c r="DL410" s="67"/>
      <c r="DM410" s="67"/>
      <c r="DN410" s="67"/>
      <c r="DO410" s="67"/>
      <c r="DP410" s="67"/>
      <c r="DQ410" s="67"/>
      <c r="DR410" s="67"/>
      <c r="DS410" s="67"/>
      <c r="DT410" s="67"/>
      <c r="DU410" s="67"/>
      <c r="DV410" s="67"/>
      <c r="DW410" s="67"/>
      <c r="DX410" s="67"/>
      <c r="DY410" s="67"/>
      <c r="DZ410" s="67"/>
      <c r="EA410" s="67"/>
      <c r="EB410" s="67"/>
      <c r="EC410" s="67"/>
      <c r="ED410" s="67"/>
      <c r="EE410" s="67"/>
      <c r="EF410" s="67"/>
      <c r="EG410" s="67"/>
      <c r="EH410" s="67"/>
      <c r="EI410" s="67"/>
      <c r="EJ410" s="67"/>
      <c r="EK410" s="67"/>
      <c r="EL410" s="67"/>
      <c r="EM410" s="67"/>
      <c r="EN410" s="67"/>
      <c r="EO410" s="67"/>
      <c r="EP410" s="67"/>
      <c r="EQ410" s="67"/>
      <c r="ER410" s="67"/>
      <c r="ES410" s="67"/>
      <c r="ET410" s="67"/>
      <c r="EU410" s="67"/>
      <c r="EV410" s="67"/>
      <c r="EW410" s="67"/>
      <c r="EX410" s="67"/>
      <c r="EY410" s="67"/>
      <c r="EZ410" s="67"/>
      <c r="FA410" s="67"/>
      <c r="FB410" s="67"/>
      <c r="FC410" s="67"/>
      <c r="FD410" s="67"/>
      <c r="FE410" s="67"/>
      <c r="FF410" s="67"/>
      <c r="FG410" s="67"/>
      <c r="FH410" s="67"/>
      <c r="FI410" s="67"/>
      <c r="FJ410" s="67"/>
      <c r="FK410" s="67"/>
      <c r="FL410" s="67"/>
      <c r="FM410" s="67"/>
      <c r="FN410" s="67"/>
      <c r="FO410" s="67"/>
      <c r="FP410" s="67"/>
      <c r="FQ410" s="67"/>
      <c r="FR410" s="67"/>
      <c r="FS410" s="67"/>
      <c r="FT410" s="67"/>
      <c r="FU410" s="67"/>
      <c r="FV410" s="67"/>
      <c r="FW410" s="67"/>
      <c r="FX410" s="67"/>
      <c r="FY410" s="67"/>
      <c r="FZ410" s="67"/>
      <c r="GA410" s="67"/>
      <c r="GB410" s="67"/>
      <c r="GC410" s="67"/>
      <c r="GD410" s="67"/>
      <c r="GE410" s="67"/>
      <c r="GF410" s="67"/>
      <c r="GG410" s="67"/>
      <c r="GH410" s="67"/>
      <c r="GI410" s="67"/>
      <c r="GJ410" s="67"/>
      <c r="GK410" s="67"/>
      <c r="GL410" s="67"/>
      <c r="GM410" s="67"/>
      <c r="GN410" s="67"/>
      <c r="GO410" s="67"/>
      <c r="GP410" s="67"/>
      <c r="GQ410" s="67"/>
      <c r="GR410" s="67"/>
      <c r="GS410" s="67"/>
      <c r="GT410" s="67"/>
      <c r="GU410" s="67"/>
      <c r="GV410" s="67"/>
      <c r="GW410" s="67"/>
      <c r="GX410" s="67"/>
      <c r="GY410" s="67"/>
      <c r="GZ410" s="67"/>
      <c r="HA410" s="67"/>
      <c r="HB410" s="67"/>
      <c r="HC410" s="67"/>
      <c r="HD410" s="67"/>
      <c r="HE410" s="67"/>
      <c r="HF410" s="67"/>
      <c r="HG410" s="67"/>
      <c r="HH410" s="67"/>
      <c r="HI410" s="67"/>
      <c r="HJ410" s="67"/>
      <c r="HK410" s="67"/>
      <c r="HL410" s="67"/>
      <c r="HM410" s="67"/>
      <c r="HN410" s="67"/>
      <c r="HO410" s="67"/>
      <c r="HP410" s="67"/>
      <c r="HQ410" s="67"/>
      <c r="HR410" s="67"/>
      <c r="HS410" s="67"/>
      <c r="HT410" s="67"/>
      <c r="HU410" s="67"/>
      <c r="HV410" s="67"/>
      <c r="HW410" s="67"/>
      <c r="HX410" s="67"/>
      <c r="HY410" s="67"/>
      <c r="HZ410" s="67"/>
      <c r="IA410" s="67"/>
      <c r="IB410" s="67"/>
      <c r="IC410" s="67"/>
      <c r="ID410" s="67"/>
      <c r="IE410" s="67"/>
      <c r="IF410" s="67"/>
      <c r="IG410" s="67"/>
      <c r="IH410" s="67"/>
      <c r="II410" s="67"/>
      <c r="IJ410" s="67"/>
      <c r="IK410" s="67"/>
    </row>
    <row r="411" spans="1:245" x14ac:dyDescent="0.35">
      <c r="A411" s="85" t="s">
        <v>396</v>
      </c>
      <c r="B411" s="85" t="s">
        <v>397</v>
      </c>
      <c r="C411" s="85" t="s">
        <v>7</v>
      </c>
      <c r="D411" s="109">
        <v>10000000</v>
      </c>
    </row>
    <row r="412" spans="1:245" x14ac:dyDescent="0.35">
      <c r="A412" s="85" t="s">
        <v>398</v>
      </c>
      <c r="B412" s="85" t="s">
        <v>735</v>
      </c>
      <c r="C412" s="85" t="s">
        <v>7</v>
      </c>
      <c r="D412" s="109">
        <v>9000000</v>
      </c>
    </row>
    <row r="413" spans="1:245" x14ac:dyDescent="0.35">
      <c r="A413" s="85" t="s">
        <v>400</v>
      </c>
      <c r="B413" s="85" t="s">
        <v>736</v>
      </c>
      <c r="C413" s="85" t="s">
        <v>7</v>
      </c>
      <c r="D413" s="109">
        <v>8000000</v>
      </c>
    </row>
    <row r="414" spans="1:245" s="95" customFormat="1" x14ac:dyDescent="0.35">
      <c r="A414" s="92" t="s">
        <v>737</v>
      </c>
      <c r="B414" s="92" t="s">
        <v>816</v>
      </c>
      <c r="C414" s="92" t="s">
        <v>7</v>
      </c>
      <c r="D414" s="96">
        <v>8000000</v>
      </c>
      <c r="E414" s="94"/>
      <c r="F414" s="1"/>
    </row>
    <row r="415" spans="1:245" x14ac:dyDescent="0.35">
      <c r="A415" s="85" t="s">
        <v>402</v>
      </c>
      <c r="B415" s="85" t="s">
        <v>403</v>
      </c>
      <c r="C415" s="85" t="s">
        <v>7</v>
      </c>
      <c r="D415" s="109">
        <v>7000000</v>
      </c>
    </row>
    <row r="416" spans="1:245" s="95" customFormat="1" x14ac:dyDescent="0.35">
      <c r="A416" s="92" t="s">
        <v>818</v>
      </c>
      <c r="B416" s="92" t="s">
        <v>826</v>
      </c>
      <c r="C416" s="92" t="s">
        <v>7</v>
      </c>
      <c r="D416" s="96">
        <v>7000000</v>
      </c>
      <c r="E416" s="94"/>
      <c r="F416" s="1"/>
    </row>
    <row r="417" spans="1:245" s="67" customFormat="1" x14ac:dyDescent="0.35">
      <c r="A417" s="85" t="s">
        <v>836</v>
      </c>
      <c r="B417" s="85" t="s">
        <v>415</v>
      </c>
      <c r="C417" s="85" t="s">
        <v>7</v>
      </c>
      <c r="D417" s="109">
        <v>6000000</v>
      </c>
      <c r="E417" s="75"/>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c r="GM417" s="1"/>
      <c r="GN417" s="1"/>
      <c r="GO417" s="1"/>
      <c r="GP417" s="1"/>
      <c r="GQ417" s="1"/>
      <c r="GR417" s="1"/>
      <c r="GS417" s="1"/>
      <c r="GT417" s="1"/>
      <c r="GU417" s="1"/>
      <c r="GV417" s="1"/>
      <c r="GW417" s="1"/>
      <c r="GX417" s="1"/>
      <c r="GY417" s="1"/>
      <c r="GZ417" s="1"/>
      <c r="HA417" s="1"/>
      <c r="HB417" s="1"/>
      <c r="HC417" s="1"/>
      <c r="HD417" s="1"/>
      <c r="HE417" s="1"/>
      <c r="HF417" s="1"/>
      <c r="HG417" s="1"/>
      <c r="HH417" s="1"/>
      <c r="HI417" s="1"/>
      <c r="HJ417" s="1"/>
      <c r="HK417" s="1"/>
      <c r="HL417" s="1"/>
      <c r="HM417" s="1"/>
      <c r="HN417" s="1"/>
      <c r="HO417" s="1"/>
      <c r="HP417" s="1"/>
      <c r="HQ417" s="1"/>
      <c r="HR417" s="1"/>
      <c r="HS417" s="1"/>
      <c r="HT417" s="1"/>
      <c r="HU417" s="1"/>
      <c r="HV417" s="1"/>
      <c r="HW417" s="1"/>
      <c r="HX417" s="1"/>
      <c r="HY417" s="1"/>
      <c r="HZ417" s="1"/>
      <c r="IA417" s="1"/>
      <c r="IB417" s="1"/>
      <c r="IC417" s="1"/>
      <c r="ID417" s="1"/>
      <c r="IE417" s="1"/>
      <c r="IF417" s="1"/>
      <c r="IG417" s="1"/>
      <c r="IH417" s="1"/>
      <c r="II417" s="1"/>
      <c r="IJ417" s="1"/>
      <c r="IK417" s="1"/>
    </row>
    <row r="418" spans="1:245" s="68" customFormat="1" x14ac:dyDescent="0.35">
      <c r="A418" s="102" t="s">
        <v>1060</v>
      </c>
      <c r="B418" s="102" t="s">
        <v>948</v>
      </c>
      <c r="C418" s="102" t="s">
        <v>7</v>
      </c>
      <c r="D418" s="111">
        <v>9000000</v>
      </c>
      <c r="E418" s="77" t="s">
        <v>844</v>
      </c>
      <c r="F418" s="1"/>
    </row>
    <row r="419" spans="1:245" s="68" customFormat="1" x14ac:dyDescent="0.35">
      <c r="A419" s="102" t="s">
        <v>1061</v>
      </c>
      <c r="B419" s="102" t="s">
        <v>949</v>
      </c>
      <c r="C419" s="102" t="s">
        <v>7</v>
      </c>
      <c r="D419" s="111">
        <v>6000000</v>
      </c>
      <c r="E419" s="77" t="s">
        <v>844</v>
      </c>
      <c r="F419" s="1"/>
    </row>
    <row r="420" spans="1:245" s="69" customFormat="1" x14ac:dyDescent="0.35">
      <c r="A420" s="85"/>
      <c r="B420" s="85"/>
      <c r="C420" s="85"/>
      <c r="D420" s="109" t="s">
        <v>985</v>
      </c>
      <c r="E420" s="75"/>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row>
    <row r="421" spans="1:245" x14ac:dyDescent="0.35">
      <c r="A421" s="85" t="s">
        <v>404</v>
      </c>
      <c r="B421" s="85" t="s">
        <v>479</v>
      </c>
      <c r="C421" s="85" t="s">
        <v>22</v>
      </c>
      <c r="D421" s="109">
        <v>13000000</v>
      </c>
    </row>
    <row r="422" spans="1:245" s="67" customFormat="1" x14ac:dyDescent="0.35">
      <c r="A422" s="85" t="s">
        <v>406</v>
      </c>
      <c r="B422" s="87" t="s">
        <v>645</v>
      </c>
      <c r="C422" s="87" t="s">
        <v>22</v>
      </c>
      <c r="D422" s="109">
        <v>12000000</v>
      </c>
      <c r="E422" s="75"/>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c r="GT422" s="1"/>
      <c r="GU422" s="1"/>
      <c r="GV422" s="1"/>
      <c r="GW422" s="1"/>
      <c r="GX422" s="1"/>
      <c r="GY422" s="1"/>
      <c r="GZ422" s="1"/>
      <c r="HA422" s="1"/>
      <c r="HB422" s="1"/>
      <c r="HC422" s="1"/>
      <c r="HD422" s="1"/>
      <c r="HE422" s="1"/>
      <c r="HF422" s="1"/>
      <c r="HG422" s="1"/>
      <c r="HH422" s="1"/>
      <c r="HI422" s="1"/>
      <c r="HJ422" s="1"/>
      <c r="HK422" s="1"/>
      <c r="HL422" s="1"/>
      <c r="HM422" s="1"/>
      <c r="HN422" s="1"/>
      <c r="HO422" s="1"/>
      <c r="HP422" s="1"/>
      <c r="HQ422" s="1"/>
      <c r="HR422" s="1"/>
      <c r="HS422" s="1"/>
      <c r="HT422" s="1"/>
      <c r="HU422" s="1"/>
      <c r="HV422" s="1"/>
      <c r="HW422" s="1"/>
      <c r="HX422" s="1"/>
      <c r="HY422" s="1"/>
      <c r="HZ422" s="1"/>
      <c r="IA422" s="1"/>
      <c r="IB422" s="1"/>
      <c r="IC422" s="1"/>
      <c r="ID422" s="1"/>
      <c r="IE422" s="1"/>
      <c r="IF422" s="1"/>
      <c r="IG422" s="1"/>
      <c r="IH422" s="1"/>
      <c r="II422" s="1"/>
      <c r="IJ422" s="1"/>
      <c r="IK422" s="1"/>
    </row>
    <row r="423" spans="1:245" x14ac:dyDescent="0.35">
      <c r="A423" s="85" t="s">
        <v>408</v>
      </c>
      <c r="B423" s="85" t="s">
        <v>409</v>
      </c>
      <c r="C423" s="85" t="s">
        <v>22</v>
      </c>
      <c r="D423" s="109">
        <v>11000000</v>
      </c>
      <c r="E423" s="76"/>
      <c r="G423" s="67"/>
      <c r="H423" s="67"/>
      <c r="I423" s="67"/>
      <c r="J423" s="67"/>
      <c r="K423" s="67"/>
      <c r="L423" s="67"/>
      <c r="M423" s="67"/>
      <c r="N423" s="67"/>
      <c r="O423" s="67"/>
      <c r="P423" s="67"/>
      <c r="Q423" s="67"/>
      <c r="R423" s="67"/>
      <c r="S423" s="67"/>
      <c r="T423" s="67"/>
      <c r="U423" s="67"/>
      <c r="V423" s="67"/>
      <c r="W423" s="67"/>
      <c r="X423" s="67"/>
      <c r="Y423" s="67"/>
      <c r="Z423" s="67"/>
      <c r="AA423" s="67"/>
      <c r="AB423" s="67"/>
      <c r="AC423" s="67"/>
      <c r="AD423" s="67"/>
      <c r="AE423" s="67"/>
      <c r="AF423" s="67"/>
      <c r="AG423" s="67"/>
      <c r="AH423" s="67"/>
      <c r="AI423" s="67"/>
      <c r="AJ423" s="67"/>
      <c r="AK423" s="67"/>
      <c r="AL423" s="67"/>
      <c r="AM423" s="67"/>
      <c r="AN423" s="67"/>
      <c r="AO423" s="67"/>
      <c r="AP423" s="67"/>
      <c r="AQ423" s="67"/>
      <c r="AR423" s="67"/>
      <c r="AS423" s="67"/>
      <c r="AT423" s="67"/>
      <c r="AU423" s="67"/>
      <c r="AV423" s="67"/>
      <c r="AW423" s="67"/>
      <c r="AX423" s="67"/>
      <c r="AY423" s="67"/>
      <c r="AZ423" s="67"/>
      <c r="BA423" s="67"/>
      <c r="BB423" s="67"/>
      <c r="BC423" s="67"/>
      <c r="BD423" s="67"/>
      <c r="BE423" s="67"/>
      <c r="BF423" s="67"/>
      <c r="BG423" s="67"/>
      <c r="BH423" s="67"/>
      <c r="BI423" s="67"/>
      <c r="BJ423" s="67"/>
      <c r="BK423" s="67"/>
      <c r="BL423" s="67"/>
      <c r="BM423" s="67"/>
      <c r="BN423" s="67"/>
      <c r="BO423" s="67"/>
      <c r="BP423" s="67"/>
      <c r="BQ423" s="67"/>
      <c r="BR423" s="67"/>
      <c r="BS423" s="67"/>
      <c r="BT423" s="67"/>
      <c r="BU423" s="67"/>
      <c r="BV423" s="67"/>
      <c r="BW423" s="67"/>
      <c r="BX423" s="67"/>
      <c r="BY423" s="67"/>
      <c r="BZ423" s="67"/>
      <c r="CA423" s="67"/>
      <c r="CB423" s="67"/>
      <c r="CC423" s="67"/>
      <c r="CD423" s="67"/>
      <c r="CE423" s="67"/>
      <c r="CF423" s="67"/>
      <c r="CG423" s="67"/>
      <c r="CH423" s="67"/>
      <c r="CI423" s="67"/>
      <c r="CJ423" s="67"/>
      <c r="CK423" s="67"/>
      <c r="CL423" s="67"/>
      <c r="CM423" s="67"/>
      <c r="CN423" s="67"/>
      <c r="CO423" s="67"/>
      <c r="CP423" s="67"/>
      <c r="CQ423" s="67"/>
      <c r="CR423" s="67"/>
      <c r="CS423" s="67"/>
      <c r="CT423" s="67"/>
      <c r="CU423" s="67"/>
      <c r="CV423" s="67"/>
      <c r="CW423" s="67"/>
      <c r="CX423" s="67"/>
      <c r="CY423" s="67"/>
      <c r="CZ423" s="67"/>
      <c r="DA423" s="67"/>
      <c r="DB423" s="67"/>
      <c r="DC423" s="67"/>
      <c r="DD423" s="67"/>
      <c r="DE423" s="67"/>
      <c r="DF423" s="67"/>
      <c r="DG423" s="67"/>
      <c r="DH423" s="67"/>
      <c r="DI423" s="67"/>
      <c r="DJ423" s="67"/>
      <c r="DK423" s="67"/>
      <c r="DL423" s="67"/>
      <c r="DM423" s="67"/>
      <c r="DN423" s="67"/>
      <c r="DO423" s="67"/>
      <c r="DP423" s="67"/>
      <c r="DQ423" s="67"/>
      <c r="DR423" s="67"/>
      <c r="DS423" s="67"/>
      <c r="DT423" s="67"/>
      <c r="DU423" s="67"/>
      <c r="DV423" s="67"/>
      <c r="DW423" s="67"/>
      <c r="DX423" s="67"/>
      <c r="DY423" s="67"/>
      <c r="DZ423" s="67"/>
      <c r="EA423" s="67"/>
      <c r="EB423" s="67"/>
      <c r="EC423" s="67"/>
      <c r="ED423" s="67"/>
      <c r="EE423" s="67"/>
      <c r="EF423" s="67"/>
      <c r="EG423" s="67"/>
      <c r="EH423" s="67"/>
      <c r="EI423" s="67"/>
      <c r="EJ423" s="67"/>
      <c r="EK423" s="67"/>
      <c r="EL423" s="67"/>
      <c r="EM423" s="67"/>
      <c r="EN423" s="67"/>
      <c r="EO423" s="67"/>
      <c r="EP423" s="67"/>
      <c r="EQ423" s="67"/>
      <c r="ER423" s="67"/>
      <c r="ES423" s="67"/>
      <c r="ET423" s="67"/>
      <c r="EU423" s="67"/>
      <c r="EV423" s="67"/>
      <c r="EW423" s="67"/>
      <c r="EX423" s="67"/>
      <c r="EY423" s="67"/>
      <c r="EZ423" s="67"/>
      <c r="FA423" s="67"/>
      <c r="FB423" s="67"/>
      <c r="FC423" s="67"/>
      <c r="FD423" s="67"/>
      <c r="FE423" s="67"/>
      <c r="FF423" s="67"/>
      <c r="FG423" s="67"/>
      <c r="FH423" s="67"/>
      <c r="FI423" s="67"/>
      <c r="FJ423" s="67"/>
      <c r="FK423" s="67"/>
      <c r="FL423" s="67"/>
      <c r="FM423" s="67"/>
      <c r="FN423" s="67"/>
      <c r="FO423" s="67"/>
      <c r="FP423" s="67"/>
      <c r="FQ423" s="67"/>
      <c r="FR423" s="67"/>
      <c r="FS423" s="67"/>
      <c r="FT423" s="67"/>
      <c r="FU423" s="67"/>
      <c r="FV423" s="67"/>
      <c r="FW423" s="67"/>
      <c r="FX423" s="67"/>
      <c r="FY423" s="67"/>
      <c r="FZ423" s="67"/>
      <c r="GA423" s="67"/>
      <c r="GB423" s="67"/>
      <c r="GC423" s="67"/>
      <c r="GD423" s="67"/>
      <c r="GE423" s="67"/>
      <c r="GF423" s="67"/>
      <c r="GG423" s="67"/>
      <c r="GH423" s="67"/>
      <c r="GI423" s="67"/>
      <c r="GJ423" s="67"/>
      <c r="GK423" s="67"/>
      <c r="GL423" s="67"/>
      <c r="GM423" s="67"/>
      <c r="GN423" s="67"/>
      <c r="GO423" s="67"/>
      <c r="GP423" s="67"/>
      <c r="GQ423" s="67"/>
      <c r="GR423" s="67"/>
      <c r="GS423" s="67"/>
      <c r="GT423" s="67"/>
      <c r="GU423" s="67"/>
      <c r="GV423" s="67"/>
      <c r="GW423" s="67"/>
      <c r="GX423" s="67"/>
      <c r="GY423" s="67"/>
      <c r="GZ423" s="67"/>
      <c r="HA423" s="67"/>
      <c r="HB423" s="67"/>
      <c r="HC423" s="67"/>
      <c r="HD423" s="67"/>
      <c r="HE423" s="67"/>
      <c r="HF423" s="67"/>
      <c r="HG423" s="67"/>
      <c r="HH423" s="67"/>
      <c r="HI423" s="67"/>
      <c r="HJ423" s="67"/>
      <c r="HK423" s="67"/>
      <c r="HL423" s="67"/>
      <c r="HM423" s="67"/>
      <c r="HN423" s="67"/>
      <c r="HO423" s="67"/>
      <c r="HP423" s="67"/>
      <c r="HQ423" s="67"/>
      <c r="HR423" s="67"/>
      <c r="HS423" s="67"/>
      <c r="HT423" s="67"/>
      <c r="HU423" s="67"/>
      <c r="HV423" s="67"/>
      <c r="HW423" s="67"/>
      <c r="HX423" s="67"/>
      <c r="HY423" s="67"/>
      <c r="HZ423" s="67"/>
      <c r="IA423" s="67"/>
      <c r="IB423" s="67"/>
      <c r="IC423" s="67"/>
      <c r="ID423" s="67"/>
      <c r="IE423" s="67"/>
      <c r="IF423" s="67"/>
      <c r="IG423" s="67"/>
      <c r="IH423" s="67"/>
      <c r="II423" s="67"/>
      <c r="IJ423" s="67"/>
      <c r="IK423" s="67"/>
    </row>
    <row r="424" spans="1:245" x14ac:dyDescent="0.35">
      <c r="A424" s="85" t="s">
        <v>410</v>
      </c>
      <c r="B424" s="85" t="s">
        <v>407</v>
      </c>
      <c r="C424" s="85" t="s">
        <v>22</v>
      </c>
      <c r="D424" s="109">
        <v>10000000</v>
      </c>
      <c r="E424" s="76"/>
      <c r="G424" s="67"/>
      <c r="H424" s="67"/>
      <c r="I424" s="67"/>
      <c r="J424" s="67"/>
      <c r="K424" s="67"/>
      <c r="L424" s="67"/>
      <c r="M424" s="67"/>
      <c r="N424" s="67"/>
      <c r="O424" s="67"/>
      <c r="P424" s="67"/>
      <c r="Q424" s="67"/>
      <c r="R424" s="67"/>
      <c r="S424" s="67"/>
      <c r="T424" s="67"/>
      <c r="U424" s="67"/>
      <c r="V424" s="67"/>
      <c r="W424" s="67"/>
      <c r="X424" s="67"/>
      <c r="Y424" s="67"/>
      <c r="Z424" s="67"/>
      <c r="AA424" s="67"/>
      <c r="AB424" s="67"/>
      <c r="AC424" s="67"/>
      <c r="AD424" s="67"/>
      <c r="AE424" s="67"/>
      <c r="AF424" s="67"/>
      <c r="AG424" s="67"/>
      <c r="AH424" s="67"/>
      <c r="AI424" s="67"/>
      <c r="AJ424" s="67"/>
      <c r="AK424" s="67"/>
      <c r="AL424" s="67"/>
      <c r="AM424" s="67"/>
      <c r="AN424" s="67"/>
      <c r="AO424" s="67"/>
      <c r="AP424" s="67"/>
      <c r="AQ424" s="67"/>
      <c r="AR424" s="67"/>
      <c r="AS424" s="67"/>
      <c r="AT424" s="67"/>
      <c r="AU424" s="67"/>
      <c r="AV424" s="67"/>
      <c r="AW424" s="67"/>
      <c r="AX424" s="67"/>
      <c r="AY424" s="67"/>
      <c r="AZ424" s="67"/>
      <c r="BA424" s="67"/>
      <c r="BB424" s="67"/>
      <c r="BC424" s="67"/>
      <c r="BD424" s="67"/>
      <c r="BE424" s="67"/>
      <c r="BF424" s="67"/>
      <c r="BG424" s="67"/>
      <c r="BH424" s="67"/>
      <c r="BI424" s="67"/>
      <c r="BJ424" s="67"/>
      <c r="BK424" s="67"/>
      <c r="BL424" s="67"/>
      <c r="BM424" s="67"/>
      <c r="BN424" s="67"/>
      <c r="BO424" s="67"/>
      <c r="BP424" s="67"/>
      <c r="BQ424" s="67"/>
      <c r="BR424" s="67"/>
      <c r="BS424" s="67"/>
      <c r="BT424" s="67"/>
      <c r="BU424" s="67"/>
      <c r="BV424" s="67"/>
      <c r="BW424" s="67"/>
      <c r="BX424" s="67"/>
      <c r="BY424" s="67"/>
      <c r="BZ424" s="67"/>
      <c r="CA424" s="67"/>
      <c r="CB424" s="67"/>
      <c r="CC424" s="67"/>
      <c r="CD424" s="67"/>
      <c r="CE424" s="67"/>
      <c r="CF424" s="67"/>
      <c r="CG424" s="67"/>
      <c r="CH424" s="67"/>
      <c r="CI424" s="67"/>
      <c r="CJ424" s="67"/>
      <c r="CK424" s="67"/>
      <c r="CL424" s="67"/>
      <c r="CM424" s="67"/>
      <c r="CN424" s="67"/>
      <c r="CO424" s="67"/>
      <c r="CP424" s="67"/>
      <c r="CQ424" s="67"/>
      <c r="CR424" s="67"/>
      <c r="CS424" s="67"/>
      <c r="CT424" s="67"/>
      <c r="CU424" s="67"/>
      <c r="CV424" s="67"/>
      <c r="CW424" s="67"/>
      <c r="CX424" s="67"/>
      <c r="CY424" s="67"/>
      <c r="CZ424" s="67"/>
      <c r="DA424" s="67"/>
      <c r="DB424" s="67"/>
      <c r="DC424" s="67"/>
      <c r="DD424" s="67"/>
      <c r="DE424" s="67"/>
      <c r="DF424" s="67"/>
      <c r="DG424" s="67"/>
      <c r="DH424" s="67"/>
      <c r="DI424" s="67"/>
      <c r="DJ424" s="67"/>
      <c r="DK424" s="67"/>
      <c r="DL424" s="67"/>
      <c r="DM424" s="67"/>
      <c r="DN424" s="67"/>
      <c r="DO424" s="67"/>
      <c r="DP424" s="67"/>
      <c r="DQ424" s="67"/>
      <c r="DR424" s="67"/>
      <c r="DS424" s="67"/>
      <c r="DT424" s="67"/>
      <c r="DU424" s="67"/>
      <c r="DV424" s="67"/>
      <c r="DW424" s="67"/>
      <c r="DX424" s="67"/>
      <c r="DY424" s="67"/>
      <c r="DZ424" s="67"/>
      <c r="EA424" s="67"/>
      <c r="EB424" s="67"/>
      <c r="EC424" s="67"/>
      <c r="ED424" s="67"/>
      <c r="EE424" s="67"/>
      <c r="EF424" s="67"/>
      <c r="EG424" s="67"/>
      <c r="EH424" s="67"/>
      <c r="EI424" s="67"/>
      <c r="EJ424" s="67"/>
      <c r="EK424" s="67"/>
      <c r="EL424" s="67"/>
      <c r="EM424" s="67"/>
      <c r="EN424" s="67"/>
      <c r="EO424" s="67"/>
      <c r="EP424" s="67"/>
      <c r="EQ424" s="67"/>
      <c r="ER424" s="67"/>
      <c r="ES424" s="67"/>
      <c r="ET424" s="67"/>
      <c r="EU424" s="67"/>
      <c r="EV424" s="67"/>
      <c r="EW424" s="67"/>
      <c r="EX424" s="67"/>
      <c r="EY424" s="67"/>
      <c r="EZ424" s="67"/>
      <c r="FA424" s="67"/>
      <c r="FB424" s="67"/>
      <c r="FC424" s="67"/>
      <c r="FD424" s="67"/>
      <c r="FE424" s="67"/>
      <c r="FF424" s="67"/>
      <c r="FG424" s="67"/>
      <c r="FH424" s="67"/>
      <c r="FI424" s="67"/>
      <c r="FJ424" s="67"/>
      <c r="FK424" s="67"/>
      <c r="FL424" s="67"/>
      <c r="FM424" s="67"/>
      <c r="FN424" s="67"/>
      <c r="FO424" s="67"/>
      <c r="FP424" s="67"/>
      <c r="FQ424" s="67"/>
      <c r="FR424" s="67"/>
      <c r="FS424" s="67"/>
      <c r="FT424" s="67"/>
      <c r="FU424" s="67"/>
      <c r="FV424" s="67"/>
      <c r="FW424" s="67"/>
      <c r="FX424" s="67"/>
      <c r="FY424" s="67"/>
      <c r="FZ424" s="67"/>
      <c r="GA424" s="67"/>
      <c r="GB424" s="67"/>
      <c r="GC424" s="67"/>
      <c r="GD424" s="67"/>
      <c r="GE424" s="67"/>
      <c r="GF424" s="67"/>
      <c r="GG424" s="67"/>
      <c r="GH424" s="67"/>
      <c r="GI424" s="67"/>
      <c r="GJ424" s="67"/>
      <c r="GK424" s="67"/>
      <c r="GL424" s="67"/>
      <c r="GM424" s="67"/>
      <c r="GN424" s="67"/>
      <c r="GO424" s="67"/>
      <c r="GP424" s="67"/>
      <c r="GQ424" s="67"/>
      <c r="GR424" s="67"/>
      <c r="GS424" s="67"/>
      <c r="GT424" s="67"/>
      <c r="GU424" s="67"/>
      <c r="GV424" s="67"/>
      <c r="GW424" s="67"/>
      <c r="GX424" s="67"/>
      <c r="GY424" s="67"/>
      <c r="GZ424" s="67"/>
      <c r="HA424" s="67"/>
      <c r="HB424" s="67"/>
      <c r="HC424" s="67"/>
      <c r="HD424" s="67"/>
      <c r="HE424" s="67"/>
      <c r="HF424" s="67"/>
      <c r="HG424" s="67"/>
      <c r="HH424" s="67"/>
      <c r="HI424" s="67"/>
      <c r="HJ424" s="67"/>
      <c r="HK424" s="67"/>
      <c r="HL424" s="67"/>
      <c r="HM424" s="67"/>
      <c r="HN424" s="67"/>
      <c r="HO424" s="67"/>
      <c r="HP424" s="67"/>
      <c r="HQ424" s="67"/>
      <c r="HR424" s="67"/>
      <c r="HS424" s="67"/>
      <c r="HT424" s="67"/>
      <c r="HU424" s="67"/>
      <c r="HV424" s="67"/>
      <c r="HW424" s="67"/>
      <c r="HX424" s="67"/>
      <c r="HY424" s="67"/>
      <c r="HZ424" s="67"/>
      <c r="IA424" s="67"/>
      <c r="IB424" s="67"/>
      <c r="IC424" s="67"/>
      <c r="ID424" s="67"/>
      <c r="IE424" s="67"/>
      <c r="IF424" s="67"/>
      <c r="IG424" s="67"/>
      <c r="IH424" s="67"/>
      <c r="II424" s="67"/>
      <c r="IJ424" s="67"/>
      <c r="IK424" s="67"/>
    </row>
    <row r="425" spans="1:245" x14ac:dyDescent="0.35">
      <c r="A425" s="85" t="s">
        <v>411</v>
      </c>
      <c r="B425" s="85" t="s">
        <v>412</v>
      </c>
      <c r="C425" s="85" t="s">
        <v>22</v>
      </c>
      <c r="D425" s="109">
        <v>9000000</v>
      </c>
      <c r="E425" s="76"/>
      <c r="G425" s="67"/>
      <c r="H425" s="67"/>
      <c r="I425" s="67"/>
      <c r="J425" s="67"/>
      <c r="K425" s="67"/>
      <c r="L425" s="67"/>
      <c r="M425" s="67"/>
      <c r="N425" s="67"/>
      <c r="O425" s="67"/>
      <c r="P425" s="67"/>
      <c r="Q425" s="67"/>
      <c r="R425" s="67"/>
      <c r="S425" s="67"/>
      <c r="T425" s="67"/>
      <c r="U425" s="67"/>
      <c r="V425" s="67"/>
      <c r="W425" s="67"/>
      <c r="X425" s="67"/>
      <c r="Y425" s="67"/>
      <c r="Z425" s="67"/>
      <c r="AA425" s="67"/>
      <c r="AB425" s="67"/>
      <c r="AC425" s="67"/>
      <c r="AD425" s="67"/>
      <c r="AE425" s="67"/>
      <c r="AF425" s="67"/>
      <c r="AG425" s="67"/>
      <c r="AH425" s="67"/>
      <c r="AI425" s="67"/>
      <c r="AJ425" s="67"/>
      <c r="AK425" s="67"/>
      <c r="AL425" s="67"/>
      <c r="AM425" s="67"/>
      <c r="AN425" s="67"/>
      <c r="AO425" s="67"/>
      <c r="AP425" s="67"/>
      <c r="AQ425" s="67"/>
      <c r="AR425" s="67"/>
      <c r="AS425" s="67"/>
      <c r="AT425" s="67"/>
      <c r="AU425" s="67"/>
      <c r="AV425" s="67"/>
      <c r="AW425" s="67"/>
      <c r="AX425" s="67"/>
      <c r="AY425" s="67"/>
      <c r="AZ425" s="67"/>
      <c r="BA425" s="67"/>
      <c r="BB425" s="67"/>
      <c r="BC425" s="67"/>
      <c r="BD425" s="67"/>
      <c r="BE425" s="67"/>
      <c r="BF425" s="67"/>
      <c r="BG425" s="67"/>
      <c r="BH425" s="67"/>
      <c r="BI425" s="67"/>
      <c r="BJ425" s="67"/>
      <c r="BK425" s="67"/>
      <c r="BL425" s="67"/>
      <c r="BM425" s="67"/>
      <c r="BN425" s="67"/>
      <c r="BO425" s="67"/>
      <c r="BP425" s="67"/>
      <c r="BQ425" s="67"/>
      <c r="BR425" s="67"/>
      <c r="BS425" s="67"/>
      <c r="BT425" s="67"/>
      <c r="BU425" s="67"/>
      <c r="BV425" s="67"/>
      <c r="BW425" s="67"/>
      <c r="BX425" s="67"/>
      <c r="BY425" s="67"/>
      <c r="BZ425" s="67"/>
      <c r="CA425" s="67"/>
      <c r="CB425" s="67"/>
      <c r="CC425" s="67"/>
      <c r="CD425" s="67"/>
      <c r="CE425" s="67"/>
      <c r="CF425" s="67"/>
      <c r="CG425" s="67"/>
      <c r="CH425" s="67"/>
      <c r="CI425" s="67"/>
      <c r="CJ425" s="67"/>
      <c r="CK425" s="67"/>
      <c r="CL425" s="67"/>
      <c r="CM425" s="67"/>
      <c r="CN425" s="67"/>
      <c r="CO425" s="67"/>
      <c r="CP425" s="67"/>
      <c r="CQ425" s="67"/>
      <c r="CR425" s="67"/>
      <c r="CS425" s="67"/>
      <c r="CT425" s="67"/>
      <c r="CU425" s="67"/>
      <c r="CV425" s="67"/>
      <c r="CW425" s="67"/>
      <c r="CX425" s="67"/>
      <c r="CY425" s="67"/>
      <c r="CZ425" s="67"/>
      <c r="DA425" s="67"/>
      <c r="DB425" s="67"/>
      <c r="DC425" s="67"/>
      <c r="DD425" s="67"/>
      <c r="DE425" s="67"/>
      <c r="DF425" s="67"/>
      <c r="DG425" s="67"/>
      <c r="DH425" s="67"/>
      <c r="DI425" s="67"/>
      <c r="DJ425" s="67"/>
      <c r="DK425" s="67"/>
      <c r="DL425" s="67"/>
      <c r="DM425" s="67"/>
      <c r="DN425" s="67"/>
      <c r="DO425" s="67"/>
      <c r="DP425" s="67"/>
      <c r="DQ425" s="67"/>
      <c r="DR425" s="67"/>
      <c r="DS425" s="67"/>
      <c r="DT425" s="67"/>
      <c r="DU425" s="67"/>
      <c r="DV425" s="67"/>
      <c r="DW425" s="67"/>
      <c r="DX425" s="67"/>
      <c r="DY425" s="67"/>
      <c r="DZ425" s="67"/>
      <c r="EA425" s="67"/>
      <c r="EB425" s="67"/>
      <c r="EC425" s="67"/>
      <c r="ED425" s="67"/>
      <c r="EE425" s="67"/>
      <c r="EF425" s="67"/>
      <c r="EG425" s="67"/>
      <c r="EH425" s="67"/>
      <c r="EI425" s="67"/>
      <c r="EJ425" s="67"/>
      <c r="EK425" s="67"/>
      <c r="EL425" s="67"/>
      <c r="EM425" s="67"/>
      <c r="EN425" s="67"/>
      <c r="EO425" s="67"/>
      <c r="EP425" s="67"/>
      <c r="EQ425" s="67"/>
      <c r="ER425" s="67"/>
      <c r="ES425" s="67"/>
      <c r="ET425" s="67"/>
      <c r="EU425" s="67"/>
      <c r="EV425" s="67"/>
      <c r="EW425" s="67"/>
      <c r="EX425" s="67"/>
      <c r="EY425" s="67"/>
      <c r="EZ425" s="67"/>
      <c r="FA425" s="67"/>
      <c r="FB425" s="67"/>
      <c r="FC425" s="67"/>
      <c r="FD425" s="67"/>
      <c r="FE425" s="67"/>
      <c r="FF425" s="67"/>
      <c r="FG425" s="67"/>
      <c r="FH425" s="67"/>
      <c r="FI425" s="67"/>
      <c r="FJ425" s="67"/>
      <c r="FK425" s="67"/>
      <c r="FL425" s="67"/>
      <c r="FM425" s="67"/>
      <c r="FN425" s="67"/>
      <c r="FO425" s="67"/>
      <c r="FP425" s="67"/>
      <c r="FQ425" s="67"/>
      <c r="FR425" s="67"/>
      <c r="FS425" s="67"/>
      <c r="FT425" s="67"/>
      <c r="FU425" s="67"/>
      <c r="FV425" s="67"/>
      <c r="FW425" s="67"/>
      <c r="FX425" s="67"/>
      <c r="FY425" s="67"/>
      <c r="FZ425" s="67"/>
      <c r="GA425" s="67"/>
      <c r="GB425" s="67"/>
      <c r="GC425" s="67"/>
      <c r="GD425" s="67"/>
      <c r="GE425" s="67"/>
      <c r="GF425" s="67"/>
      <c r="GG425" s="67"/>
      <c r="GH425" s="67"/>
      <c r="GI425" s="67"/>
      <c r="GJ425" s="67"/>
      <c r="GK425" s="67"/>
      <c r="GL425" s="67"/>
      <c r="GM425" s="67"/>
      <c r="GN425" s="67"/>
      <c r="GO425" s="67"/>
      <c r="GP425" s="67"/>
      <c r="GQ425" s="67"/>
      <c r="GR425" s="67"/>
      <c r="GS425" s="67"/>
      <c r="GT425" s="67"/>
      <c r="GU425" s="67"/>
      <c r="GV425" s="67"/>
      <c r="GW425" s="67"/>
      <c r="GX425" s="67"/>
      <c r="GY425" s="67"/>
      <c r="GZ425" s="67"/>
      <c r="HA425" s="67"/>
      <c r="HB425" s="67"/>
      <c r="HC425" s="67"/>
      <c r="HD425" s="67"/>
      <c r="HE425" s="67"/>
      <c r="HF425" s="67"/>
      <c r="HG425" s="67"/>
      <c r="HH425" s="67"/>
      <c r="HI425" s="67"/>
      <c r="HJ425" s="67"/>
      <c r="HK425" s="67"/>
      <c r="HL425" s="67"/>
      <c r="HM425" s="67"/>
      <c r="HN425" s="67"/>
      <c r="HO425" s="67"/>
      <c r="HP425" s="67"/>
      <c r="HQ425" s="67"/>
      <c r="HR425" s="67"/>
      <c r="HS425" s="67"/>
      <c r="HT425" s="67"/>
      <c r="HU425" s="67"/>
      <c r="HV425" s="67"/>
      <c r="HW425" s="67"/>
      <c r="HX425" s="67"/>
      <c r="HY425" s="67"/>
      <c r="HZ425" s="67"/>
      <c r="IA425" s="67"/>
      <c r="IB425" s="67"/>
      <c r="IC425" s="67"/>
      <c r="ID425" s="67"/>
      <c r="IE425" s="67"/>
      <c r="IF425" s="67"/>
      <c r="IG425" s="67"/>
      <c r="IH425" s="67"/>
      <c r="II425" s="67"/>
      <c r="IJ425" s="67"/>
      <c r="IK425" s="67"/>
    </row>
    <row r="426" spans="1:245" s="95" customFormat="1" x14ac:dyDescent="0.35">
      <c r="A426" s="92" t="s">
        <v>837</v>
      </c>
      <c r="B426" s="92" t="s">
        <v>827</v>
      </c>
      <c r="C426" s="92" t="s">
        <v>22</v>
      </c>
      <c r="D426" s="96">
        <v>7000000</v>
      </c>
      <c r="E426" s="94"/>
      <c r="F426" s="1"/>
    </row>
    <row r="427" spans="1:245" s="90" customFormat="1" x14ac:dyDescent="0.35">
      <c r="A427" s="105" t="s">
        <v>1062</v>
      </c>
      <c r="B427" s="105" t="s">
        <v>950</v>
      </c>
      <c r="C427" s="105" t="s">
        <v>22</v>
      </c>
      <c r="D427" s="106">
        <v>8000000</v>
      </c>
      <c r="E427" s="89" t="s">
        <v>844</v>
      </c>
      <c r="F427" s="1"/>
    </row>
    <row r="428" spans="1:245" s="90" customFormat="1" x14ac:dyDescent="0.35">
      <c r="A428" s="105" t="s">
        <v>1063</v>
      </c>
      <c r="B428" s="105" t="s">
        <v>951</v>
      </c>
      <c r="C428" s="105" t="s">
        <v>22</v>
      </c>
      <c r="D428" s="106">
        <v>6000000</v>
      </c>
      <c r="E428" s="89" t="s">
        <v>844</v>
      </c>
      <c r="F428" s="1"/>
    </row>
    <row r="429" spans="1:245" s="68" customFormat="1" x14ac:dyDescent="0.35">
      <c r="A429" s="85"/>
      <c r="B429" s="85"/>
      <c r="C429" s="85"/>
      <c r="D429" s="109" t="s">
        <v>985</v>
      </c>
      <c r="E429" s="77"/>
      <c r="F429" s="1"/>
    </row>
    <row r="430" spans="1:245" x14ac:dyDescent="0.35">
      <c r="A430" s="85" t="s">
        <v>416</v>
      </c>
      <c r="B430" s="85" t="s">
        <v>417</v>
      </c>
      <c r="C430" s="85" t="s">
        <v>35</v>
      </c>
      <c r="D430" s="109">
        <v>14000000</v>
      </c>
    </row>
    <row r="431" spans="1:245" s="69" customFormat="1" x14ac:dyDescent="0.35">
      <c r="A431" s="85" t="s">
        <v>418</v>
      </c>
      <c r="B431" s="85" t="s">
        <v>419</v>
      </c>
      <c r="C431" s="85" t="s">
        <v>35</v>
      </c>
      <c r="D431" s="109">
        <v>11000000</v>
      </c>
      <c r="E431" s="75"/>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c r="GM431" s="1"/>
      <c r="GN431" s="1"/>
      <c r="GO431" s="1"/>
      <c r="GP431" s="1"/>
      <c r="GQ431" s="1"/>
      <c r="GR431" s="1"/>
      <c r="GS431" s="1"/>
      <c r="GT431" s="1"/>
      <c r="GU431" s="1"/>
      <c r="GV431" s="1"/>
      <c r="GW431" s="1"/>
      <c r="GX431" s="1"/>
      <c r="GY431" s="1"/>
      <c r="GZ431" s="1"/>
      <c r="HA431" s="1"/>
      <c r="HB431" s="1"/>
      <c r="HC431" s="1"/>
      <c r="HD431" s="1"/>
      <c r="HE431" s="1"/>
      <c r="HF431" s="1"/>
      <c r="HG431" s="1"/>
      <c r="HH431" s="1"/>
      <c r="HI431" s="1"/>
      <c r="HJ431" s="1"/>
      <c r="HK431" s="1"/>
      <c r="HL431" s="1"/>
      <c r="HM431" s="1"/>
      <c r="HN431" s="1"/>
      <c r="HO431" s="1"/>
      <c r="HP431" s="1"/>
      <c r="HQ431" s="1"/>
      <c r="HR431" s="1"/>
      <c r="HS431" s="1"/>
      <c r="HT431" s="1"/>
      <c r="HU431" s="1"/>
      <c r="HV431" s="1"/>
      <c r="HW431" s="1"/>
      <c r="HX431" s="1"/>
      <c r="HY431" s="1"/>
      <c r="HZ431" s="1"/>
      <c r="IA431" s="1"/>
      <c r="IB431" s="1"/>
      <c r="IC431" s="1"/>
      <c r="ID431" s="1"/>
      <c r="IE431" s="1"/>
      <c r="IF431" s="1"/>
      <c r="IG431" s="1"/>
      <c r="IH431" s="1"/>
      <c r="II431" s="1"/>
      <c r="IJ431" s="1"/>
      <c r="IK431" s="1"/>
    </row>
    <row r="432" spans="1:245" s="67" customFormat="1" x14ac:dyDescent="0.35">
      <c r="A432" s="85" t="s">
        <v>420</v>
      </c>
      <c r="B432" s="85" t="s">
        <v>738</v>
      </c>
      <c r="C432" s="85" t="s">
        <v>35</v>
      </c>
      <c r="D432" s="109">
        <v>10000000</v>
      </c>
      <c r="E432" s="77"/>
      <c r="F432" s="1"/>
      <c r="G432" s="68"/>
      <c r="H432" s="68"/>
      <c r="I432" s="68"/>
      <c r="J432" s="68"/>
      <c r="K432" s="68"/>
      <c r="L432" s="68"/>
      <c r="M432" s="68"/>
      <c r="N432" s="68"/>
      <c r="O432" s="68"/>
      <c r="P432" s="68"/>
      <c r="Q432" s="68"/>
      <c r="R432" s="68"/>
      <c r="S432" s="68"/>
      <c r="T432" s="68"/>
      <c r="U432" s="68"/>
      <c r="V432" s="68"/>
      <c r="W432" s="68"/>
      <c r="X432" s="68"/>
      <c r="Y432" s="68"/>
      <c r="Z432" s="68"/>
      <c r="AA432" s="68"/>
      <c r="AB432" s="68"/>
      <c r="AC432" s="68"/>
      <c r="AD432" s="68"/>
      <c r="AE432" s="68"/>
      <c r="AF432" s="68"/>
      <c r="AG432" s="68"/>
      <c r="AH432" s="68"/>
      <c r="AI432" s="68"/>
      <c r="AJ432" s="68"/>
      <c r="AK432" s="68"/>
      <c r="AL432" s="68"/>
      <c r="AM432" s="68"/>
      <c r="AN432" s="68"/>
      <c r="AO432" s="68"/>
      <c r="AP432" s="68"/>
      <c r="AQ432" s="68"/>
      <c r="AR432" s="68"/>
      <c r="AS432" s="68"/>
      <c r="AT432" s="68"/>
      <c r="AU432" s="68"/>
      <c r="AV432" s="68"/>
      <c r="AW432" s="68"/>
      <c r="AX432" s="68"/>
      <c r="AY432" s="68"/>
      <c r="AZ432" s="68"/>
      <c r="BA432" s="68"/>
      <c r="BB432" s="68"/>
      <c r="BC432" s="68"/>
      <c r="BD432" s="68"/>
      <c r="BE432" s="68"/>
      <c r="BF432" s="68"/>
      <c r="BG432" s="68"/>
      <c r="BH432" s="68"/>
      <c r="BI432" s="68"/>
      <c r="BJ432" s="68"/>
      <c r="BK432" s="68"/>
      <c r="BL432" s="68"/>
      <c r="BM432" s="68"/>
      <c r="BN432" s="68"/>
      <c r="BO432" s="68"/>
      <c r="BP432" s="68"/>
      <c r="BQ432" s="68"/>
      <c r="BR432" s="68"/>
      <c r="BS432" s="68"/>
      <c r="BT432" s="68"/>
      <c r="BU432" s="68"/>
      <c r="BV432" s="68"/>
      <c r="BW432" s="68"/>
      <c r="BX432" s="68"/>
      <c r="BY432" s="68"/>
      <c r="BZ432" s="68"/>
      <c r="CA432" s="68"/>
      <c r="CB432" s="68"/>
      <c r="CC432" s="68"/>
      <c r="CD432" s="68"/>
      <c r="CE432" s="68"/>
      <c r="CF432" s="68"/>
      <c r="CG432" s="68"/>
      <c r="CH432" s="68"/>
      <c r="CI432" s="68"/>
      <c r="CJ432" s="68"/>
      <c r="CK432" s="68"/>
      <c r="CL432" s="68"/>
      <c r="CM432" s="68"/>
      <c r="CN432" s="68"/>
      <c r="CO432" s="68"/>
      <c r="CP432" s="68"/>
      <c r="CQ432" s="68"/>
      <c r="CR432" s="68"/>
      <c r="CS432" s="68"/>
      <c r="CT432" s="68"/>
      <c r="CU432" s="68"/>
      <c r="CV432" s="68"/>
      <c r="CW432" s="68"/>
      <c r="CX432" s="68"/>
      <c r="CY432" s="68"/>
      <c r="CZ432" s="68"/>
      <c r="DA432" s="68"/>
      <c r="DB432" s="68"/>
      <c r="DC432" s="68"/>
      <c r="DD432" s="68"/>
      <c r="DE432" s="68"/>
      <c r="DF432" s="68"/>
      <c r="DG432" s="68"/>
      <c r="DH432" s="68"/>
      <c r="DI432" s="68"/>
      <c r="DJ432" s="68"/>
      <c r="DK432" s="68"/>
      <c r="DL432" s="68"/>
      <c r="DM432" s="68"/>
      <c r="DN432" s="68"/>
      <c r="DO432" s="68"/>
      <c r="DP432" s="68"/>
      <c r="DQ432" s="68"/>
      <c r="DR432" s="68"/>
      <c r="DS432" s="68"/>
      <c r="DT432" s="68"/>
      <c r="DU432" s="68"/>
      <c r="DV432" s="68"/>
      <c r="DW432" s="68"/>
      <c r="DX432" s="68"/>
      <c r="DY432" s="68"/>
      <c r="DZ432" s="68"/>
      <c r="EA432" s="68"/>
      <c r="EB432" s="68"/>
      <c r="EC432" s="68"/>
      <c r="ED432" s="68"/>
      <c r="EE432" s="68"/>
      <c r="EF432" s="68"/>
      <c r="EG432" s="68"/>
      <c r="EH432" s="68"/>
      <c r="EI432" s="68"/>
      <c r="EJ432" s="68"/>
      <c r="EK432" s="68"/>
      <c r="EL432" s="68"/>
      <c r="EM432" s="68"/>
      <c r="EN432" s="68"/>
      <c r="EO432" s="68"/>
      <c r="EP432" s="68"/>
      <c r="EQ432" s="68"/>
      <c r="ER432" s="68"/>
      <c r="ES432" s="68"/>
      <c r="ET432" s="68"/>
      <c r="EU432" s="68"/>
      <c r="EV432" s="68"/>
      <c r="EW432" s="68"/>
      <c r="EX432" s="68"/>
      <c r="EY432" s="68"/>
      <c r="EZ432" s="68"/>
      <c r="FA432" s="68"/>
      <c r="FB432" s="68"/>
      <c r="FC432" s="68"/>
      <c r="FD432" s="68"/>
      <c r="FE432" s="68"/>
      <c r="FF432" s="68"/>
      <c r="FG432" s="68"/>
      <c r="FH432" s="68"/>
      <c r="FI432" s="68"/>
      <c r="FJ432" s="68"/>
      <c r="FK432" s="68"/>
      <c r="FL432" s="68"/>
      <c r="FM432" s="68"/>
      <c r="FN432" s="68"/>
      <c r="FO432" s="68"/>
      <c r="FP432" s="68"/>
      <c r="FQ432" s="68"/>
      <c r="FR432" s="68"/>
      <c r="FS432" s="68"/>
      <c r="FT432" s="68"/>
      <c r="FU432" s="68"/>
      <c r="FV432" s="68"/>
      <c r="FW432" s="68"/>
      <c r="FX432" s="68"/>
      <c r="FY432" s="68"/>
      <c r="FZ432" s="68"/>
      <c r="GA432" s="68"/>
      <c r="GB432" s="68"/>
      <c r="GC432" s="68"/>
      <c r="GD432" s="68"/>
      <c r="GE432" s="68"/>
      <c r="GF432" s="68"/>
      <c r="GG432" s="68"/>
      <c r="GH432" s="68"/>
      <c r="GI432" s="68"/>
      <c r="GJ432" s="68"/>
      <c r="GK432" s="68"/>
      <c r="GL432" s="68"/>
      <c r="GM432" s="68"/>
      <c r="GN432" s="68"/>
      <c r="GO432" s="68"/>
      <c r="GP432" s="68"/>
      <c r="GQ432" s="68"/>
      <c r="GR432" s="68"/>
      <c r="GS432" s="68"/>
      <c r="GT432" s="68"/>
      <c r="GU432" s="68"/>
      <c r="GV432" s="68"/>
      <c r="GW432" s="68"/>
      <c r="GX432" s="68"/>
      <c r="GY432" s="68"/>
      <c r="GZ432" s="68"/>
      <c r="HA432" s="68"/>
      <c r="HB432" s="68"/>
      <c r="HC432" s="68"/>
      <c r="HD432" s="68"/>
      <c r="HE432" s="68"/>
      <c r="HF432" s="68"/>
      <c r="HG432" s="68"/>
      <c r="HH432" s="68"/>
      <c r="HI432" s="68"/>
      <c r="HJ432" s="68"/>
      <c r="HK432" s="68"/>
      <c r="HL432" s="68"/>
      <c r="HM432" s="68"/>
      <c r="HN432" s="68"/>
      <c r="HO432" s="68"/>
      <c r="HP432" s="68"/>
      <c r="HQ432" s="68"/>
      <c r="HR432" s="68"/>
      <c r="HS432" s="68"/>
      <c r="HT432" s="68"/>
      <c r="HU432" s="68"/>
      <c r="HV432" s="68"/>
      <c r="HW432" s="68"/>
      <c r="HX432" s="68"/>
      <c r="HY432" s="68"/>
      <c r="HZ432" s="68"/>
      <c r="IA432" s="68"/>
      <c r="IB432" s="68"/>
      <c r="IC432" s="68"/>
      <c r="ID432" s="68"/>
      <c r="IE432" s="68"/>
      <c r="IF432" s="68"/>
      <c r="IG432" s="68"/>
      <c r="IH432" s="68"/>
      <c r="II432" s="68"/>
      <c r="IJ432" s="68"/>
      <c r="IK432" s="68"/>
    </row>
    <row r="433" spans="1:245" s="100" customFormat="1" x14ac:dyDescent="0.35">
      <c r="A433" s="101" t="s">
        <v>421</v>
      </c>
      <c r="B433" s="101" t="s">
        <v>739</v>
      </c>
      <c r="C433" s="101" t="s">
        <v>35</v>
      </c>
      <c r="D433" s="110">
        <v>7000000</v>
      </c>
      <c r="E433" s="99"/>
      <c r="F433" s="2"/>
    </row>
    <row r="434" spans="1:245" s="68" customFormat="1" x14ac:dyDescent="0.35">
      <c r="A434" s="102" t="s">
        <v>982</v>
      </c>
      <c r="B434" s="102" t="s">
        <v>954</v>
      </c>
      <c r="C434" s="102" t="s">
        <v>35</v>
      </c>
      <c r="D434" s="111">
        <v>13000000</v>
      </c>
      <c r="E434" s="77" t="s">
        <v>844</v>
      </c>
      <c r="F434" s="1"/>
    </row>
    <row r="435" spans="1:245" s="68" customFormat="1" x14ac:dyDescent="0.35">
      <c r="A435" s="102" t="s">
        <v>983</v>
      </c>
      <c r="B435" s="102" t="s">
        <v>953</v>
      </c>
      <c r="C435" s="102" t="s">
        <v>35</v>
      </c>
      <c r="D435" s="111">
        <v>11000000</v>
      </c>
      <c r="E435" s="77" t="s">
        <v>844</v>
      </c>
      <c r="F435" s="1"/>
    </row>
    <row r="436" spans="1:245" s="68" customFormat="1" x14ac:dyDescent="0.35">
      <c r="A436" s="102" t="s">
        <v>984</v>
      </c>
      <c r="B436" s="102" t="s">
        <v>952</v>
      </c>
      <c r="C436" s="102" t="s">
        <v>35</v>
      </c>
      <c r="D436" s="111">
        <v>6000000</v>
      </c>
      <c r="E436" s="77" t="s">
        <v>844</v>
      </c>
      <c r="F436" s="1"/>
    </row>
    <row r="437" spans="1:245" x14ac:dyDescent="0.35">
      <c r="D437" s="109" t="s">
        <v>985</v>
      </c>
      <c r="E437" s="79"/>
      <c r="G437" s="69"/>
      <c r="H437" s="69"/>
      <c r="I437" s="69"/>
      <c r="J437" s="69"/>
      <c r="K437" s="69"/>
      <c r="L437" s="69"/>
      <c r="M437" s="69"/>
      <c r="N437" s="69"/>
      <c r="O437" s="69"/>
      <c r="P437" s="69"/>
      <c r="Q437" s="69"/>
      <c r="R437" s="69"/>
      <c r="S437" s="69"/>
      <c r="T437" s="69"/>
      <c r="U437" s="69"/>
      <c r="V437" s="69"/>
      <c r="W437" s="69"/>
      <c r="X437" s="69"/>
      <c r="Y437" s="69"/>
      <c r="Z437" s="69"/>
      <c r="AA437" s="69"/>
      <c r="AB437" s="69"/>
      <c r="AC437" s="69"/>
      <c r="AD437" s="69"/>
      <c r="AE437" s="69"/>
      <c r="AF437" s="69"/>
      <c r="AG437" s="69"/>
      <c r="AH437" s="69"/>
      <c r="AI437" s="69"/>
      <c r="AJ437" s="69"/>
      <c r="AK437" s="69"/>
      <c r="AL437" s="69"/>
      <c r="AM437" s="69"/>
      <c r="AN437" s="69"/>
      <c r="AO437" s="69"/>
      <c r="AP437" s="69"/>
      <c r="AQ437" s="69"/>
      <c r="AR437" s="69"/>
      <c r="AS437" s="69"/>
      <c r="AT437" s="69"/>
      <c r="AU437" s="69"/>
      <c r="AV437" s="69"/>
      <c r="AW437" s="69"/>
      <c r="AX437" s="69"/>
      <c r="AY437" s="69"/>
      <c r="AZ437" s="69"/>
      <c r="BA437" s="69"/>
      <c r="BB437" s="69"/>
      <c r="BC437" s="69"/>
      <c r="BD437" s="69"/>
      <c r="BE437" s="69"/>
      <c r="BF437" s="69"/>
      <c r="BG437" s="69"/>
      <c r="BH437" s="69"/>
      <c r="BI437" s="69"/>
      <c r="BJ437" s="69"/>
      <c r="BK437" s="69"/>
      <c r="BL437" s="69"/>
      <c r="BM437" s="69"/>
      <c r="BN437" s="69"/>
      <c r="BO437" s="69"/>
      <c r="BP437" s="69"/>
      <c r="BQ437" s="69"/>
      <c r="BR437" s="69"/>
      <c r="BS437" s="69"/>
      <c r="BT437" s="69"/>
      <c r="BU437" s="69"/>
      <c r="BV437" s="69"/>
      <c r="BW437" s="69"/>
      <c r="BX437" s="69"/>
      <c r="BY437" s="69"/>
      <c r="BZ437" s="69"/>
      <c r="CA437" s="69"/>
      <c r="CB437" s="69"/>
      <c r="CC437" s="69"/>
      <c r="CD437" s="69"/>
      <c r="CE437" s="69"/>
      <c r="CF437" s="69"/>
      <c r="CG437" s="69"/>
      <c r="CH437" s="69"/>
      <c r="CI437" s="69"/>
      <c r="CJ437" s="69"/>
      <c r="CK437" s="69"/>
      <c r="CL437" s="69"/>
      <c r="CM437" s="69"/>
      <c r="CN437" s="69"/>
      <c r="CO437" s="69"/>
      <c r="CP437" s="69"/>
      <c r="CQ437" s="69"/>
      <c r="CR437" s="69"/>
      <c r="CS437" s="69"/>
      <c r="CT437" s="69"/>
      <c r="CU437" s="69"/>
      <c r="CV437" s="69"/>
      <c r="CW437" s="69"/>
      <c r="CX437" s="69"/>
      <c r="CY437" s="69"/>
      <c r="CZ437" s="69"/>
      <c r="DA437" s="69"/>
      <c r="DB437" s="69"/>
      <c r="DC437" s="69"/>
      <c r="DD437" s="69"/>
      <c r="DE437" s="69"/>
      <c r="DF437" s="69"/>
      <c r="DG437" s="69"/>
      <c r="DH437" s="69"/>
      <c r="DI437" s="69"/>
      <c r="DJ437" s="69"/>
      <c r="DK437" s="69"/>
      <c r="DL437" s="69"/>
      <c r="DM437" s="69"/>
      <c r="DN437" s="69"/>
      <c r="DO437" s="69"/>
      <c r="DP437" s="69"/>
      <c r="DQ437" s="69"/>
      <c r="DR437" s="69"/>
      <c r="DS437" s="69"/>
      <c r="DT437" s="69"/>
      <c r="DU437" s="69"/>
      <c r="DV437" s="69"/>
      <c r="DW437" s="69"/>
      <c r="DX437" s="69"/>
      <c r="DY437" s="69"/>
      <c r="DZ437" s="69"/>
      <c r="EA437" s="69"/>
      <c r="EB437" s="69"/>
      <c r="EC437" s="69"/>
      <c r="ED437" s="69"/>
      <c r="EE437" s="69"/>
      <c r="EF437" s="69"/>
      <c r="EG437" s="69"/>
      <c r="EH437" s="69"/>
      <c r="EI437" s="69"/>
      <c r="EJ437" s="69"/>
      <c r="EK437" s="69"/>
      <c r="EL437" s="69"/>
      <c r="EM437" s="69"/>
      <c r="EN437" s="69"/>
      <c r="EO437" s="69"/>
      <c r="EP437" s="69"/>
      <c r="EQ437" s="69"/>
      <c r="ER437" s="69"/>
      <c r="ES437" s="69"/>
      <c r="ET437" s="69"/>
      <c r="EU437" s="69"/>
      <c r="EV437" s="69"/>
      <c r="EW437" s="69"/>
      <c r="EX437" s="69"/>
      <c r="EY437" s="69"/>
      <c r="EZ437" s="69"/>
      <c r="FA437" s="69"/>
      <c r="FB437" s="69"/>
      <c r="FC437" s="69"/>
      <c r="FD437" s="69"/>
      <c r="FE437" s="69"/>
      <c r="FF437" s="69"/>
      <c r="FG437" s="69"/>
      <c r="FH437" s="69"/>
      <c r="FI437" s="69"/>
      <c r="FJ437" s="69"/>
      <c r="FK437" s="69"/>
      <c r="FL437" s="69"/>
      <c r="FM437" s="69"/>
      <c r="FN437" s="69"/>
      <c r="FO437" s="69"/>
      <c r="FP437" s="69"/>
      <c r="FQ437" s="69"/>
      <c r="FR437" s="69"/>
      <c r="FS437" s="69"/>
      <c r="FT437" s="69"/>
      <c r="FU437" s="69"/>
      <c r="FV437" s="69"/>
      <c r="FW437" s="69"/>
      <c r="FX437" s="69"/>
      <c r="FY437" s="69"/>
      <c r="FZ437" s="69"/>
      <c r="GA437" s="69"/>
      <c r="GB437" s="69"/>
      <c r="GC437" s="69"/>
      <c r="GD437" s="69"/>
      <c r="GE437" s="69"/>
      <c r="GF437" s="69"/>
      <c r="GG437" s="69"/>
      <c r="GH437" s="69"/>
      <c r="GI437" s="69"/>
      <c r="GJ437" s="69"/>
      <c r="GK437" s="69"/>
      <c r="GL437" s="69"/>
      <c r="GM437" s="69"/>
      <c r="GN437" s="69"/>
      <c r="GO437" s="69"/>
      <c r="GP437" s="69"/>
      <c r="GQ437" s="69"/>
      <c r="GR437" s="69"/>
      <c r="GS437" s="69"/>
      <c r="GT437" s="69"/>
      <c r="GU437" s="69"/>
      <c r="GV437" s="69"/>
      <c r="GW437" s="69"/>
      <c r="GX437" s="69"/>
      <c r="GY437" s="69"/>
      <c r="GZ437" s="69"/>
      <c r="HA437" s="69"/>
      <c r="HB437" s="69"/>
      <c r="HC437" s="69"/>
      <c r="HD437" s="69"/>
      <c r="HE437" s="69"/>
      <c r="HF437" s="69"/>
      <c r="HG437" s="69"/>
      <c r="HH437" s="69"/>
      <c r="HI437" s="69"/>
      <c r="HJ437" s="69"/>
      <c r="HK437" s="69"/>
      <c r="HL437" s="69"/>
      <c r="HM437" s="69"/>
      <c r="HN437" s="69"/>
      <c r="HO437" s="69"/>
      <c r="HP437" s="69"/>
      <c r="HQ437" s="69"/>
      <c r="HR437" s="69"/>
      <c r="HS437" s="69"/>
      <c r="HT437" s="69"/>
      <c r="HU437" s="69"/>
      <c r="HV437" s="69"/>
      <c r="HW437" s="69"/>
      <c r="HX437" s="69"/>
      <c r="HY437" s="69"/>
      <c r="HZ437" s="69"/>
      <c r="IA437" s="69"/>
      <c r="IB437" s="69"/>
      <c r="IC437" s="69"/>
      <c r="ID437" s="69"/>
      <c r="IE437" s="69"/>
      <c r="IF437" s="69"/>
      <c r="IG437" s="69"/>
      <c r="IH437" s="69"/>
      <c r="II437" s="69"/>
      <c r="IJ437" s="69"/>
      <c r="IK437" s="69"/>
    </row>
    <row r="438" spans="1:245" x14ac:dyDescent="0.35">
      <c r="D438" s="109" t="s">
        <v>985</v>
      </c>
      <c r="E438" s="77"/>
      <c r="G438" s="68"/>
      <c r="H438" s="68"/>
      <c r="I438" s="68"/>
      <c r="J438" s="68"/>
      <c r="K438" s="68"/>
      <c r="L438" s="68"/>
      <c r="M438" s="68"/>
      <c r="N438" s="68"/>
      <c r="O438" s="68"/>
      <c r="P438" s="68"/>
      <c r="Q438" s="68"/>
      <c r="R438" s="68"/>
      <c r="S438" s="68"/>
      <c r="T438" s="68"/>
      <c r="U438" s="68"/>
      <c r="V438" s="68"/>
      <c r="W438" s="68"/>
      <c r="X438" s="68"/>
      <c r="Y438" s="68"/>
      <c r="Z438" s="68"/>
      <c r="AA438" s="68"/>
      <c r="AB438" s="68"/>
      <c r="AC438" s="68"/>
      <c r="AD438" s="68"/>
      <c r="AE438" s="68"/>
      <c r="AF438" s="68"/>
      <c r="AG438" s="68"/>
      <c r="AH438" s="68"/>
      <c r="AI438" s="68"/>
      <c r="AJ438" s="68"/>
      <c r="AK438" s="68"/>
      <c r="AL438" s="68"/>
      <c r="AM438" s="68"/>
      <c r="AN438" s="68"/>
      <c r="AO438" s="68"/>
      <c r="AP438" s="68"/>
      <c r="AQ438" s="68"/>
      <c r="AR438" s="68"/>
      <c r="AS438" s="68"/>
      <c r="AT438" s="68"/>
      <c r="AU438" s="68"/>
      <c r="AV438" s="68"/>
      <c r="AW438" s="68"/>
      <c r="AX438" s="68"/>
      <c r="AY438" s="68"/>
      <c r="AZ438" s="68"/>
      <c r="BA438" s="68"/>
      <c r="BB438" s="68"/>
      <c r="BC438" s="68"/>
      <c r="BD438" s="68"/>
      <c r="BE438" s="68"/>
      <c r="BF438" s="68"/>
      <c r="BG438" s="68"/>
      <c r="BH438" s="68"/>
      <c r="BI438" s="68"/>
      <c r="BJ438" s="68"/>
      <c r="BK438" s="68"/>
      <c r="BL438" s="68"/>
      <c r="BM438" s="68"/>
      <c r="BN438" s="68"/>
      <c r="BO438" s="68"/>
      <c r="BP438" s="68"/>
      <c r="BQ438" s="68"/>
      <c r="BR438" s="68"/>
      <c r="BS438" s="68"/>
      <c r="BT438" s="68"/>
      <c r="BU438" s="68"/>
      <c r="BV438" s="68"/>
      <c r="BW438" s="68"/>
      <c r="BX438" s="68"/>
      <c r="BY438" s="68"/>
      <c r="BZ438" s="68"/>
      <c r="CA438" s="68"/>
      <c r="CB438" s="68"/>
      <c r="CC438" s="68"/>
      <c r="CD438" s="68"/>
      <c r="CE438" s="68"/>
      <c r="CF438" s="68"/>
      <c r="CG438" s="68"/>
      <c r="CH438" s="68"/>
      <c r="CI438" s="68"/>
      <c r="CJ438" s="68"/>
      <c r="CK438" s="68"/>
      <c r="CL438" s="68"/>
      <c r="CM438" s="68"/>
      <c r="CN438" s="68"/>
      <c r="CO438" s="68"/>
      <c r="CP438" s="68"/>
      <c r="CQ438" s="68"/>
      <c r="CR438" s="68"/>
      <c r="CS438" s="68"/>
      <c r="CT438" s="68"/>
      <c r="CU438" s="68"/>
      <c r="CV438" s="68"/>
      <c r="CW438" s="68"/>
      <c r="CX438" s="68"/>
      <c r="CY438" s="68"/>
      <c r="CZ438" s="68"/>
      <c r="DA438" s="68"/>
      <c r="DB438" s="68"/>
      <c r="DC438" s="68"/>
      <c r="DD438" s="68"/>
      <c r="DE438" s="68"/>
      <c r="DF438" s="68"/>
      <c r="DG438" s="68"/>
      <c r="DH438" s="68"/>
      <c r="DI438" s="68"/>
      <c r="DJ438" s="68"/>
      <c r="DK438" s="68"/>
      <c r="DL438" s="68"/>
      <c r="DM438" s="68"/>
      <c r="DN438" s="68"/>
      <c r="DO438" s="68"/>
      <c r="DP438" s="68"/>
      <c r="DQ438" s="68"/>
      <c r="DR438" s="68"/>
      <c r="DS438" s="68"/>
      <c r="DT438" s="68"/>
      <c r="DU438" s="68"/>
      <c r="DV438" s="68"/>
      <c r="DW438" s="68"/>
      <c r="DX438" s="68"/>
      <c r="DY438" s="68"/>
      <c r="DZ438" s="68"/>
      <c r="EA438" s="68"/>
      <c r="EB438" s="68"/>
      <c r="EC438" s="68"/>
      <c r="ED438" s="68"/>
      <c r="EE438" s="68"/>
      <c r="EF438" s="68"/>
      <c r="EG438" s="68"/>
      <c r="EH438" s="68"/>
      <c r="EI438" s="68"/>
      <c r="EJ438" s="68"/>
      <c r="EK438" s="68"/>
      <c r="EL438" s="68"/>
      <c r="EM438" s="68"/>
      <c r="EN438" s="68"/>
      <c r="EO438" s="68"/>
      <c r="EP438" s="68"/>
      <c r="EQ438" s="68"/>
      <c r="ER438" s="68"/>
      <c r="ES438" s="68"/>
      <c r="ET438" s="68"/>
      <c r="EU438" s="68"/>
      <c r="EV438" s="68"/>
      <c r="EW438" s="68"/>
      <c r="EX438" s="68"/>
      <c r="EY438" s="68"/>
      <c r="EZ438" s="68"/>
      <c r="FA438" s="68"/>
      <c r="FB438" s="68"/>
      <c r="FC438" s="68"/>
      <c r="FD438" s="68"/>
      <c r="FE438" s="68"/>
      <c r="FF438" s="68"/>
      <c r="FG438" s="68"/>
      <c r="FH438" s="68"/>
      <c r="FI438" s="68"/>
      <c r="FJ438" s="68"/>
      <c r="FK438" s="68"/>
      <c r="FL438" s="68"/>
      <c r="FM438" s="68"/>
      <c r="FN438" s="68"/>
      <c r="FO438" s="68"/>
      <c r="FP438" s="68"/>
      <c r="FQ438" s="68"/>
      <c r="FR438" s="68"/>
      <c r="FS438" s="68"/>
      <c r="FT438" s="68"/>
      <c r="FU438" s="68"/>
      <c r="FV438" s="68"/>
      <c r="FW438" s="68"/>
      <c r="FX438" s="68"/>
      <c r="FY438" s="68"/>
      <c r="FZ438" s="68"/>
      <c r="GA438" s="68"/>
      <c r="GB438" s="68"/>
      <c r="GC438" s="68"/>
      <c r="GD438" s="68"/>
      <c r="GE438" s="68"/>
      <c r="GF438" s="68"/>
      <c r="GG438" s="68"/>
      <c r="GH438" s="68"/>
      <c r="GI438" s="68"/>
      <c r="GJ438" s="68"/>
      <c r="GK438" s="68"/>
      <c r="GL438" s="68"/>
      <c r="GM438" s="68"/>
      <c r="GN438" s="68"/>
      <c r="GO438" s="68"/>
      <c r="GP438" s="68"/>
      <c r="GQ438" s="68"/>
      <c r="GR438" s="68"/>
      <c r="GS438" s="68"/>
      <c r="GT438" s="68"/>
      <c r="GU438" s="68"/>
      <c r="GV438" s="68"/>
      <c r="GW438" s="68"/>
      <c r="GX438" s="68"/>
      <c r="GY438" s="68"/>
      <c r="GZ438" s="68"/>
      <c r="HA438" s="68"/>
      <c r="HB438" s="68"/>
      <c r="HC438" s="68"/>
      <c r="HD438" s="68"/>
      <c r="HE438" s="68"/>
      <c r="HF438" s="68"/>
      <c r="HG438" s="68"/>
      <c r="HH438" s="68"/>
      <c r="HI438" s="68"/>
      <c r="HJ438" s="68"/>
      <c r="HK438" s="68"/>
      <c r="HL438" s="68"/>
      <c r="HM438" s="68"/>
      <c r="HN438" s="68"/>
      <c r="HO438" s="68"/>
      <c r="HP438" s="68"/>
      <c r="HQ438" s="68"/>
      <c r="HR438" s="68"/>
      <c r="HS438" s="68"/>
      <c r="HT438" s="68"/>
      <c r="HU438" s="68"/>
      <c r="HV438" s="68"/>
      <c r="HW438" s="68"/>
      <c r="HX438" s="68"/>
      <c r="HY438" s="68"/>
      <c r="HZ438" s="68"/>
      <c r="IA438" s="68"/>
      <c r="IB438" s="68"/>
      <c r="IC438" s="68"/>
      <c r="ID438" s="68"/>
      <c r="IE438" s="68"/>
      <c r="IF438" s="68"/>
      <c r="IG438" s="68"/>
      <c r="IH438" s="68"/>
      <c r="II438" s="68"/>
      <c r="IJ438" s="68"/>
      <c r="IK438" s="68"/>
    </row>
    <row r="439" spans="1:245" s="68" customFormat="1" x14ac:dyDescent="0.35">
      <c r="A439" s="85"/>
      <c r="B439" s="86" t="s">
        <v>613</v>
      </c>
      <c r="C439" s="85"/>
      <c r="D439" s="109" t="s">
        <v>985</v>
      </c>
      <c r="E439" s="77"/>
      <c r="F439" s="1"/>
    </row>
    <row r="440" spans="1:245" x14ac:dyDescent="0.35">
      <c r="A440" s="85" t="s">
        <v>740</v>
      </c>
      <c r="B440" s="85" t="s">
        <v>741</v>
      </c>
      <c r="C440" s="85" t="s">
        <v>6</v>
      </c>
      <c r="D440" s="109">
        <v>5000000</v>
      </c>
    </row>
    <row r="441" spans="1:245" s="67" customFormat="1" x14ac:dyDescent="0.35">
      <c r="A441" s="85"/>
      <c r="B441" s="85"/>
      <c r="C441" s="85"/>
      <c r="D441" s="109" t="s">
        <v>985</v>
      </c>
      <c r="E441" s="76"/>
      <c r="F441" s="1"/>
    </row>
    <row r="442" spans="1:245" x14ac:dyDescent="0.35">
      <c r="A442" s="85" t="s">
        <v>742</v>
      </c>
      <c r="B442" s="85" t="s">
        <v>743</v>
      </c>
      <c r="C442" s="85" t="s">
        <v>7</v>
      </c>
      <c r="D442" s="109">
        <v>6000000</v>
      </c>
      <c r="E442" s="76"/>
      <c r="G442" s="67"/>
      <c r="H442" s="67"/>
      <c r="I442" s="67"/>
      <c r="J442" s="67"/>
      <c r="K442" s="67"/>
      <c r="L442" s="67"/>
      <c r="M442" s="67"/>
      <c r="N442" s="67"/>
      <c r="O442" s="67"/>
      <c r="P442" s="67"/>
      <c r="Q442" s="67"/>
      <c r="R442" s="67"/>
      <c r="S442" s="67"/>
      <c r="T442" s="67"/>
      <c r="U442" s="67"/>
      <c r="V442" s="67"/>
      <c r="W442" s="67"/>
      <c r="X442" s="67"/>
      <c r="Y442" s="67"/>
      <c r="Z442" s="67"/>
      <c r="AA442" s="67"/>
      <c r="AB442" s="67"/>
      <c r="AC442" s="67"/>
      <c r="AD442" s="67"/>
      <c r="AE442" s="67"/>
      <c r="AF442" s="67"/>
      <c r="AG442" s="67"/>
      <c r="AH442" s="67"/>
      <c r="AI442" s="67"/>
      <c r="AJ442" s="67"/>
      <c r="AK442" s="67"/>
      <c r="AL442" s="67"/>
      <c r="AM442" s="67"/>
      <c r="AN442" s="67"/>
      <c r="AO442" s="67"/>
      <c r="AP442" s="67"/>
      <c r="AQ442" s="67"/>
      <c r="AR442" s="67"/>
      <c r="AS442" s="67"/>
      <c r="AT442" s="67"/>
      <c r="AU442" s="67"/>
      <c r="AV442" s="67"/>
      <c r="AW442" s="67"/>
      <c r="AX442" s="67"/>
      <c r="AY442" s="67"/>
      <c r="AZ442" s="67"/>
      <c r="BA442" s="67"/>
      <c r="BB442" s="67"/>
      <c r="BC442" s="67"/>
      <c r="BD442" s="67"/>
      <c r="BE442" s="67"/>
      <c r="BF442" s="67"/>
      <c r="BG442" s="67"/>
      <c r="BH442" s="67"/>
      <c r="BI442" s="67"/>
      <c r="BJ442" s="67"/>
      <c r="BK442" s="67"/>
      <c r="BL442" s="67"/>
      <c r="BM442" s="67"/>
      <c r="BN442" s="67"/>
      <c r="BO442" s="67"/>
      <c r="BP442" s="67"/>
      <c r="BQ442" s="67"/>
      <c r="BR442" s="67"/>
      <c r="BS442" s="67"/>
      <c r="BT442" s="67"/>
      <c r="BU442" s="67"/>
      <c r="BV442" s="67"/>
      <c r="BW442" s="67"/>
      <c r="BX442" s="67"/>
      <c r="BY442" s="67"/>
      <c r="BZ442" s="67"/>
      <c r="CA442" s="67"/>
      <c r="CB442" s="67"/>
      <c r="CC442" s="67"/>
      <c r="CD442" s="67"/>
      <c r="CE442" s="67"/>
      <c r="CF442" s="67"/>
      <c r="CG442" s="67"/>
      <c r="CH442" s="67"/>
      <c r="CI442" s="67"/>
      <c r="CJ442" s="67"/>
      <c r="CK442" s="67"/>
      <c r="CL442" s="67"/>
      <c r="CM442" s="67"/>
      <c r="CN442" s="67"/>
      <c r="CO442" s="67"/>
      <c r="CP442" s="67"/>
      <c r="CQ442" s="67"/>
      <c r="CR442" s="67"/>
      <c r="CS442" s="67"/>
      <c r="CT442" s="67"/>
      <c r="CU442" s="67"/>
      <c r="CV442" s="67"/>
      <c r="CW442" s="67"/>
      <c r="CX442" s="67"/>
      <c r="CY442" s="67"/>
      <c r="CZ442" s="67"/>
      <c r="DA442" s="67"/>
      <c r="DB442" s="67"/>
      <c r="DC442" s="67"/>
      <c r="DD442" s="67"/>
      <c r="DE442" s="67"/>
      <c r="DF442" s="67"/>
      <c r="DG442" s="67"/>
      <c r="DH442" s="67"/>
      <c r="DI442" s="67"/>
      <c r="DJ442" s="67"/>
      <c r="DK442" s="67"/>
      <c r="DL442" s="67"/>
      <c r="DM442" s="67"/>
      <c r="DN442" s="67"/>
      <c r="DO442" s="67"/>
      <c r="DP442" s="67"/>
      <c r="DQ442" s="67"/>
      <c r="DR442" s="67"/>
      <c r="DS442" s="67"/>
      <c r="DT442" s="67"/>
      <c r="DU442" s="67"/>
      <c r="DV442" s="67"/>
      <c r="DW442" s="67"/>
      <c r="DX442" s="67"/>
      <c r="DY442" s="67"/>
      <c r="DZ442" s="67"/>
      <c r="EA442" s="67"/>
      <c r="EB442" s="67"/>
      <c r="EC442" s="67"/>
      <c r="ED442" s="67"/>
      <c r="EE442" s="67"/>
      <c r="EF442" s="67"/>
      <c r="EG442" s="67"/>
      <c r="EH442" s="67"/>
      <c r="EI442" s="67"/>
      <c r="EJ442" s="67"/>
      <c r="EK442" s="67"/>
      <c r="EL442" s="67"/>
      <c r="EM442" s="67"/>
      <c r="EN442" s="67"/>
      <c r="EO442" s="67"/>
      <c r="EP442" s="67"/>
      <c r="EQ442" s="67"/>
      <c r="ER442" s="67"/>
      <c r="ES442" s="67"/>
      <c r="ET442" s="67"/>
      <c r="EU442" s="67"/>
      <c r="EV442" s="67"/>
      <c r="EW442" s="67"/>
      <c r="EX442" s="67"/>
      <c r="EY442" s="67"/>
      <c r="EZ442" s="67"/>
      <c r="FA442" s="67"/>
      <c r="FB442" s="67"/>
      <c r="FC442" s="67"/>
      <c r="FD442" s="67"/>
      <c r="FE442" s="67"/>
      <c r="FF442" s="67"/>
      <c r="FG442" s="67"/>
      <c r="FH442" s="67"/>
      <c r="FI442" s="67"/>
      <c r="FJ442" s="67"/>
      <c r="FK442" s="67"/>
      <c r="FL442" s="67"/>
      <c r="FM442" s="67"/>
      <c r="FN442" s="67"/>
      <c r="FO442" s="67"/>
      <c r="FP442" s="67"/>
      <c r="FQ442" s="67"/>
      <c r="FR442" s="67"/>
      <c r="FS442" s="67"/>
      <c r="FT442" s="67"/>
      <c r="FU442" s="67"/>
      <c r="FV442" s="67"/>
      <c r="FW442" s="67"/>
      <c r="FX442" s="67"/>
      <c r="FY442" s="67"/>
      <c r="FZ442" s="67"/>
      <c r="GA442" s="67"/>
      <c r="GB442" s="67"/>
      <c r="GC442" s="67"/>
      <c r="GD442" s="67"/>
      <c r="GE442" s="67"/>
      <c r="GF442" s="67"/>
      <c r="GG442" s="67"/>
      <c r="GH442" s="67"/>
      <c r="GI442" s="67"/>
      <c r="GJ442" s="67"/>
      <c r="GK442" s="67"/>
      <c r="GL442" s="67"/>
      <c r="GM442" s="67"/>
      <c r="GN442" s="67"/>
      <c r="GO442" s="67"/>
      <c r="GP442" s="67"/>
      <c r="GQ442" s="67"/>
      <c r="GR442" s="67"/>
      <c r="GS442" s="67"/>
      <c r="GT442" s="67"/>
      <c r="GU442" s="67"/>
      <c r="GV442" s="67"/>
      <c r="GW442" s="67"/>
      <c r="GX442" s="67"/>
      <c r="GY442" s="67"/>
      <c r="GZ442" s="67"/>
      <c r="HA442" s="67"/>
      <c r="HB442" s="67"/>
      <c r="HC442" s="67"/>
      <c r="HD442" s="67"/>
      <c r="HE442" s="67"/>
      <c r="HF442" s="67"/>
      <c r="HG442" s="67"/>
      <c r="HH442" s="67"/>
      <c r="HI442" s="67"/>
      <c r="HJ442" s="67"/>
      <c r="HK442" s="67"/>
      <c r="HL442" s="67"/>
      <c r="HM442" s="67"/>
      <c r="HN442" s="67"/>
      <c r="HO442" s="67"/>
      <c r="HP442" s="67"/>
      <c r="HQ442" s="67"/>
      <c r="HR442" s="67"/>
      <c r="HS442" s="67"/>
      <c r="HT442" s="67"/>
      <c r="HU442" s="67"/>
      <c r="HV442" s="67"/>
      <c r="HW442" s="67"/>
      <c r="HX442" s="67"/>
      <c r="HY442" s="67"/>
      <c r="HZ442" s="67"/>
      <c r="IA442" s="67"/>
      <c r="IB442" s="67"/>
      <c r="IC442" s="67"/>
      <c r="ID442" s="67"/>
      <c r="IE442" s="67"/>
      <c r="IF442" s="67"/>
      <c r="IG442" s="67"/>
      <c r="IH442" s="67"/>
      <c r="II442" s="67"/>
      <c r="IJ442" s="67"/>
      <c r="IK442" s="67"/>
    </row>
    <row r="443" spans="1:245" x14ac:dyDescent="0.35">
      <c r="A443" s="85" t="s">
        <v>744</v>
      </c>
      <c r="B443" s="85" t="s">
        <v>745</v>
      </c>
      <c r="C443" s="85" t="s">
        <v>7</v>
      </c>
      <c r="D443" s="109">
        <v>6000000</v>
      </c>
    </row>
    <row r="444" spans="1:245" x14ac:dyDescent="0.35">
      <c r="A444" s="85" t="s">
        <v>746</v>
      </c>
      <c r="B444" s="85" t="s">
        <v>747</v>
      </c>
      <c r="C444" s="85" t="s">
        <v>7</v>
      </c>
      <c r="D444" s="109">
        <v>5000000</v>
      </c>
      <c r="E444" s="77"/>
      <c r="G444" s="68"/>
      <c r="H444" s="68"/>
      <c r="I444" s="68"/>
      <c r="J444" s="68"/>
      <c r="K444" s="68"/>
      <c r="L444" s="68"/>
      <c r="M444" s="68"/>
      <c r="N444" s="68"/>
      <c r="O444" s="68"/>
      <c r="P444" s="68"/>
      <c r="Q444" s="68"/>
      <c r="R444" s="68"/>
      <c r="S444" s="68"/>
      <c r="T444" s="68"/>
      <c r="U444" s="68"/>
      <c r="V444" s="68"/>
      <c r="W444" s="68"/>
      <c r="X444" s="68"/>
      <c r="Y444" s="68"/>
      <c r="Z444" s="68"/>
      <c r="AA444" s="68"/>
      <c r="AB444" s="68"/>
      <c r="AC444" s="68"/>
      <c r="AD444" s="68"/>
      <c r="AE444" s="68"/>
      <c r="AF444" s="68"/>
      <c r="AG444" s="68"/>
      <c r="AH444" s="68"/>
      <c r="AI444" s="68"/>
      <c r="AJ444" s="68"/>
      <c r="AK444" s="68"/>
      <c r="AL444" s="68"/>
      <c r="AM444" s="68"/>
      <c r="AN444" s="68"/>
      <c r="AO444" s="68"/>
      <c r="AP444" s="68"/>
      <c r="AQ444" s="68"/>
      <c r="AR444" s="68"/>
      <c r="AS444" s="68"/>
      <c r="AT444" s="68"/>
      <c r="AU444" s="68"/>
      <c r="AV444" s="68"/>
      <c r="AW444" s="68"/>
      <c r="AX444" s="68"/>
      <c r="AY444" s="68"/>
      <c r="AZ444" s="68"/>
      <c r="BA444" s="68"/>
      <c r="BB444" s="68"/>
      <c r="BC444" s="68"/>
      <c r="BD444" s="68"/>
      <c r="BE444" s="68"/>
      <c r="BF444" s="68"/>
      <c r="BG444" s="68"/>
      <c r="BH444" s="68"/>
      <c r="BI444" s="68"/>
      <c r="BJ444" s="68"/>
      <c r="BK444" s="68"/>
      <c r="BL444" s="68"/>
      <c r="BM444" s="68"/>
      <c r="BN444" s="68"/>
      <c r="BO444" s="68"/>
      <c r="BP444" s="68"/>
      <c r="BQ444" s="68"/>
      <c r="BR444" s="68"/>
      <c r="BS444" s="68"/>
      <c r="BT444" s="68"/>
      <c r="BU444" s="68"/>
      <c r="BV444" s="68"/>
      <c r="BW444" s="68"/>
      <c r="BX444" s="68"/>
      <c r="BY444" s="68"/>
      <c r="BZ444" s="68"/>
      <c r="CA444" s="68"/>
      <c r="CB444" s="68"/>
      <c r="CC444" s="68"/>
      <c r="CD444" s="68"/>
      <c r="CE444" s="68"/>
      <c r="CF444" s="68"/>
      <c r="CG444" s="68"/>
      <c r="CH444" s="68"/>
      <c r="CI444" s="68"/>
      <c r="CJ444" s="68"/>
      <c r="CK444" s="68"/>
      <c r="CL444" s="68"/>
      <c r="CM444" s="68"/>
      <c r="CN444" s="68"/>
      <c r="CO444" s="68"/>
      <c r="CP444" s="68"/>
      <c r="CQ444" s="68"/>
      <c r="CR444" s="68"/>
      <c r="CS444" s="68"/>
      <c r="CT444" s="68"/>
      <c r="CU444" s="68"/>
      <c r="CV444" s="68"/>
      <c r="CW444" s="68"/>
      <c r="CX444" s="68"/>
      <c r="CY444" s="68"/>
      <c r="CZ444" s="68"/>
      <c r="DA444" s="68"/>
      <c r="DB444" s="68"/>
      <c r="DC444" s="68"/>
      <c r="DD444" s="68"/>
      <c r="DE444" s="68"/>
      <c r="DF444" s="68"/>
      <c r="DG444" s="68"/>
      <c r="DH444" s="68"/>
      <c r="DI444" s="68"/>
      <c r="DJ444" s="68"/>
      <c r="DK444" s="68"/>
      <c r="DL444" s="68"/>
      <c r="DM444" s="68"/>
      <c r="DN444" s="68"/>
      <c r="DO444" s="68"/>
      <c r="DP444" s="68"/>
      <c r="DQ444" s="68"/>
      <c r="DR444" s="68"/>
      <c r="DS444" s="68"/>
      <c r="DT444" s="68"/>
      <c r="DU444" s="68"/>
      <c r="DV444" s="68"/>
      <c r="DW444" s="68"/>
      <c r="DX444" s="68"/>
      <c r="DY444" s="68"/>
      <c r="DZ444" s="68"/>
      <c r="EA444" s="68"/>
      <c r="EB444" s="68"/>
      <c r="EC444" s="68"/>
      <c r="ED444" s="68"/>
      <c r="EE444" s="68"/>
      <c r="EF444" s="68"/>
      <c r="EG444" s="68"/>
      <c r="EH444" s="68"/>
      <c r="EI444" s="68"/>
      <c r="EJ444" s="68"/>
      <c r="EK444" s="68"/>
      <c r="EL444" s="68"/>
      <c r="EM444" s="68"/>
      <c r="EN444" s="68"/>
      <c r="EO444" s="68"/>
      <c r="EP444" s="68"/>
      <c r="EQ444" s="68"/>
      <c r="ER444" s="68"/>
      <c r="ES444" s="68"/>
      <c r="ET444" s="68"/>
      <c r="EU444" s="68"/>
      <c r="EV444" s="68"/>
      <c r="EW444" s="68"/>
      <c r="EX444" s="68"/>
      <c r="EY444" s="68"/>
      <c r="EZ444" s="68"/>
      <c r="FA444" s="68"/>
      <c r="FB444" s="68"/>
      <c r="FC444" s="68"/>
      <c r="FD444" s="68"/>
      <c r="FE444" s="68"/>
      <c r="FF444" s="68"/>
      <c r="FG444" s="68"/>
      <c r="FH444" s="68"/>
      <c r="FI444" s="68"/>
      <c r="FJ444" s="68"/>
      <c r="FK444" s="68"/>
      <c r="FL444" s="68"/>
      <c r="FM444" s="68"/>
      <c r="FN444" s="68"/>
      <c r="FO444" s="68"/>
      <c r="FP444" s="68"/>
      <c r="FQ444" s="68"/>
      <c r="FR444" s="68"/>
      <c r="FS444" s="68"/>
      <c r="FT444" s="68"/>
      <c r="FU444" s="68"/>
      <c r="FV444" s="68"/>
      <c r="FW444" s="68"/>
      <c r="FX444" s="68"/>
      <c r="FY444" s="68"/>
      <c r="FZ444" s="68"/>
      <c r="GA444" s="68"/>
      <c r="GB444" s="68"/>
      <c r="GC444" s="68"/>
      <c r="GD444" s="68"/>
      <c r="GE444" s="68"/>
      <c r="GF444" s="68"/>
      <c r="GG444" s="68"/>
      <c r="GH444" s="68"/>
      <c r="GI444" s="68"/>
      <c r="GJ444" s="68"/>
      <c r="GK444" s="68"/>
      <c r="GL444" s="68"/>
      <c r="GM444" s="68"/>
      <c r="GN444" s="68"/>
      <c r="GO444" s="68"/>
      <c r="GP444" s="68"/>
      <c r="GQ444" s="68"/>
      <c r="GR444" s="68"/>
      <c r="GS444" s="68"/>
      <c r="GT444" s="68"/>
      <c r="GU444" s="68"/>
      <c r="GV444" s="68"/>
      <c r="GW444" s="68"/>
      <c r="GX444" s="68"/>
      <c r="GY444" s="68"/>
      <c r="GZ444" s="68"/>
      <c r="HA444" s="68"/>
      <c r="HB444" s="68"/>
      <c r="HC444" s="68"/>
      <c r="HD444" s="68"/>
      <c r="HE444" s="68"/>
      <c r="HF444" s="68"/>
      <c r="HG444" s="68"/>
      <c r="HH444" s="68"/>
      <c r="HI444" s="68"/>
      <c r="HJ444" s="68"/>
      <c r="HK444" s="68"/>
      <c r="HL444" s="68"/>
      <c r="HM444" s="68"/>
      <c r="HN444" s="68"/>
      <c r="HO444" s="68"/>
      <c r="HP444" s="68"/>
      <c r="HQ444" s="68"/>
      <c r="HR444" s="68"/>
      <c r="HS444" s="68"/>
      <c r="HT444" s="68"/>
      <c r="HU444" s="68"/>
      <c r="HV444" s="68"/>
      <c r="HW444" s="68"/>
      <c r="HX444" s="68"/>
      <c r="HY444" s="68"/>
      <c r="HZ444" s="68"/>
      <c r="IA444" s="68"/>
      <c r="IB444" s="68"/>
      <c r="IC444" s="68"/>
      <c r="ID444" s="68"/>
      <c r="IE444" s="68"/>
      <c r="IF444" s="68"/>
      <c r="IG444" s="68"/>
      <c r="IH444" s="68"/>
      <c r="II444" s="68"/>
      <c r="IJ444" s="68"/>
      <c r="IK444" s="68"/>
    </row>
    <row r="445" spans="1:245" s="67" customFormat="1" x14ac:dyDescent="0.35">
      <c r="A445" s="85" t="s">
        <v>748</v>
      </c>
      <c r="B445" s="85" t="s">
        <v>749</v>
      </c>
      <c r="C445" s="85" t="s">
        <v>7</v>
      </c>
      <c r="D445" s="109">
        <v>5000000</v>
      </c>
      <c r="E445" s="75"/>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c r="GM445" s="1"/>
      <c r="GN445" s="1"/>
      <c r="GO445" s="1"/>
      <c r="GP445" s="1"/>
      <c r="GQ445" s="1"/>
      <c r="GR445" s="1"/>
      <c r="GS445" s="1"/>
      <c r="GT445" s="1"/>
      <c r="GU445" s="1"/>
      <c r="GV445" s="1"/>
      <c r="GW445" s="1"/>
      <c r="GX445" s="1"/>
      <c r="GY445" s="1"/>
      <c r="GZ445" s="1"/>
      <c r="HA445" s="1"/>
      <c r="HB445" s="1"/>
      <c r="HC445" s="1"/>
      <c r="HD445" s="1"/>
      <c r="HE445" s="1"/>
      <c r="HF445" s="1"/>
      <c r="HG445" s="1"/>
      <c r="HH445" s="1"/>
      <c r="HI445" s="1"/>
      <c r="HJ445" s="1"/>
      <c r="HK445" s="1"/>
      <c r="HL445" s="1"/>
      <c r="HM445" s="1"/>
      <c r="HN445" s="1"/>
      <c r="HO445" s="1"/>
      <c r="HP445" s="1"/>
      <c r="HQ445" s="1"/>
      <c r="HR445" s="1"/>
      <c r="HS445" s="1"/>
      <c r="HT445" s="1"/>
      <c r="HU445" s="1"/>
      <c r="HV445" s="1"/>
      <c r="HW445" s="1"/>
      <c r="HX445" s="1"/>
      <c r="HY445" s="1"/>
      <c r="HZ445" s="1"/>
      <c r="IA445" s="1"/>
      <c r="IB445" s="1"/>
      <c r="IC445" s="1"/>
      <c r="ID445" s="1"/>
      <c r="IE445" s="1"/>
      <c r="IF445" s="1"/>
      <c r="IG445" s="1"/>
      <c r="IH445" s="1"/>
      <c r="II445" s="1"/>
      <c r="IJ445" s="1"/>
      <c r="IK445" s="1"/>
    </row>
    <row r="446" spans="1:245" x14ac:dyDescent="0.35">
      <c r="A446" s="85" t="s">
        <v>750</v>
      </c>
      <c r="B446" s="85" t="s">
        <v>751</v>
      </c>
      <c r="C446" s="85" t="s">
        <v>7</v>
      </c>
      <c r="D446" s="109">
        <v>5000000</v>
      </c>
      <c r="E446" s="77"/>
      <c r="G446" s="68"/>
      <c r="H446" s="68"/>
      <c r="I446" s="68"/>
      <c r="J446" s="68"/>
      <c r="K446" s="68"/>
      <c r="L446" s="68"/>
      <c r="M446" s="68"/>
      <c r="N446" s="68"/>
      <c r="O446" s="68"/>
      <c r="P446" s="68"/>
      <c r="Q446" s="68"/>
      <c r="R446" s="68"/>
      <c r="S446" s="68"/>
      <c r="T446" s="68"/>
      <c r="U446" s="68"/>
      <c r="V446" s="68"/>
      <c r="W446" s="68"/>
      <c r="X446" s="68"/>
      <c r="Y446" s="68"/>
      <c r="Z446" s="68"/>
      <c r="AA446" s="68"/>
      <c r="AB446" s="68"/>
      <c r="AC446" s="68"/>
      <c r="AD446" s="68"/>
      <c r="AE446" s="68"/>
      <c r="AF446" s="68"/>
      <c r="AG446" s="68"/>
      <c r="AH446" s="68"/>
      <c r="AI446" s="68"/>
      <c r="AJ446" s="68"/>
      <c r="AK446" s="68"/>
      <c r="AL446" s="68"/>
      <c r="AM446" s="68"/>
      <c r="AN446" s="68"/>
      <c r="AO446" s="68"/>
      <c r="AP446" s="68"/>
      <c r="AQ446" s="68"/>
      <c r="AR446" s="68"/>
      <c r="AS446" s="68"/>
      <c r="AT446" s="68"/>
      <c r="AU446" s="68"/>
      <c r="AV446" s="68"/>
      <c r="AW446" s="68"/>
      <c r="AX446" s="68"/>
      <c r="AY446" s="68"/>
      <c r="AZ446" s="68"/>
      <c r="BA446" s="68"/>
      <c r="BB446" s="68"/>
      <c r="BC446" s="68"/>
      <c r="BD446" s="68"/>
      <c r="BE446" s="68"/>
      <c r="BF446" s="68"/>
      <c r="BG446" s="68"/>
      <c r="BH446" s="68"/>
      <c r="BI446" s="68"/>
      <c r="BJ446" s="68"/>
      <c r="BK446" s="68"/>
      <c r="BL446" s="68"/>
      <c r="BM446" s="68"/>
      <c r="BN446" s="68"/>
      <c r="BO446" s="68"/>
      <c r="BP446" s="68"/>
      <c r="BQ446" s="68"/>
      <c r="BR446" s="68"/>
      <c r="BS446" s="68"/>
      <c r="BT446" s="68"/>
      <c r="BU446" s="68"/>
      <c r="BV446" s="68"/>
      <c r="BW446" s="68"/>
      <c r="BX446" s="68"/>
      <c r="BY446" s="68"/>
      <c r="BZ446" s="68"/>
      <c r="CA446" s="68"/>
      <c r="CB446" s="68"/>
      <c r="CC446" s="68"/>
      <c r="CD446" s="68"/>
      <c r="CE446" s="68"/>
      <c r="CF446" s="68"/>
      <c r="CG446" s="68"/>
      <c r="CH446" s="68"/>
      <c r="CI446" s="68"/>
      <c r="CJ446" s="68"/>
      <c r="CK446" s="68"/>
      <c r="CL446" s="68"/>
      <c r="CM446" s="68"/>
      <c r="CN446" s="68"/>
      <c r="CO446" s="68"/>
      <c r="CP446" s="68"/>
      <c r="CQ446" s="68"/>
      <c r="CR446" s="68"/>
      <c r="CS446" s="68"/>
      <c r="CT446" s="68"/>
      <c r="CU446" s="68"/>
      <c r="CV446" s="68"/>
      <c r="CW446" s="68"/>
      <c r="CX446" s="68"/>
      <c r="CY446" s="68"/>
      <c r="CZ446" s="68"/>
      <c r="DA446" s="68"/>
      <c r="DB446" s="68"/>
      <c r="DC446" s="68"/>
      <c r="DD446" s="68"/>
      <c r="DE446" s="68"/>
      <c r="DF446" s="68"/>
      <c r="DG446" s="68"/>
      <c r="DH446" s="68"/>
      <c r="DI446" s="68"/>
      <c r="DJ446" s="68"/>
      <c r="DK446" s="68"/>
      <c r="DL446" s="68"/>
      <c r="DM446" s="68"/>
      <c r="DN446" s="68"/>
      <c r="DO446" s="68"/>
      <c r="DP446" s="68"/>
      <c r="DQ446" s="68"/>
      <c r="DR446" s="68"/>
      <c r="DS446" s="68"/>
      <c r="DT446" s="68"/>
      <c r="DU446" s="68"/>
      <c r="DV446" s="68"/>
      <c r="DW446" s="68"/>
      <c r="DX446" s="68"/>
      <c r="DY446" s="68"/>
      <c r="DZ446" s="68"/>
      <c r="EA446" s="68"/>
      <c r="EB446" s="68"/>
      <c r="EC446" s="68"/>
      <c r="ED446" s="68"/>
      <c r="EE446" s="68"/>
      <c r="EF446" s="68"/>
      <c r="EG446" s="68"/>
      <c r="EH446" s="68"/>
      <c r="EI446" s="68"/>
      <c r="EJ446" s="68"/>
      <c r="EK446" s="68"/>
      <c r="EL446" s="68"/>
      <c r="EM446" s="68"/>
      <c r="EN446" s="68"/>
      <c r="EO446" s="68"/>
      <c r="EP446" s="68"/>
      <c r="EQ446" s="68"/>
      <c r="ER446" s="68"/>
      <c r="ES446" s="68"/>
      <c r="ET446" s="68"/>
      <c r="EU446" s="68"/>
      <c r="EV446" s="68"/>
      <c r="EW446" s="68"/>
      <c r="EX446" s="68"/>
      <c r="EY446" s="68"/>
      <c r="EZ446" s="68"/>
      <c r="FA446" s="68"/>
      <c r="FB446" s="68"/>
      <c r="FC446" s="68"/>
      <c r="FD446" s="68"/>
      <c r="FE446" s="68"/>
      <c r="FF446" s="68"/>
      <c r="FG446" s="68"/>
      <c r="FH446" s="68"/>
      <c r="FI446" s="68"/>
      <c r="FJ446" s="68"/>
      <c r="FK446" s="68"/>
      <c r="FL446" s="68"/>
      <c r="FM446" s="68"/>
      <c r="FN446" s="68"/>
      <c r="FO446" s="68"/>
      <c r="FP446" s="68"/>
      <c r="FQ446" s="68"/>
      <c r="FR446" s="68"/>
      <c r="FS446" s="68"/>
      <c r="FT446" s="68"/>
      <c r="FU446" s="68"/>
      <c r="FV446" s="68"/>
      <c r="FW446" s="68"/>
      <c r="FX446" s="68"/>
      <c r="FY446" s="68"/>
      <c r="FZ446" s="68"/>
      <c r="GA446" s="68"/>
      <c r="GB446" s="68"/>
      <c r="GC446" s="68"/>
      <c r="GD446" s="68"/>
      <c r="GE446" s="68"/>
      <c r="GF446" s="68"/>
      <c r="GG446" s="68"/>
      <c r="GH446" s="68"/>
      <c r="GI446" s="68"/>
      <c r="GJ446" s="68"/>
      <c r="GK446" s="68"/>
      <c r="GL446" s="68"/>
      <c r="GM446" s="68"/>
      <c r="GN446" s="68"/>
      <c r="GO446" s="68"/>
      <c r="GP446" s="68"/>
      <c r="GQ446" s="68"/>
      <c r="GR446" s="68"/>
      <c r="GS446" s="68"/>
      <c r="GT446" s="68"/>
      <c r="GU446" s="68"/>
      <c r="GV446" s="68"/>
      <c r="GW446" s="68"/>
      <c r="GX446" s="68"/>
      <c r="GY446" s="68"/>
      <c r="GZ446" s="68"/>
      <c r="HA446" s="68"/>
      <c r="HB446" s="68"/>
      <c r="HC446" s="68"/>
      <c r="HD446" s="68"/>
      <c r="HE446" s="68"/>
      <c r="HF446" s="68"/>
      <c r="HG446" s="68"/>
      <c r="HH446" s="68"/>
      <c r="HI446" s="68"/>
      <c r="HJ446" s="68"/>
      <c r="HK446" s="68"/>
      <c r="HL446" s="68"/>
      <c r="HM446" s="68"/>
      <c r="HN446" s="68"/>
      <c r="HO446" s="68"/>
      <c r="HP446" s="68"/>
      <c r="HQ446" s="68"/>
      <c r="HR446" s="68"/>
      <c r="HS446" s="68"/>
      <c r="HT446" s="68"/>
      <c r="HU446" s="68"/>
      <c r="HV446" s="68"/>
      <c r="HW446" s="68"/>
      <c r="HX446" s="68"/>
      <c r="HY446" s="68"/>
      <c r="HZ446" s="68"/>
      <c r="IA446" s="68"/>
      <c r="IB446" s="68"/>
      <c r="IC446" s="68"/>
      <c r="ID446" s="68"/>
      <c r="IE446" s="68"/>
      <c r="IF446" s="68"/>
      <c r="IG446" s="68"/>
      <c r="IH446" s="68"/>
      <c r="II446" s="68"/>
      <c r="IJ446" s="68"/>
      <c r="IK446" s="68"/>
    </row>
    <row r="447" spans="1:245" x14ac:dyDescent="0.35">
      <c r="A447" s="85" t="s">
        <v>828</v>
      </c>
      <c r="B447" s="85" t="s">
        <v>829</v>
      </c>
      <c r="C447" s="85" t="s">
        <v>7</v>
      </c>
      <c r="D447" s="109">
        <v>5000000</v>
      </c>
      <c r="E447" s="77"/>
      <c r="G447" s="68"/>
      <c r="H447" s="68"/>
      <c r="I447" s="68"/>
      <c r="J447" s="68"/>
      <c r="K447" s="68"/>
      <c r="L447" s="68"/>
      <c r="M447" s="68"/>
      <c r="N447" s="68"/>
      <c r="O447" s="68"/>
      <c r="P447" s="68"/>
      <c r="Q447" s="68"/>
      <c r="R447" s="68"/>
      <c r="S447" s="68"/>
      <c r="T447" s="68"/>
      <c r="U447" s="68"/>
      <c r="V447" s="68"/>
      <c r="W447" s="68"/>
      <c r="X447" s="68"/>
      <c r="Y447" s="68"/>
      <c r="Z447" s="68"/>
      <c r="AA447" s="68"/>
      <c r="AB447" s="68"/>
      <c r="AC447" s="68"/>
      <c r="AD447" s="68"/>
      <c r="AE447" s="68"/>
      <c r="AF447" s="68"/>
      <c r="AG447" s="68"/>
      <c r="AH447" s="68"/>
      <c r="AI447" s="68"/>
      <c r="AJ447" s="68"/>
      <c r="AK447" s="68"/>
      <c r="AL447" s="68"/>
      <c r="AM447" s="68"/>
      <c r="AN447" s="68"/>
      <c r="AO447" s="68"/>
      <c r="AP447" s="68"/>
      <c r="AQ447" s="68"/>
      <c r="AR447" s="68"/>
      <c r="AS447" s="68"/>
      <c r="AT447" s="68"/>
      <c r="AU447" s="68"/>
      <c r="AV447" s="68"/>
      <c r="AW447" s="68"/>
      <c r="AX447" s="68"/>
      <c r="AY447" s="68"/>
      <c r="AZ447" s="68"/>
      <c r="BA447" s="68"/>
      <c r="BB447" s="68"/>
      <c r="BC447" s="68"/>
      <c r="BD447" s="68"/>
      <c r="BE447" s="68"/>
      <c r="BF447" s="68"/>
      <c r="BG447" s="68"/>
      <c r="BH447" s="68"/>
      <c r="BI447" s="68"/>
      <c r="BJ447" s="68"/>
      <c r="BK447" s="68"/>
      <c r="BL447" s="68"/>
      <c r="BM447" s="68"/>
      <c r="BN447" s="68"/>
      <c r="BO447" s="68"/>
      <c r="BP447" s="68"/>
      <c r="BQ447" s="68"/>
      <c r="BR447" s="68"/>
      <c r="BS447" s="68"/>
      <c r="BT447" s="68"/>
      <c r="BU447" s="68"/>
      <c r="BV447" s="68"/>
      <c r="BW447" s="68"/>
      <c r="BX447" s="68"/>
      <c r="BY447" s="68"/>
      <c r="BZ447" s="68"/>
      <c r="CA447" s="68"/>
      <c r="CB447" s="68"/>
      <c r="CC447" s="68"/>
      <c r="CD447" s="68"/>
      <c r="CE447" s="68"/>
      <c r="CF447" s="68"/>
      <c r="CG447" s="68"/>
      <c r="CH447" s="68"/>
      <c r="CI447" s="68"/>
      <c r="CJ447" s="68"/>
      <c r="CK447" s="68"/>
      <c r="CL447" s="68"/>
      <c r="CM447" s="68"/>
      <c r="CN447" s="68"/>
      <c r="CO447" s="68"/>
      <c r="CP447" s="68"/>
      <c r="CQ447" s="68"/>
      <c r="CR447" s="68"/>
      <c r="CS447" s="68"/>
      <c r="CT447" s="68"/>
      <c r="CU447" s="68"/>
      <c r="CV447" s="68"/>
      <c r="CW447" s="68"/>
      <c r="CX447" s="68"/>
      <c r="CY447" s="68"/>
      <c r="CZ447" s="68"/>
      <c r="DA447" s="68"/>
      <c r="DB447" s="68"/>
      <c r="DC447" s="68"/>
      <c r="DD447" s="68"/>
      <c r="DE447" s="68"/>
      <c r="DF447" s="68"/>
      <c r="DG447" s="68"/>
      <c r="DH447" s="68"/>
      <c r="DI447" s="68"/>
      <c r="DJ447" s="68"/>
      <c r="DK447" s="68"/>
      <c r="DL447" s="68"/>
      <c r="DM447" s="68"/>
      <c r="DN447" s="68"/>
      <c r="DO447" s="68"/>
      <c r="DP447" s="68"/>
      <c r="DQ447" s="68"/>
      <c r="DR447" s="68"/>
      <c r="DS447" s="68"/>
      <c r="DT447" s="68"/>
      <c r="DU447" s="68"/>
      <c r="DV447" s="68"/>
      <c r="DW447" s="68"/>
      <c r="DX447" s="68"/>
      <c r="DY447" s="68"/>
      <c r="DZ447" s="68"/>
      <c r="EA447" s="68"/>
      <c r="EB447" s="68"/>
      <c r="EC447" s="68"/>
      <c r="ED447" s="68"/>
      <c r="EE447" s="68"/>
      <c r="EF447" s="68"/>
      <c r="EG447" s="68"/>
      <c r="EH447" s="68"/>
      <c r="EI447" s="68"/>
      <c r="EJ447" s="68"/>
      <c r="EK447" s="68"/>
      <c r="EL447" s="68"/>
      <c r="EM447" s="68"/>
      <c r="EN447" s="68"/>
      <c r="EO447" s="68"/>
      <c r="EP447" s="68"/>
      <c r="EQ447" s="68"/>
      <c r="ER447" s="68"/>
      <c r="ES447" s="68"/>
      <c r="ET447" s="68"/>
      <c r="EU447" s="68"/>
      <c r="EV447" s="68"/>
      <c r="EW447" s="68"/>
      <c r="EX447" s="68"/>
      <c r="EY447" s="68"/>
      <c r="EZ447" s="68"/>
      <c r="FA447" s="68"/>
      <c r="FB447" s="68"/>
      <c r="FC447" s="68"/>
      <c r="FD447" s="68"/>
      <c r="FE447" s="68"/>
      <c r="FF447" s="68"/>
      <c r="FG447" s="68"/>
      <c r="FH447" s="68"/>
      <c r="FI447" s="68"/>
      <c r="FJ447" s="68"/>
      <c r="FK447" s="68"/>
      <c r="FL447" s="68"/>
      <c r="FM447" s="68"/>
      <c r="FN447" s="68"/>
      <c r="FO447" s="68"/>
      <c r="FP447" s="68"/>
      <c r="FQ447" s="68"/>
      <c r="FR447" s="68"/>
      <c r="FS447" s="68"/>
      <c r="FT447" s="68"/>
      <c r="FU447" s="68"/>
      <c r="FV447" s="68"/>
      <c r="FW447" s="68"/>
      <c r="FX447" s="68"/>
      <c r="FY447" s="68"/>
      <c r="FZ447" s="68"/>
      <c r="GA447" s="68"/>
      <c r="GB447" s="68"/>
      <c r="GC447" s="68"/>
      <c r="GD447" s="68"/>
      <c r="GE447" s="68"/>
      <c r="GF447" s="68"/>
      <c r="GG447" s="68"/>
      <c r="GH447" s="68"/>
      <c r="GI447" s="68"/>
      <c r="GJ447" s="68"/>
      <c r="GK447" s="68"/>
      <c r="GL447" s="68"/>
      <c r="GM447" s="68"/>
      <c r="GN447" s="68"/>
      <c r="GO447" s="68"/>
      <c r="GP447" s="68"/>
      <c r="GQ447" s="68"/>
      <c r="GR447" s="68"/>
      <c r="GS447" s="68"/>
      <c r="GT447" s="68"/>
      <c r="GU447" s="68"/>
      <c r="GV447" s="68"/>
      <c r="GW447" s="68"/>
      <c r="GX447" s="68"/>
      <c r="GY447" s="68"/>
      <c r="GZ447" s="68"/>
      <c r="HA447" s="68"/>
      <c r="HB447" s="68"/>
      <c r="HC447" s="68"/>
      <c r="HD447" s="68"/>
      <c r="HE447" s="68"/>
      <c r="HF447" s="68"/>
      <c r="HG447" s="68"/>
      <c r="HH447" s="68"/>
      <c r="HI447" s="68"/>
      <c r="HJ447" s="68"/>
      <c r="HK447" s="68"/>
      <c r="HL447" s="68"/>
      <c r="HM447" s="68"/>
      <c r="HN447" s="68"/>
      <c r="HO447" s="68"/>
      <c r="HP447" s="68"/>
      <c r="HQ447" s="68"/>
      <c r="HR447" s="68"/>
      <c r="HS447" s="68"/>
      <c r="HT447" s="68"/>
      <c r="HU447" s="68"/>
      <c r="HV447" s="68"/>
      <c r="HW447" s="68"/>
      <c r="HX447" s="68"/>
      <c r="HY447" s="68"/>
      <c r="HZ447" s="68"/>
      <c r="IA447" s="68"/>
      <c r="IB447" s="68"/>
      <c r="IC447" s="68"/>
      <c r="ID447" s="68"/>
      <c r="IE447" s="68"/>
      <c r="IF447" s="68"/>
      <c r="IG447" s="68"/>
      <c r="IH447" s="68"/>
      <c r="II447" s="68"/>
      <c r="IJ447" s="68"/>
      <c r="IK447" s="68"/>
    </row>
    <row r="448" spans="1:245" s="68" customFormat="1" x14ac:dyDescent="0.35">
      <c r="A448" s="102" t="s">
        <v>1064</v>
      </c>
      <c r="B448" s="102" t="s">
        <v>955</v>
      </c>
      <c r="C448" s="102" t="s">
        <v>7</v>
      </c>
      <c r="D448" s="111">
        <v>5000000</v>
      </c>
      <c r="E448" s="77" t="s">
        <v>844</v>
      </c>
      <c r="F448" s="1"/>
    </row>
    <row r="449" spans="1:245" s="68" customFormat="1" x14ac:dyDescent="0.35">
      <c r="A449" s="85"/>
      <c r="B449" s="85"/>
      <c r="C449" s="85"/>
      <c r="D449" s="109" t="s">
        <v>985</v>
      </c>
      <c r="E449" s="75"/>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c r="GM449" s="1"/>
      <c r="GN449" s="1"/>
      <c r="GO449" s="1"/>
      <c r="GP449" s="1"/>
      <c r="GQ449" s="1"/>
      <c r="GR449" s="1"/>
      <c r="GS449" s="1"/>
      <c r="GT449" s="1"/>
      <c r="GU449" s="1"/>
      <c r="GV449" s="1"/>
      <c r="GW449" s="1"/>
      <c r="GX449" s="1"/>
      <c r="GY449" s="1"/>
      <c r="GZ449" s="1"/>
      <c r="HA449" s="1"/>
      <c r="HB449" s="1"/>
      <c r="HC449" s="1"/>
      <c r="HD449" s="1"/>
      <c r="HE449" s="1"/>
      <c r="HF449" s="1"/>
      <c r="HG449" s="1"/>
      <c r="HH449" s="1"/>
      <c r="HI449" s="1"/>
      <c r="HJ449" s="1"/>
      <c r="HK449" s="1"/>
      <c r="HL449" s="1"/>
      <c r="HM449" s="1"/>
      <c r="HN449" s="1"/>
      <c r="HO449" s="1"/>
      <c r="HP449" s="1"/>
      <c r="HQ449" s="1"/>
      <c r="HR449" s="1"/>
      <c r="HS449" s="1"/>
      <c r="HT449" s="1"/>
      <c r="HU449" s="1"/>
      <c r="HV449" s="1"/>
      <c r="HW449" s="1"/>
      <c r="HX449" s="1"/>
      <c r="HY449" s="1"/>
      <c r="HZ449" s="1"/>
      <c r="IA449" s="1"/>
      <c r="IB449" s="1"/>
      <c r="IC449" s="1"/>
      <c r="ID449" s="1"/>
      <c r="IE449" s="1"/>
      <c r="IF449" s="1"/>
      <c r="IG449" s="1"/>
      <c r="IH449" s="1"/>
      <c r="II449" s="1"/>
      <c r="IJ449" s="1"/>
      <c r="IK449" s="1"/>
    </row>
    <row r="450" spans="1:245" s="68" customFormat="1" x14ac:dyDescent="0.35">
      <c r="A450" s="85" t="s">
        <v>752</v>
      </c>
      <c r="B450" s="85" t="s">
        <v>753</v>
      </c>
      <c r="C450" s="85" t="s">
        <v>22</v>
      </c>
      <c r="D450" s="109">
        <v>6000000</v>
      </c>
      <c r="E450" s="75"/>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c r="GM450" s="1"/>
      <c r="GN450" s="1"/>
      <c r="GO450" s="1"/>
      <c r="GP450" s="1"/>
      <c r="GQ450" s="1"/>
      <c r="GR450" s="1"/>
      <c r="GS450" s="1"/>
      <c r="GT450" s="1"/>
      <c r="GU450" s="1"/>
      <c r="GV450" s="1"/>
      <c r="GW450" s="1"/>
      <c r="GX450" s="1"/>
      <c r="GY450" s="1"/>
      <c r="GZ450" s="1"/>
      <c r="HA450" s="1"/>
      <c r="HB450" s="1"/>
      <c r="HC450" s="1"/>
      <c r="HD450" s="1"/>
      <c r="HE450" s="1"/>
      <c r="HF450" s="1"/>
      <c r="HG450" s="1"/>
      <c r="HH450" s="1"/>
      <c r="HI450" s="1"/>
      <c r="HJ450" s="1"/>
      <c r="HK450" s="1"/>
      <c r="HL450" s="1"/>
      <c r="HM450" s="1"/>
      <c r="HN450" s="1"/>
      <c r="HO450" s="1"/>
      <c r="HP450" s="1"/>
      <c r="HQ450" s="1"/>
      <c r="HR450" s="1"/>
      <c r="HS450" s="1"/>
      <c r="HT450" s="1"/>
      <c r="HU450" s="1"/>
      <c r="HV450" s="1"/>
      <c r="HW450" s="1"/>
      <c r="HX450" s="1"/>
      <c r="HY450" s="1"/>
      <c r="HZ450" s="1"/>
      <c r="IA450" s="1"/>
      <c r="IB450" s="1"/>
      <c r="IC450" s="1"/>
      <c r="ID450" s="1"/>
      <c r="IE450" s="1"/>
      <c r="IF450" s="1"/>
      <c r="IG450" s="1"/>
      <c r="IH450" s="1"/>
      <c r="II450" s="1"/>
      <c r="IJ450" s="1"/>
      <c r="IK450" s="1"/>
    </row>
    <row r="451" spans="1:245" x14ac:dyDescent="0.35">
      <c r="A451" s="85" t="s">
        <v>754</v>
      </c>
      <c r="B451" s="85" t="s">
        <v>755</v>
      </c>
      <c r="C451" s="85" t="s">
        <v>22</v>
      </c>
      <c r="D451" s="109">
        <v>6000000</v>
      </c>
    </row>
    <row r="452" spans="1:245" x14ac:dyDescent="0.35">
      <c r="A452" s="85" t="s">
        <v>756</v>
      </c>
      <c r="B452" s="85" t="s">
        <v>757</v>
      </c>
      <c r="C452" s="85" t="s">
        <v>22</v>
      </c>
      <c r="D452" s="109">
        <v>6000000</v>
      </c>
    </row>
    <row r="453" spans="1:245" x14ac:dyDescent="0.35">
      <c r="A453" s="85" t="s">
        <v>758</v>
      </c>
      <c r="B453" s="85" t="s">
        <v>759</v>
      </c>
      <c r="C453" s="85" t="s">
        <v>22</v>
      </c>
      <c r="D453" s="109">
        <v>6000000</v>
      </c>
    </row>
    <row r="454" spans="1:245" s="68" customFormat="1" x14ac:dyDescent="0.35">
      <c r="A454" s="102" t="s">
        <v>1065</v>
      </c>
      <c r="B454" s="102" t="s">
        <v>957</v>
      </c>
      <c r="C454" s="102" t="s">
        <v>22</v>
      </c>
      <c r="D454" s="111">
        <v>8000000</v>
      </c>
      <c r="E454" s="77" t="s">
        <v>844</v>
      </c>
      <c r="F454" s="1"/>
    </row>
    <row r="455" spans="1:245" s="68" customFormat="1" x14ac:dyDescent="0.35">
      <c r="A455" s="102" t="s">
        <v>1066</v>
      </c>
      <c r="B455" s="102" t="s">
        <v>956</v>
      </c>
      <c r="C455" s="102" t="s">
        <v>22</v>
      </c>
      <c r="D455" s="111">
        <v>6000000</v>
      </c>
      <c r="E455" s="77" t="s">
        <v>844</v>
      </c>
      <c r="F455" s="1"/>
    </row>
    <row r="456" spans="1:245" s="68" customFormat="1" x14ac:dyDescent="0.35">
      <c r="A456" s="102" t="s">
        <v>1067</v>
      </c>
      <c r="B456" s="102" t="s">
        <v>958</v>
      </c>
      <c r="C456" s="102" t="s">
        <v>22</v>
      </c>
      <c r="D456" s="111">
        <v>5000000</v>
      </c>
      <c r="E456" s="77" t="s">
        <v>844</v>
      </c>
      <c r="F456" s="1"/>
    </row>
    <row r="457" spans="1:245" x14ac:dyDescent="0.35">
      <c r="D457" s="109" t="s">
        <v>985</v>
      </c>
    </row>
    <row r="458" spans="1:245" x14ac:dyDescent="0.35">
      <c r="A458" s="85" t="s">
        <v>760</v>
      </c>
      <c r="B458" s="85" t="s">
        <v>761</v>
      </c>
      <c r="C458" s="85" t="s">
        <v>35</v>
      </c>
      <c r="D458" s="109">
        <v>6000000</v>
      </c>
    </row>
    <row r="459" spans="1:245" x14ac:dyDescent="0.35">
      <c r="A459" s="85" t="s">
        <v>762</v>
      </c>
      <c r="B459" s="85" t="s">
        <v>763</v>
      </c>
      <c r="C459" s="85" t="s">
        <v>35</v>
      </c>
      <c r="D459" s="109">
        <v>5000000</v>
      </c>
    </row>
    <row r="460" spans="1:245" s="69" customFormat="1" x14ac:dyDescent="0.35">
      <c r="A460" s="85" t="s">
        <v>764</v>
      </c>
      <c r="B460" s="85" t="s">
        <v>765</v>
      </c>
      <c r="C460" s="85" t="s">
        <v>35</v>
      </c>
      <c r="D460" s="109">
        <v>5000000</v>
      </c>
      <c r="E460" s="77"/>
      <c r="F460" s="1"/>
      <c r="G460" s="68"/>
      <c r="H460" s="68"/>
      <c r="I460" s="68"/>
      <c r="J460" s="68"/>
      <c r="K460" s="68"/>
      <c r="L460" s="68"/>
      <c r="M460" s="68"/>
      <c r="N460" s="68"/>
      <c r="O460" s="68"/>
      <c r="P460" s="68"/>
      <c r="Q460" s="68"/>
      <c r="R460" s="68"/>
      <c r="S460" s="68"/>
      <c r="T460" s="68"/>
      <c r="U460" s="68"/>
      <c r="V460" s="68"/>
      <c r="W460" s="68"/>
      <c r="X460" s="68"/>
      <c r="Y460" s="68"/>
      <c r="Z460" s="68"/>
      <c r="AA460" s="68"/>
      <c r="AB460" s="68"/>
      <c r="AC460" s="68"/>
      <c r="AD460" s="68"/>
      <c r="AE460" s="68"/>
      <c r="AF460" s="68"/>
      <c r="AG460" s="68"/>
      <c r="AH460" s="68"/>
      <c r="AI460" s="68"/>
      <c r="AJ460" s="68"/>
      <c r="AK460" s="68"/>
      <c r="AL460" s="68"/>
      <c r="AM460" s="68"/>
      <c r="AN460" s="68"/>
      <c r="AO460" s="68"/>
      <c r="AP460" s="68"/>
      <c r="AQ460" s="68"/>
      <c r="AR460" s="68"/>
      <c r="AS460" s="68"/>
      <c r="AT460" s="68"/>
      <c r="AU460" s="68"/>
      <c r="AV460" s="68"/>
      <c r="AW460" s="68"/>
      <c r="AX460" s="68"/>
      <c r="AY460" s="68"/>
      <c r="AZ460" s="68"/>
      <c r="BA460" s="68"/>
      <c r="BB460" s="68"/>
      <c r="BC460" s="68"/>
      <c r="BD460" s="68"/>
      <c r="BE460" s="68"/>
      <c r="BF460" s="68"/>
      <c r="BG460" s="68"/>
      <c r="BH460" s="68"/>
      <c r="BI460" s="68"/>
      <c r="BJ460" s="68"/>
      <c r="BK460" s="68"/>
      <c r="BL460" s="68"/>
      <c r="BM460" s="68"/>
      <c r="BN460" s="68"/>
      <c r="BO460" s="68"/>
      <c r="BP460" s="68"/>
      <c r="BQ460" s="68"/>
      <c r="BR460" s="68"/>
      <c r="BS460" s="68"/>
      <c r="BT460" s="68"/>
      <c r="BU460" s="68"/>
      <c r="BV460" s="68"/>
      <c r="BW460" s="68"/>
      <c r="BX460" s="68"/>
      <c r="BY460" s="68"/>
      <c r="BZ460" s="68"/>
      <c r="CA460" s="68"/>
      <c r="CB460" s="68"/>
      <c r="CC460" s="68"/>
      <c r="CD460" s="68"/>
      <c r="CE460" s="68"/>
      <c r="CF460" s="68"/>
      <c r="CG460" s="68"/>
      <c r="CH460" s="68"/>
      <c r="CI460" s="68"/>
      <c r="CJ460" s="68"/>
      <c r="CK460" s="68"/>
      <c r="CL460" s="68"/>
      <c r="CM460" s="68"/>
      <c r="CN460" s="68"/>
      <c r="CO460" s="68"/>
      <c r="CP460" s="68"/>
      <c r="CQ460" s="68"/>
      <c r="CR460" s="68"/>
      <c r="CS460" s="68"/>
      <c r="CT460" s="68"/>
      <c r="CU460" s="68"/>
      <c r="CV460" s="68"/>
      <c r="CW460" s="68"/>
      <c r="CX460" s="68"/>
      <c r="CY460" s="68"/>
      <c r="CZ460" s="68"/>
      <c r="DA460" s="68"/>
      <c r="DB460" s="68"/>
      <c r="DC460" s="68"/>
      <c r="DD460" s="68"/>
      <c r="DE460" s="68"/>
      <c r="DF460" s="68"/>
      <c r="DG460" s="68"/>
      <c r="DH460" s="68"/>
      <c r="DI460" s="68"/>
      <c r="DJ460" s="68"/>
      <c r="DK460" s="68"/>
      <c r="DL460" s="68"/>
      <c r="DM460" s="68"/>
      <c r="DN460" s="68"/>
      <c r="DO460" s="68"/>
      <c r="DP460" s="68"/>
      <c r="DQ460" s="68"/>
      <c r="DR460" s="68"/>
      <c r="DS460" s="68"/>
      <c r="DT460" s="68"/>
      <c r="DU460" s="68"/>
      <c r="DV460" s="68"/>
      <c r="DW460" s="68"/>
      <c r="DX460" s="68"/>
      <c r="DY460" s="68"/>
      <c r="DZ460" s="68"/>
      <c r="EA460" s="68"/>
      <c r="EB460" s="68"/>
      <c r="EC460" s="68"/>
      <c r="ED460" s="68"/>
      <c r="EE460" s="68"/>
      <c r="EF460" s="68"/>
      <c r="EG460" s="68"/>
      <c r="EH460" s="68"/>
      <c r="EI460" s="68"/>
      <c r="EJ460" s="68"/>
      <c r="EK460" s="68"/>
      <c r="EL460" s="68"/>
      <c r="EM460" s="68"/>
      <c r="EN460" s="68"/>
      <c r="EO460" s="68"/>
      <c r="EP460" s="68"/>
      <c r="EQ460" s="68"/>
      <c r="ER460" s="68"/>
      <c r="ES460" s="68"/>
      <c r="ET460" s="68"/>
      <c r="EU460" s="68"/>
      <c r="EV460" s="68"/>
      <c r="EW460" s="68"/>
      <c r="EX460" s="68"/>
      <c r="EY460" s="68"/>
      <c r="EZ460" s="68"/>
      <c r="FA460" s="68"/>
      <c r="FB460" s="68"/>
      <c r="FC460" s="68"/>
      <c r="FD460" s="68"/>
      <c r="FE460" s="68"/>
      <c r="FF460" s="68"/>
      <c r="FG460" s="68"/>
      <c r="FH460" s="68"/>
      <c r="FI460" s="68"/>
      <c r="FJ460" s="68"/>
      <c r="FK460" s="68"/>
      <c r="FL460" s="68"/>
      <c r="FM460" s="68"/>
      <c r="FN460" s="68"/>
      <c r="FO460" s="68"/>
      <c r="FP460" s="68"/>
      <c r="FQ460" s="68"/>
      <c r="FR460" s="68"/>
      <c r="FS460" s="68"/>
      <c r="FT460" s="68"/>
      <c r="FU460" s="68"/>
      <c r="FV460" s="68"/>
      <c r="FW460" s="68"/>
      <c r="FX460" s="68"/>
      <c r="FY460" s="68"/>
      <c r="FZ460" s="68"/>
      <c r="GA460" s="68"/>
      <c r="GB460" s="68"/>
      <c r="GC460" s="68"/>
      <c r="GD460" s="68"/>
      <c r="GE460" s="68"/>
      <c r="GF460" s="68"/>
      <c r="GG460" s="68"/>
      <c r="GH460" s="68"/>
      <c r="GI460" s="68"/>
      <c r="GJ460" s="68"/>
      <c r="GK460" s="68"/>
      <c r="GL460" s="68"/>
      <c r="GM460" s="68"/>
      <c r="GN460" s="68"/>
      <c r="GO460" s="68"/>
      <c r="GP460" s="68"/>
      <c r="GQ460" s="68"/>
      <c r="GR460" s="68"/>
      <c r="GS460" s="68"/>
      <c r="GT460" s="68"/>
      <c r="GU460" s="68"/>
      <c r="GV460" s="68"/>
      <c r="GW460" s="68"/>
      <c r="GX460" s="68"/>
      <c r="GY460" s="68"/>
      <c r="GZ460" s="68"/>
      <c r="HA460" s="68"/>
      <c r="HB460" s="68"/>
      <c r="HC460" s="68"/>
      <c r="HD460" s="68"/>
      <c r="HE460" s="68"/>
      <c r="HF460" s="68"/>
      <c r="HG460" s="68"/>
      <c r="HH460" s="68"/>
      <c r="HI460" s="68"/>
      <c r="HJ460" s="68"/>
      <c r="HK460" s="68"/>
      <c r="HL460" s="68"/>
      <c r="HM460" s="68"/>
      <c r="HN460" s="68"/>
      <c r="HO460" s="68"/>
      <c r="HP460" s="68"/>
      <c r="HQ460" s="68"/>
      <c r="HR460" s="68"/>
      <c r="HS460" s="68"/>
      <c r="HT460" s="68"/>
      <c r="HU460" s="68"/>
      <c r="HV460" s="68"/>
      <c r="HW460" s="68"/>
      <c r="HX460" s="68"/>
      <c r="HY460" s="68"/>
      <c r="HZ460" s="68"/>
      <c r="IA460" s="68"/>
      <c r="IB460" s="68"/>
      <c r="IC460" s="68"/>
      <c r="ID460" s="68"/>
      <c r="IE460" s="68"/>
      <c r="IF460" s="68"/>
      <c r="IG460" s="68"/>
      <c r="IH460" s="68"/>
      <c r="II460" s="68"/>
      <c r="IJ460" s="68"/>
      <c r="IK460" s="68"/>
    </row>
    <row r="461" spans="1:245" s="69" customFormat="1" x14ac:dyDescent="0.35">
      <c r="A461" s="85" t="s">
        <v>830</v>
      </c>
      <c r="B461" s="85" t="s">
        <v>831</v>
      </c>
      <c r="C461" s="85" t="s">
        <v>35</v>
      </c>
      <c r="D461" s="109">
        <v>5000000</v>
      </c>
      <c r="E461" s="77"/>
      <c r="F461" s="1"/>
      <c r="G461" s="68"/>
      <c r="H461" s="68"/>
      <c r="I461" s="68"/>
      <c r="J461" s="68"/>
      <c r="K461" s="68"/>
      <c r="L461" s="68"/>
      <c r="M461" s="68"/>
      <c r="N461" s="68"/>
      <c r="O461" s="68"/>
      <c r="P461" s="68"/>
      <c r="Q461" s="68"/>
      <c r="R461" s="68"/>
      <c r="S461" s="68"/>
      <c r="T461" s="68"/>
      <c r="U461" s="68"/>
      <c r="V461" s="68"/>
      <c r="W461" s="68"/>
      <c r="X461" s="68"/>
      <c r="Y461" s="68"/>
      <c r="Z461" s="68"/>
      <c r="AA461" s="68"/>
      <c r="AB461" s="68"/>
      <c r="AC461" s="68"/>
      <c r="AD461" s="68"/>
      <c r="AE461" s="68"/>
      <c r="AF461" s="68"/>
      <c r="AG461" s="68"/>
      <c r="AH461" s="68"/>
      <c r="AI461" s="68"/>
      <c r="AJ461" s="68"/>
      <c r="AK461" s="68"/>
      <c r="AL461" s="68"/>
      <c r="AM461" s="68"/>
      <c r="AN461" s="68"/>
      <c r="AO461" s="68"/>
      <c r="AP461" s="68"/>
      <c r="AQ461" s="68"/>
      <c r="AR461" s="68"/>
      <c r="AS461" s="68"/>
      <c r="AT461" s="68"/>
      <c r="AU461" s="68"/>
      <c r="AV461" s="68"/>
      <c r="AW461" s="68"/>
      <c r="AX461" s="68"/>
      <c r="AY461" s="68"/>
      <c r="AZ461" s="68"/>
      <c r="BA461" s="68"/>
      <c r="BB461" s="68"/>
      <c r="BC461" s="68"/>
      <c r="BD461" s="68"/>
      <c r="BE461" s="68"/>
      <c r="BF461" s="68"/>
      <c r="BG461" s="68"/>
      <c r="BH461" s="68"/>
      <c r="BI461" s="68"/>
      <c r="BJ461" s="68"/>
      <c r="BK461" s="68"/>
      <c r="BL461" s="68"/>
      <c r="BM461" s="68"/>
      <c r="BN461" s="68"/>
      <c r="BO461" s="68"/>
      <c r="BP461" s="68"/>
      <c r="BQ461" s="68"/>
      <c r="BR461" s="68"/>
      <c r="BS461" s="68"/>
      <c r="BT461" s="68"/>
      <c r="BU461" s="68"/>
      <c r="BV461" s="68"/>
      <c r="BW461" s="68"/>
      <c r="BX461" s="68"/>
      <c r="BY461" s="68"/>
      <c r="BZ461" s="68"/>
      <c r="CA461" s="68"/>
      <c r="CB461" s="68"/>
      <c r="CC461" s="68"/>
      <c r="CD461" s="68"/>
      <c r="CE461" s="68"/>
      <c r="CF461" s="68"/>
      <c r="CG461" s="68"/>
      <c r="CH461" s="68"/>
      <c r="CI461" s="68"/>
      <c r="CJ461" s="68"/>
      <c r="CK461" s="68"/>
      <c r="CL461" s="68"/>
      <c r="CM461" s="68"/>
      <c r="CN461" s="68"/>
      <c r="CO461" s="68"/>
      <c r="CP461" s="68"/>
      <c r="CQ461" s="68"/>
      <c r="CR461" s="68"/>
      <c r="CS461" s="68"/>
      <c r="CT461" s="68"/>
      <c r="CU461" s="68"/>
      <c r="CV461" s="68"/>
      <c r="CW461" s="68"/>
      <c r="CX461" s="68"/>
      <c r="CY461" s="68"/>
      <c r="CZ461" s="68"/>
      <c r="DA461" s="68"/>
      <c r="DB461" s="68"/>
      <c r="DC461" s="68"/>
      <c r="DD461" s="68"/>
      <c r="DE461" s="68"/>
      <c r="DF461" s="68"/>
      <c r="DG461" s="68"/>
      <c r="DH461" s="68"/>
      <c r="DI461" s="68"/>
      <c r="DJ461" s="68"/>
      <c r="DK461" s="68"/>
      <c r="DL461" s="68"/>
      <c r="DM461" s="68"/>
      <c r="DN461" s="68"/>
      <c r="DO461" s="68"/>
      <c r="DP461" s="68"/>
      <c r="DQ461" s="68"/>
      <c r="DR461" s="68"/>
      <c r="DS461" s="68"/>
      <c r="DT461" s="68"/>
      <c r="DU461" s="68"/>
      <c r="DV461" s="68"/>
      <c r="DW461" s="68"/>
      <c r="DX461" s="68"/>
      <c r="DY461" s="68"/>
      <c r="DZ461" s="68"/>
      <c r="EA461" s="68"/>
      <c r="EB461" s="68"/>
      <c r="EC461" s="68"/>
      <c r="ED461" s="68"/>
      <c r="EE461" s="68"/>
      <c r="EF461" s="68"/>
      <c r="EG461" s="68"/>
      <c r="EH461" s="68"/>
      <c r="EI461" s="68"/>
      <c r="EJ461" s="68"/>
      <c r="EK461" s="68"/>
      <c r="EL461" s="68"/>
      <c r="EM461" s="68"/>
      <c r="EN461" s="68"/>
      <c r="EO461" s="68"/>
      <c r="EP461" s="68"/>
      <c r="EQ461" s="68"/>
      <c r="ER461" s="68"/>
      <c r="ES461" s="68"/>
      <c r="ET461" s="68"/>
      <c r="EU461" s="68"/>
      <c r="EV461" s="68"/>
      <c r="EW461" s="68"/>
      <c r="EX461" s="68"/>
      <c r="EY461" s="68"/>
      <c r="EZ461" s="68"/>
      <c r="FA461" s="68"/>
      <c r="FB461" s="68"/>
      <c r="FC461" s="68"/>
      <c r="FD461" s="68"/>
      <c r="FE461" s="68"/>
      <c r="FF461" s="68"/>
      <c r="FG461" s="68"/>
      <c r="FH461" s="68"/>
      <c r="FI461" s="68"/>
      <c r="FJ461" s="68"/>
      <c r="FK461" s="68"/>
      <c r="FL461" s="68"/>
      <c r="FM461" s="68"/>
      <c r="FN461" s="68"/>
      <c r="FO461" s="68"/>
      <c r="FP461" s="68"/>
      <c r="FQ461" s="68"/>
      <c r="FR461" s="68"/>
      <c r="FS461" s="68"/>
      <c r="FT461" s="68"/>
      <c r="FU461" s="68"/>
      <c r="FV461" s="68"/>
      <c r="FW461" s="68"/>
      <c r="FX461" s="68"/>
      <c r="FY461" s="68"/>
      <c r="FZ461" s="68"/>
      <c r="GA461" s="68"/>
      <c r="GB461" s="68"/>
      <c r="GC461" s="68"/>
      <c r="GD461" s="68"/>
      <c r="GE461" s="68"/>
      <c r="GF461" s="68"/>
      <c r="GG461" s="68"/>
      <c r="GH461" s="68"/>
      <c r="GI461" s="68"/>
      <c r="GJ461" s="68"/>
      <c r="GK461" s="68"/>
      <c r="GL461" s="68"/>
      <c r="GM461" s="68"/>
      <c r="GN461" s="68"/>
      <c r="GO461" s="68"/>
      <c r="GP461" s="68"/>
      <c r="GQ461" s="68"/>
      <c r="GR461" s="68"/>
      <c r="GS461" s="68"/>
      <c r="GT461" s="68"/>
      <c r="GU461" s="68"/>
      <c r="GV461" s="68"/>
      <c r="GW461" s="68"/>
      <c r="GX461" s="68"/>
      <c r="GY461" s="68"/>
      <c r="GZ461" s="68"/>
      <c r="HA461" s="68"/>
      <c r="HB461" s="68"/>
      <c r="HC461" s="68"/>
      <c r="HD461" s="68"/>
      <c r="HE461" s="68"/>
      <c r="HF461" s="68"/>
      <c r="HG461" s="68"/>
      <c r="HH461" s="68"/>
      <c r="HI461" s="68"/>
      <c r="HJ461" s="68"/>
      <c r="HK461" s="68"/>
      <c r="HL461" s="68"/>
      <c r="HM461" s="68"/>
      <c r="HN461" s="68"/>
      <c r="HO461" s="68"/>
      <c r="HP461" s="68"/>
      <c r="HQ461" s="68"/>
      <c r="HR461" s="68"/>
      <c r="HS461" s="68"/>
      <c r="HT461" s="68"/>
      <c r="HU461" s="68"/>
      <c r="HV461" s="68"/>
      <c r="HW461" s="68"/>
      <c r="HX461" s="68"/>
      <c r="HY461" s="68"/>
      <c r="HZ461" s="68"/>
      <c r="IA461" s="68"/>
      <c r="IB461" s="68"/>
      <c r="IC461" s="68"/>
      <c r="ID461" s="68"/>
      <c r="IE461" s="68"/>
      <c r="IF461" s="68"/>
      <c r="IG461" s="68"/>
      <c r="IH461" s="68"/>
      <c r="II461" s="68"/>
      <c r="IJ461" s="68"/>
      <c r="IK461" s="68"/>
    </row>
    <row r="462" spans="1:245" s="68" customFormat="1" x14ac:dyDescent="0.35">
      <c r="A462" s="102" t="s">
        <v>1068</v>
      </c>
      <c r="B462" s="102" t="s">
        <v>959</v>
      </c>
      <c r="C462" s="102" t="s">
        <v>35</v>
      </c>
      <c r="D462" s="111">
        <v>7000000</v>
      </c>
      <c r="E462" s="77" t="s">
        <v>844</v>
      </c>
      <c r="F462" s="1"/>
    </row>
    <row r="463" spans="1:245" s="68" customFormat="1" x14ac:dyDescent="0.35">
      <c r="A463" s="102" t="s">
        <v>1069</v>
      </c>
      <c r="B463" s="102" t="s">
        <v>960</v>
      </c>
      <c r="C463" s="102" t="s">
        <v>35</v>
      </c>
      <c r="D463" s="111">
        <v>5000000</v>
      </c>
      <c r="E463" s="77" t="s">
        <v>844</v>
      </c>
      <c r="F463" s="1"/>
    </row>
    <row r="464" spans="1:245" x14ac:dyDescent="0.35">
      <c r="D464" s="109" t="s">
        <v>985</v>
      </c>
    </row>
    <row r="465" spans="1:245" s="67" customFormat="1" x14ac:dyDescent="0.35">
      <c r="A465" s="85"/>
      <c r="B465" s="85"/>
      <c r="C465" s="85"/>
      <c r="D465" s="109" t="s">
        <v>985</v>
      </c>
      <c r="E465" s="76"/>
      <c r="F465" s="1"/>
    </row>
    <row r="466" spans="1:245" s="67" customFormat="1" x14ac:dyDescent="0.35">
      <c r="A466" s="85"/>
      <c r="B466" s="86" t="s">
        <v>422</v>
      </c>
      <c r="C466" s="85"/>
      <c r="D466" s="109" t="s">
        <v>985</v>
      </c>
      <c r="E466" s="76"/>
      <c r="F466" s="1"/>
    </row>
    <row r="467" spans="1:245" x14ac:dyDescent="0.35">
      <c r="A467" s="85" t="s">
        <v>423</v>
      </c>
      <c r="B467" s="85" t="s">
        <v>424</v>
      </c>
      <c r="C467" s="85" t="s">
        <v>6</v>
      </c>
      <c r="D467" s="109">
        <v>14000000</v>
      </c>
      <c r="E467" s="80"/>
      <c r="G467" s="71"/>
      <c r="H467" s="71"/>
      <c r="I467" s="71"/>
      <c r="J467" s="71"/>
      <c r="K467" s="71"/>
      <c r="L467" s="71"/>
      <c r="M467" s="71"/>
      <c r="N467" s="71"/>
      <c r="O467" s="71"/>
      <c r="P467" s="71"/>
      <c r="Q467" s="71"/>
      <c r="R467" s="71"/>
      <c r="S467" s="71"/>
      <c r="T467" s="71"/>
      <c r="U467" s="71"/>
      <c r="V467" s="71"/>
      <c r="W467" s="71"/>
      <c r="X467" s="71"/>
      <c r="Y467" s="71"/>
      <c r="Z467" s="71"/>
      <c r="AA467" s="71"/>
      <c r="AB467" s="71"/>
      <c r="AC467" s="71"/>
      <c r="AD467" s="71"/>
      <c r="AE467" s="71"/>
      <c r="AF467" s="71"/>
      <c r="AG467" s="71"/>
      <c r="AH467" s="71"/>
      <c r="AI467" s="71"/>
      <c r="AJ467" s="71"/>
      <c r="AK467" s="71"/>
      <c r="AL467" s="71"/>
      <c r="AM467" s="71"/>
      <c r="AN467" s="71"/>
      <c r="AO467" s="71"/>
      <c r="AP467" s="71"/>
      <c r="AQ467" s="71"/>
      <c r="AR467" s="71"/>
      <c r="AS467" s="71"/>
      <c r="AT467" s="71"/>
      <c r="AU467" s="71"/>
      <c r="AV467" s="71"/>
      <c r="AW467" s="71"/>
      <c r="AX467" s="71"/>
      <c r="AY467" s="71"/>
      <c r="AZ467" s="71"/>
      <c r="BA467" s="71"/>
      <c r="BB467" s="71"/>
      <c r="BC467" s="71"/>
      <c r="BD467" s="71"/>
      <c r="BE467" s="71"/>
      <c r="BF467" s="71"/>
      <c r="BG467" s="71"/>
      <c r="BH467" s="71"/>
      <c r="BI467" s="71"/>
      <c r="BJ467" s="71"/>
      <c r="BK467" s="71"/>
      <c r="BL467" s="71"/>
      <c r="BM467" s="71"/>
      <c r="BN467" s="71"/>
      <c r="BO467" s="71"/>
      <c r="BP467" s="71"/>
      <c r="BQ467" s="71"/>
      <c r="BR467" s="71"/>
      <c r="BS467" s="71"/>
      <c r="BT467" s="71"/>
      <c r="BU467" s="71"/>
      <c r="BV467" s="71"/>
      <c r="BW467" s="71"/>
      <c r="BX467" s="71"/>
      <c r="BY467" s="71"/>
      <c r="BZ467" s="71"/>
      <c r="CA467" s="71"/>
      <c r="CB467" s="71"/>
      <c r="CC467" s="71"/>
      <c r="CD467" s="71"/>
      <c r="CE467" s="71"/>
      <c r="CF467" s="71"/>
      <c r="CG467" s="71"/>
      <c r="CH467" s="71"/>
      <c r="CI467" s="71"/>
      <c r="CJ467" s="71"/>
      <c r="CK467" s="71"/>
      <c r="CL467" s="71"/>
      <c r="CM467" s="71"/>
      <c r="CN467" s="71"/>
      <c r="CO467" s="71"/>
      <c r="CP467" s="71"/>
      <c r="CQ467" s="71"/>
      <c r="CR467" s="71"/>
      <c r="CS467" s="71"/>
      <c r="CT467" s="71"/>
      <c r="CU467" s="71"/>
      <c r="CV467" s="71"/>
      <c r="CW467" s="71"/>
      <c r="CX467" s="71"/>
      <c r="CY467" s="71"/>
      <c r="CZ467" s="71"/>
      <c r="DA467" s="71"/>
      <c r="DB467" s="71"/>
      <c r="DC467" s="71"/>
      <c r="DD467" s="71"/>
      <c r="DE467" s="71"/>
      <c r="DF467" s="71"/>
      <c r="DG467" s="71"/>
      <c r="DH467" s="71"/>
      <c r="DI467" s="71"/>
      <c r="DJ467" s="71"/>
      <c r="DK467" s="71"/>
      <c r="DL467" s="71"/>
      <c r="DM467" s="71"/>
      <c r="DN467" s="71"/>
      <c r="DO467" s="71"/>
      <c r="DP467" s="71"/>
      <c r="DQ467" s="71"/>
      <c r="DR467" s="71"/>
      <c r="DS467" s="71"/>
      <c r="DT467" s="71"/>
      <c r="DU467" s="71"/>
      <c r="DV467" s="71"/>
      <c r="DW467" s="71"/>
      <c r="DX467" s="71"/>
      <c r="DY467" s="71"/>
      <c r="DZ467" s="71"/>
      <c r="EA467" s="71"/>
      <c r="EB467" s="71"/>
      <c r="EC467" s="71"/>
      <c r="ED467" s="71"/>
      <c r="EE467" s="71"/>
      <c r="EF467" s="71"/>
      <c r="EG467" s="71"/>
      <c r="EH467" s="71"/>
      <c r="EI467" s="71"/>
      <c r="EJ467" s="71"/>
      <c r="EK467" s="71"/>
      <c r="EL467" s="71"/>
      <c r="EM467" s="71"/>
      <c r="EN467" s="71"/>
      <c r="EO467" s="71"/>
      <c r="EP467" s="71"/>
      <c r="EQ467" s="71"/>
      <c r="ER467" s="71"/>
      <c r="ES467" s="71"/>
      <c r="ET467" s="71"/>
      <c r="EU467" s="71"/>
      <c r="EV467" s="71"/>
      <c r="EW467" s="71"/>
      <c r="EX467" s="71"/>
      <c r="EY467" s="71"/>
      <c r="EZ467" s="71"/>
      <c r="FA467" s="71"/>
      <c r="FB467" s="71"/>
      <c r="FC467" s="71"/>
      <c r="FD467" s="71"/>
      <c r="FE467" s="71"/>
      <c r="FF467" s="71"/>
      <c r="FG467" s="71"/>
      <c r="FH467" s="71"/>
      <c r="FI467" s="71"/>
      <c r="FJ467" s="71"/>
      <c r="FK467" s="71"/>
      <c r="FL467" s="71"/>
      <c r="FM467" s="71"/>
      <c r="FN467" s="71"/>
      <c r="FO467" s="71"/>
      <c r="FP467" s="71"/>
      <c r="FQ467" s="71"/>
      <c r="FR467" s="71"/>
      <c r="FS467" s="71"/>
      <c r="FT467" s="71"/>
      <c r="FU467" s="71"/>
      <c r="FV467" s="71"/>
      <c r="FW467" s="71"/>
      <c r="FX467" s="71"/>
      <c r="FY467" s="71"/>
      <c r="FZ467" s="71"/>
      <c r="GA467" s="71"/>
      <c r="GB467" s="71"/>
      <c r="GC467" s="71"/>
      <c r="GD467" s="71"/>
      <c r="GE467" s="71"/>
      <c r="GF467" s="71"/>
      <c r="GG467" s="71"/>
      <c r="GH467" s="71"/>
      <c r="GI467" s="71"/>
      <c r="GJ467" s="71"/>
      <c r="GK467" s="71"/>
      <c r="GL467" s="71"/>
      <c r="GM467" s="71"/>
      <c r="GN467" s="71"/>
      <c r="GO467" s="71"/>
      <c r="GP467" s="71"/>
      <c r="GQ467" s="71"/>
      <c r="GR467" s="71"/>
      <c r="GS467" s="71"/>
      <c r="GT467" s="71"/>
      <c r="GU467" s="71"/>
      <c r="GV467" s="71"/>
      <c r="GW467" s="71"/>
      <c r="GX467" s="71"/>
      <c r="GY467" s="71"/>
      <c r="GZ467" s="71"/>
      <c r="HA467" s="71"/>
      <c r="HB467" s="71"/>
      <c r="HC467" s="71"/>
      <c r="HD467" s="71"/>
      <c r="HE467" s="71"/>
      <c r="HF467" s="71"/>
      <c r="HG467" s="71"/>
      <c r="HH467" s="71"/>
      <c r="HI467" s="71"/>
      <c r="HJ467" s="71"/>
      <c r="HK467" s="71"/>
      <c r="HL467" s="71"/>
      <c r="HM467" s="71"/>
      <c r="HN467" s="71"/>
      <c r="HO467" s="71"/>
      <c r="HP467" s="71"/>
      <c r="HQ467" s="71"/>
      <c r="HR467" s="71"/>
      <c r="HS467" s="71"/>
      <c r="HT467" s="71"/>
      <c r="HU467" s="71"/>
      <c r="HV467" s="71"/>
      <c r="HW467" s="71"/>
      <c r="HX467" s="71"/>
      <c r="HY467" s="71"/>
      <c r="HZ467" s="71"/>
      <c r="IA467" s="71"/>
      <c r="IB467" s="71"/>
      <c r="IC467" s="71"/>
      <c r="ID467" s="71"/>
      <c r="IE467" s="71"/>
      <c r="IF467" s="71"/>
      <c r="IG467" s="71"/>
      <c r="IH467" s="71"/>
      <c r="II467" s="71"/>
      <c r="IJ467" s="71"/>
      <c r="IK467" s="71"/>
    </row>
    <row r="468" spans="1:245" s="68" customFormat="1" x14ac:dyDescent="0.35">
      <c r="A468" s="85"/>
      <c r="B468" s="85"/>
      <c r="C468" s="85"/>
      <c r="D468" s="109" t="s">
        <v>985</v>
      </c>
      <c r="E468" s="80"/>
      <c r="F468" s="1"/>
      <c r="G468" s="71"/>
      <c r="H468" s="71"/>
      <c r="I468" s="71"/>
      <c r="J468" s="71"/>
      <c r="K468" s="71"/>
      <c r="L468" s="71"/>
      <c r="M468" s="71"/>
      <c r="N468" s="71"/>
      <c r="O468" s="71"/>
      <c r="P468" s="71"/>
      <c r="Q468" s="71"/>
      <c r="R468" s="71"/>
      <c r="S468" s="71"/>
      <c r="T468" s="71"/>
      <c r="U468" s="71"/>
      <c r="V468" s="71"/>
      <c r="W468" s="71"/>
      <c r="X468" s="71"/>
      <c r="Y468" s="71"/>
      <c r="Z468" s="71"/>
      <c r="AA468" s="71"/>
      <c r="AB468" s="71"/>
      <c r="AC468" s="71"/>
      <c r="AD468" s="71"/>
      <c r="AE468" s="71"/>
      <c r="AF468" s="71"/>
      <c r="AG468" s="71"/>
      <c r="AH468" s="71"/>
      <c r="AI468" s="71"/>
      <c r="AJ468" s="71"/>
      <c r="AK468" s="71"/>
      <c r="AL468" s="71"/>
      <c r="AM468" s="71"/>
      <c r="AN468" s="71"/>
      <c r="AO468" s="71"/>
      <c r="AP468" s="71"/>
      <c r="AQ468" s="71"/>
      <c r="AR468" s="71"/>
      <c r="AS468" s="71"/>
      <c r="AT468" s="71"/>
      <c r="AU468" s="71"/>
      <c r="AV468" s="71"/>
      <c r="AW468" s="71"/>
      <c r="AX468" s="71"/>
      <c r="AY468" s="71"/>
      <c r="AZ468" s="71"/>
      <c r="BA468" s="71"/>
      <c r="BB468" s="71"/>
      <c r="BC468" s="71"/>
      <c r="BD468" s="71"/>
      <c r="BE468" s="71"/>
      <c r="BF468" s="71"/>
      <c r="BG468" s="71"/>
      <c r="BH468" s="71"/>
      <c r="BI468" s="71"/>
      <c r="BJ468" s="71"/>
      <c r="BK468" s="71"/>
      <c r="BL468" s="71"/>
      <c r="BM468" s="71"/>
      <c r="BN468" s="71"/>
      <c r="BO468" s="71"/>
      <c r="BP468" s="71"/>
      <c r="BQ468" s="71"/>
      <c r="BR468" s="71"/>
      <c r="BS468" s="71"/>
      <c r="BT468" s="71"/>
      <c r="BU468" s="71"/>
      <c r="BV468" s="71"/>
      <c r="BW468" s="71"/>
      <c r="BX468" s="71"/>
      <c r="BY468" s="71"/>
      <c r="BZ468" s="71"/>
      <c r="CA468" s="71"/>
      <c r="CB468" s="71"/>
      <c r="CC468" s="71"/>
      <c r="CD468" s="71"/>
      <c r="CE468" s="71"/>
      <c r="CF468" s="71"/>
      <c r="CG468" s="71"/>
      <c r="CH468" s="71"/>
      <c r="CI468" s="71"/>
      <c r="CJ468" s="71"/>
      <c r="CK468" s="71"/>
      <c r="CL468" s="71"/>
      <c r="CM468" s="71"/>
      <c r="CN468" s="71"/>
      <c r="CO468" s="71"/>
      <c r="CP468" s="71"/>
      <c r="CQ468" s="71"/>
      <c r="CR468" s="71"/>
      <c r="CS468" s="71"/>
      <c r="CT468" s="71"/>
      <c r="CU468" s="71"/>
      <c r="CV468" s="71"/>
      <c r="CW468" s="71"/>
      <c r="CX468" s="71"/>
      <c r="CY468" s="71"/>
      <c r="CZ468" s="71"/>
      <c r="DA468" s="71"/>
      <c r="DB468" s="71"/>
      <c r="DC468" s="71"/>
      <c r="DD468" s="71"/>
      <c r="DE468" s="71"/>
      <c r="DF468" s="71"/>
      <c r="DG468" s="71"/>
      <c r="DH468" s="71"/>
      <c r="DI468" s="71"/>
      <c r="DJ468" s="71"/>
      <c r="DK468" s="71"/>
      <c r="DL468" s="71"/>
      <c r="DM468" s="71"/>
      <c r="DN468" s="71"/>
      <c r="DO468" s="71"/>
      <c r="DP468" s="71"/>
      <c r="DQ468" s="71"/>
      <c r="DR468" s="71"/>
      <c r="DS468" s="71"/>
      <c r="DT468" s="71"/>
      <c r="DU468" s="71"/>
      <c r="DV468" s="71"/>
      <c r="DW468" s="71"/>
      <c r="DX468" s="71"/>
      <c r="DY468" s="71"/>
      <c r="DZ468" s="71"/>
      <c r="EA468" s="71"/>
      <c r="EB468" s="71"/>
      <c r="EC468" s="71"/>
      <c r="ED468" s="71"/>
      <c r="EE468" s="71"/>
      <c r="EF468" s="71"/>
      <c r="EG468" s="71"/>
      <c r="EH468" s="71"/>
      <c r="EI468" s="71"/>
      <c r="EJ468" s="71"/>
      <c r="EK468" s="71"/>
      <c r="EL468" s="71"/>
      <c r="EM468" s="71"/>
      <c r="EN468" s="71"/>
      <c r="EO468" s="71"/>
      <c r="EP468" s="71"/>
      <c r="EQ468" s="71"/>
      <c r="ER468" s="71"/>
      <c r="ES468" s="71"/>
      <c r="ET468" s="71"/>
      <c r="EU468" s="71"/>
      <c r="EV468" s="71"/>
      <c r="EW468" s="71"/>
      <c r="EX468" s="71"/>
      <c r="EY468" s="71"/>
      <c r="EZ468" s="71"/>
      <c r="FA468" s="71"/>
      <c r="FB468" s="71"/>
      <c r="FC468" s="71"/>
      <c r="FD468" s="71"/>
      <c r="FE468" s="71"/>
      <c r="FF468" s="71"/>
      <c r="FG468" s="71"/>
      <c r="FH468" s="71"/>
      <c r="FI468" s="71"/>
      <c r="FJ468" s="71"/>
      <c r="FK468" s="71"/>
      <c r="FL468" s="71"/>
      <c r="FM468" s="71"/>
      <c r="FN468" s="71"/>
      <c r="FO468" s="71"/>
      <c r="FP468" s="71"/>
      <c r="FQ468" s="71"/>
      <c r="FR468" s="71"/>
      <c r="FS468" s="71"/>
      <c r="FT468" s="71"/>
      <c r="FU468" s="71"/>
      <c r="FV468" s="71"/>
      <c r="FW468" s="71"/>
      <c r="FX468" s="71"/>
      <c r="FY468" s="71"/>
      <c r="FZ468" s="71"/>
      <c r="GA468" s="71"/>
      <c r="GB468" s="71"/>
      <c r="GC468" s="71"/>
      <c r="GD468" s="71"/>
      <c r="GE468" s="71"/>
      <c r="GF468" s="71"/>
      <c r="GG468" s="71"/>
      <c r="GH468" s="71"/>
      <c r="GI468" s="71"/>
      <c r="GJ468" s="71"/>
      <c r="GK468" s="71"/>
      <c r="GL468" s="71"/>
      <c r="GM468" s="71"/>
      <c r="GN468" s="71"/>
      <c r="GO468" s="71"/>
      <c r="GP468" s="71"/>
      <c r="GQ468" s="71"/>
      <c r="GR468" s="71"/>
      <c r="GS468" s="71"/>
      <c r="GT468" s="71"/>
      <c r="GU468" s="71"/>
      <c r="GV468" s="71"/>
      <c r="GW468" s="71"/>
      <c r="GX468" s="71"/>
      <c r="GY468" s="71"/>
      <c r="GZ468" s="71"/>
      <c r="HA468" s="71"/>
      <c r="HB468" s="71"/>
      <c r="HC468" s="71"/>
      <c r="HD468" s="71"/>
      <c r="HE468" s="71"/>
      <c r="HF468" s="71"/>
      <c r="HG468" s="71"/>
      <c r="HH468" s="71"/>
      <c r="HI468" s="71"/>
      <c r="HJ468" s="71"/>
      <c r="HK468" s="71"/>
      <c r="HL468" s="71"/>
      <c r="HM468" s="71"/>
      <c r="HN468" s="71"/>
      <c r="HO468" s="71"/>
      <c r="HP468" s="71"/>
      <c r="HQ468" s="71"/>
      <c r="HR468" s="71"/>
      <c r="HS468" s="71"/>
      <c r="HT468" s="71"/>
      <c r="HU468" s="71"/>
      <c r="HV468" s="71"/>
      <c r="HW468" s="71"/>
      <c r="HX468" s="71"/>
      <c r="HY468" s="71"/>
      <c r="HZ468" s="71"/>
      <c r="IA468" s="71"/>
      <c r="IB468" s="71"/>
      <c r="IC468" s="71"/>
      <c r="ID468" s="71"/>
      <c r="IE468" s="71"/>
      <c r="IF468" s="71"/>
      <c r="IG468" s="71"/>
      <c r="IH468" s="71"/>
      <c r="II468" s="71"/>
      <c r="IJ468" s="71"/>
      <c r="IK468" s="71"/>
    </row>
    <row r="469" spans="1:245" s="70" customFormat="1" x14ac:dyDescent="0.35">
      <c r="A469" s="85" t="s">
        <v>425</v>
      </c>
      <c r="B469" s="85" t="s">
        <v>334</v>
      </c>
      <c r="C469" s="85" t="s">
        <v>7</v>
      </c>
      <c r="D469" s="109">
        <v>14000000</v>
      </c>
      <c r="E469" s="76"/>
      <c r="F469" s="1"/>
      <c r="G469" s="67"/>
      <c r="H469" s="67"/>
      <c r="I469" s="67"/>
      <c r="J469" s="67"/>
      <c r="K469" s="67"/>
      <c r="L469" s="67"/>
      <c r="M469" s="67"/>
      <c r="N469" s="67"/>
      <c r="O469" s="67"/>
      <c r="P469" s="67"/>
      <c r="Q469" s="67"/>
      <c r="R469" s="67"/>
      <c r="S469" s="67"/>
      <c r="T469" s="67"/>
      <c r="U469" s="67"/>
      <c r="V469" s="67"/>
      <c r="W469" s="67"/>
      <c r="X469" s="67"/>
      <c r="Y469" s="67"/>
      <c r="Z469" s="67"/>
      <c r="AA469" s="67"/>
      <c r="AB469" s="67"/>
      <c r="AC469" s="67"/>
      <c r="AD469" s="67"/>
      <c r="AE469" s="67"/>
      <c r="AF469" s="67"/>
      <c r="AG469" s="67"/>
      <c r="AH469" s="67"/>
      <c r="AI469" s="67"/>
      <c r="AJ469" s="67"/>
      <c r="AK469" s="67"/>
      <c r="AL469" s="67"/>
      <c r="AM469" s="67"/>
      <c r="AN469" s="67"/>
      <c r="AO469" s="67"/>
      <c r="AP469" s="67"/>
      <c r="AQ469" s="67"/>
      <c r="AR469" s="67"/>
      <c r="AS469" s="67"/>
      <c r="AT469" s="67"/>
      <c r="AU469" s="67"/>
      <c r="AV469" s="67"/>
      <c r="AW469" s="67"/>
      <c r="AX469" s="67"/>
      <c r="AY469" s="67"/>
      <c r="AZ469" s="67"/>
      <c r="BA469" s="67"/>
      <c r="BB469" s="67"/>
      <c r="BC469" s="67"/>
      <c r="BD469" s="67"/>
      <c r="BE469" s="67"/>
      <c r="BF469" s="67"/>
      <c r="BG469" s="67"/>
      <c r="BH469" s="67"/>
      <c r="BI469" s="67"/>
      <c r="BJ469" s="67"/>
      <c r="BK469" s="67"/>
      <c r="BL469" s="67"/>
      <c r="BM469" s="67"/>
      <c r="BN469" s="67"/>
      <c r="BO469" s="67"/>
      <c r="BP469" s="67"/>
      <c r="BQ469" s="67"/>
      <c r="BR469" s="67"/>
      <c r="BS469" s="67"/>
      <c r="BT469" s="67"/>
      <c r="BU469" s="67"/>
      <c r="BV469" s="67"/>
      <c r="BW469" s="67"/>
      <c r="BX469" s="67"/>
      <c r="BY469" s="67"/>
      <c r="BZ469" s="67"/>
      <c r="CA469" s="67"/>
      <c r="CB469" s="67"/>
      <c r="CC469" s="67"/>
      <c r="CD469" s="67"/>
      <c r="CE469" s="67"/>
      <c r="CF469" s="67"/>
      <c r="CG469" s="67"/>
      <c r="CH469" s="67"/>
      <c r="CI469" s="67"/>
      <c r="CJ469" s="67"/>
      <c r="CK469" s="67"/>
      <c r="CL469" s="67"/>
      <c r="CM469" s="67"/>
      <c r="CN469" s="67"/>
      <c r="CO469" s="67"/>
      <c r="CP469" s="67"/>
      <c r="CQ469" s="67"/>
      <c r="CR469" s="67"/>
      <c r="CS469" s="67"/>
      <c r="CT469" s="67"/>
      <c r="CU469" s="67"/>
      <c r="CV469" s="67"/>
      <c r="CW469" s="67"/>
      <c r="CX469" s="67"/>
      <c r="CY469" s="67"/>
      <c r="CZ469" s="67"/>
      <c r="DA469" s="67"/>
      <c r="DB469" s="67"/>
      <c r="DC469" s="67"/>
      <c r="DD469" s="67"/>
      <c r="DE469" s="67"/>
      <c r="DF469" s="67"/>
      <c r="DG469" s="67"/>
      <c r="DH469" s="67"/>
      <c r="DI469" s="67"/>
      <c r="DJ469" s="67"/>
      <c r="DK469" s="67"/>
      <c r="DL469" s="67"/>
      <c r="DM469" s="67"/>
      <c r="DN469" s="67"/>
      <c r="DO469" s="67"/>
      <c r="DP469" s="67"/>
      <c r="DQ469" s="67"/>
      <c r="DR469" s="67"/>
      <c r="DS469" s="67"/>
      <c r="DT469" s="67"/>
      <c r="DU469" s="67"/>
      <c r="DV469" s="67"/>
      <c r="DW469" s="67"/>
      <c r="DX469" s="67"/>
      <c r="DY469" s="67"/>
      <c r="DZ469" s="67"/>
      <c r="EA469" s="67"/>
      <c r="EB469" s="67"/>
      <c r="EC469" s="67"/>
      <c r="ED469" s="67"/>
      <c r="EE469" s="67"/>
      <c r="EF469" s="67"/>
      <c r="EG469" s="67"/>
      <c r="EH469" s="67"/>
      <c r="EI469" s="67"/>
      <c r="EJ469" s="67"/>
      <c r="EK469" s="67"/>
      <c r="EL469" s="67"/>
      <c r="EM469" s="67"/>
      <c r="EN469" s="67"/>
      <c r="EO469" s="67"/>
      <c r="EP469" s="67"/>
      <c r="EQ469" s="67"/>
      <c r="ER469" s="67"/>
      <c r="ES469" s="67"/>
      <c r="ET469" s="67"/>
      <c r="EU469" s="67"/>
      <c r="EV469" s="67"/>
      <c r="EW469" s="67"/>
      <c r="EX469" s="67"/>
      <c r="EY469" s="67"/>
      <c r="EZ469" s="67"/>
      <c r="FA469" s="67"/>
      <c r="FB469" s="67"/>
      <c r="FC469" s="67"/>
      <c r="FD469" s="67"/>
      <c r="FE469" s="67"/>
      <c r="FF469" s="67"/>
      <c r="FG469" s="67"/>
      <c r="FH469" s="67"/>
      <c r="FI469" s="67"/>
      <c r="FJ469" s="67"/>
      <c r="FK469" s="67"/>
      <c r="FL469" s="67"/>
      <c r="FM469" s="67"/>
      <c r="FN469" s="67"/>
      <c r="FO469" s="67"/>
      <c r="FP469" s="67"/>
      <c r="FQ469" s="67"/>
      <c r="FR469" s="67"/>
      <c r="FS469" s="67"/>
      <c r="FT469" s="67"/>
      <c r="FU469" s="67"/>
      <c r="FV469" s="67"/>
      <c r="FW469" s="67"/>
      <c r="FX469" s="67"/>
      <c r="FY469" s="67"/>
      <c r="FZ469" s="67"/>
      <c r="GA469" s="67"/>
      <c r="GB469" s="67"/>
      <c r="GC469" s="67"/>
      <c r="GD469" s="67"/>
      <c r="GE469" s="67"/>
      <c r="GF469" s="67"/>
      <c r="GG469" s="67"/>
      <c r="GH469" s="67"/>
      <c r="GI469" s="67"/>
      <c r="GJ469" s="67"/>
      <c r="GK469" s="67"/>
      <c r="GL469" s="67"/>
      <c r="GM469" s="67"/>
      <c r="GN469" s="67"/>
      <c r="GO469" s="67"/>
      <c r="GP469" s="67"/>
      <c r="GQ469" s="67"/>
      <c r="GR469" s="67"/>
      <c r="GS469" s="67"/>
      <c r="GT469" s="67"/>
      <c r="GU469" s="67"/>
      <c r="GV469" s="67"/>
      <c r="GW469" s="67"/>
      <c r="GX469" s="67"/>
      <c r="GY469" s="67"/>
      <c r="GZ469" s="67"/>
      <c r="HA469" s="67"/>
      <c r="HB469" s="67"/>
      <c r="HC469" s="67"/>
      <c r="HD469" s="67"/>
      <c r="HE469" s="67"/>
      <c r="HF469" s="67"/>
      <c r="HG469" s="67"/>
      <c r="HH469" s="67"/>
      <c r="HI469" s="67"/>
      <c r="HJ469" s="67"/>
      <c r="HK469" s="67"/>
      <c r="HL469" s="67"/>
      <c r="HM469" s="67"/>
      <c r="HN469" s="67"/>
      <c r="HO469" s="67"/>
      <c r="HP469" s="67"/>
      <c r="HQ469" s="67"/>
      <c r="HR469" s="67"/>
      <c r="HS469" s="67"/>
      <c r="HT469" s="67"/>
      <c r="HU469" s="67"/>
      <c r="HV469" s="67"/>
      <c r="HW469" s="67"/>
      <c r="HX469" s="67"/>
      <c r="HY469" s="67"/>
      <c r="HZ469" s="67"/>
      <c r="IA469" s="67"/>
      <c r="IB469" s="67"/>
      <c r="IC469" s="67"/>
      <c r="ID469" s="67"/>
      <c r="IE469" s="67"/>
      <c r="IF469" s="67"/>
      <c r="IG469" s="67"/>
      <c r="IH469" s="67"/>
      <c r="II469" s="67"/>
      <c r="IJ469" s="67"/>
      <c r="IK469" s="67"/>
    </row>
    <row r="470" spans="1:245" s="100" customFormat="1" x14ac:dyDescent="0.35">
      <c r="A470" s="101" t="s">
        <v>766</v>
      </c>
      <c r="B470" s="101" t="s">
        <v>426</v>
      </c>
      <c r="C470" s="101" t="s">
        <v>7</v>
      </c>
      <c r="D470" s="110">
        <v>13000000</v>
      </c>
      <c r="E470" s="99"/>
    </row>
    <row r="471" spans="1:245" s="100" customFormat="1" x14ac:dyDescent="0.35">
      <c r="A471" s="101" t="s">
        <v>427</v>
      </c>
      <c r="B471" s="101" t="s">
        <v>431</v>
      </c>
      <c r="C471" s="101" t="s">
        <v>7</v>
      </c>
      <c r="D471" s="110">
        <v>11000000</v>
      </c>
      <c r="E471" s="99"/>
      <c r="F471" s="2"/>
    </row>
    <row r="472" spans="1:245" s="67" customFormat="1" x14ac:dyDescent="0.35">
      <c r="A472" s="85" t="s">
        <v>429</v>
      </c>
      <c r="B472" s="85" t="s">
        <v>428</v>
      </c>
      <c r="C472" s="85" t="s">
        <v>7</v>
      </c>
      <c r="D472" s="109">
        <v>11000000</v>
      </c>
      <c r="E472" s="75"/>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c r="GM472" s="1"/>
      <c r="GN472" s="1"/>
      <c r="GO472" s="1"/>
      <c r="GP472" s="1"/>
      <c r="GQ472" s="1"/>
      <c r="GR472" s="1"/>
      <c r="GS472" s="1"/>
      <c r="GT472" s="1"/>
      <c r="GU472" s="1"/>
      <c r="GV472" s="1"/>
      <c r="GW472" s="1"/>
      <c r="GX472" s="1"/>
      <c r="GY472" s="1"/>
      <c r="GZ472" s="1"/>
      <c r="HA472" s="1"/>
      <c r="HB472" s="1"/>
      <c r="HC472" s="1"/>
      <c r="HD472" s="1"/>
      <c r="HE472" s="1"/>
      <c r="HF472" s="1"/>
      <c r="HG472" s="1"/>
      <c r="HH472" s="1"/>
      <c r="HI472" s="1"/>
      <c r="HJ472" s="1"/>
      <c r="HK472" s="1"/>
      <c r="HL472" s="1"/>
      <c r="HM472" s="1"/>
      <c r="HN472" s="1"/>
      <c r="HO472" s="1"/>
      <c r="HP472" s="1"/>
      <c r="HQ472" s="1"/>
      <c r="HR472" s="1"/>
      <c r="HS472" s="1"/>
      <c r="HT472" s="1"/>
      <c r="HU472" s="1"/>
      <c r="HV472" s="1"/>
      <c r="HW472" s="1"/>
      <c r="HX472" s="1"/>
      <c r="HY472" s="1"/>
      <c r="HZ472" s="1"/>
      <c r="IA472" s="1"/>
      <c r="IB472" s="1"/>
      <c r="IC472" s="1"/>
      <c r="ID472" s="1"/>
      <c r="IE472" s="1"/>
      <c r="IF472" s="1"/>
      <c r="IG472" s="1"/>
      <c r="IH472" s="1"/>
      <c r="II472" s="1"/>
      <c r="IJ472" s="1"/>
      <c r="IK472" s="1"/>
    </row>
    <row r="473" spans="1:245" s="67" customFormat="1" x14ac:dyDescent="0.35">
      <c r="A473" s="85" t="s">
        <v>430</v>
      </c>
      <c r="B473" s="85" t="s">
        <v>435</v>
      </c>
      <c r="C473" s="85" t="s">
        <v>7</v>
      </c>
      <c r="D473" s="109">
        <v>10000000</v>
      </c>
      <c r="E473" s="76"/>
      <c r="F473" s="1"/>
    </row>
    <row r="474" spans="1:245" s="67" customFormat="1" x14ac:dyDescent="0.35">
      <c r="A474" s="85" t="s">
        <v>432</v>
      </c>
      <c r="B474" s="85" t="s">
        <v>607</v>
      </c>
      <c r="C474" s="85" t="s">
        <v>7</v>
      </c>
      <c r="D474" s="109">
        <v>10000000</v>
      </c>
      <c r="E474" s="79"/>
      <c r="F474" s="1"/>
      <c r="G474" s="69"/>
      <c r="H474" s="69"/>
      <c r="I474" s="69"/>
      <c r="J474" s="69"/>
      <c r="K474" s="69"/>
      <c r="L474" s="69"/>
      <c r="M474" s="69"/>
      <c r="N474" s="69"/>
      <c r="O474" s="69"/>
      <c r="P474" s="69"/>
      <c r="Q474" s="69"/>
      <c r="R474" s="69"/>
      <c r="S474" s="69"/>
      <c r="T474" s="69"/>
      <c r="U474" s="69"/>
      <c r="V474" s="69"/>
      <c r="W474" s="69"/>
      <c r="X474" s="69"/>
      <c r="Y474" s="69"/>
      <c r="Z474" s="69"/>
      <c r="AA474" s="69"/>
      <c r="AB474" s="69"/>
      <c r="AC474" s="69"/>
      <c r="AD474" s="69"/>
      <c r="AE474" s="69"/>
      <c r="AF474" s="69"/>
      <c r="AG474" s="69"/>
      <c r="AH474" s="69"/>
      <c r="AI474" s="69"/>
      <c r="AJ474" s="69"/>
      <c r="AK474" s="69"/>
      <c r="AL474" s="69"/>
      <c r="AM474" s="69"/>
      <c r="AN474" s="69"/>
      <c r="AO474" s="69"/>
      <c r="AP474" s="69"/>
      <c r="AQ474" s="69"/>
      <c r="AR474" s="69"/>
      <c r="AS474" s="69"/>
      <c r="AT474" s="69"/>
      <c r="AU474" s="69"/>
      <c r="AV474" s="69"/>
      <c r="AW474" s="69"/>
      <c r="AX474" s="69"/>
      <c r="AY474" s="69"/>
      <c r="AZ474" s="69"/>
      <c r="BA474" s="69"/>
      <c r="BB474" s="69"/>
      <c r="BC474" s="69"/>
      <c r="BD474" s="69"/>
      <c r="BE474" s="69"/>
      <c r="BF474" s="69"/>
      <c r="BG474" s="69"/>
      <c r="BH474" s="69"/>
      <c r="BI474" s="69"/>
      <c r="BJ474" s="69"/>
      <c r="BK474" s="69"/>
      <c r="BL474" s="69"/>
      <c r="BM474" s="69"/>
      <c r="BN474" s="69"/>
      <c r="BO474" s="69"/>
      <c r="BP474" s="69"/>
      <c r="BQ474" s="69"/>
      <c r="BR474" s="69"/>
      <c r="BS474" s="69"/>
      <c r="BT474" s="69"/>
      <c r="BU474" s="69"/>
      <c r="BV474" s="69"/>
      <c r="BW474" s="69"/>
      <c r="BX474" s="69"/>
      <c r="BY474" s="69"/>
      <c r="BZ474" s="69"/>
      <c r="CA474" s="69"/>
      <c r="CB474" s="69"/>
      <c r="CC474" s="69"/>
      <c r="CD474" s="69"/>
      <c r="CE474" s="69"/>
      <c r="CF474" s="69"/>
      <c r="CG474" s="69"/>
      <c r="CH474" s="69"/>
      <c r="CI474" s="69"/>
      <c r="CJ474" s="69"/>
      <c r="CK474" s="69"/>
      <c r="CL474" s="69"/>
      <c r="CM474" s="69"/>
      <c r="CN474" s="69"/>
      <c r="CO474" s="69"/>
      <c r="CP474" s="69"/>
      <c r="CQ474" s="69"/>
      <c r="CR474" s="69"/>
      <c r="CS474" s="69"/>
      <c r="CT474" s="69"/>
      <c r="CU474" s="69"/>
      <c r="CV474" s="69"/>
      <c r="CW474" s="69"/>
      <c r="CX474" s="69"/>
      <c r="CY474" s="69"/>
      <c r="CZ474" s="69"/>
      <c r="DA474" s="69"/>
      <c r="DB474" s="69"/>
      <c r="DC474" s="69"/>
      <c r="DD474" s="69"/>
      <c r="DE474" s="69"/>
      <c r="DF474" s="69"/>
      <c r="DG474" s="69"/>
      <c r="DH474" s="69"/>
      <c r="DI474" s="69"/>
      <c r="DJ474" s="69"/>
      <c r="DK474" s="69"/>
      <c r="DL474" s="69"/>
      <c r="DM474" s="69"/>
      <c r="DN474" s="69"/>
      <c r="DO474" s="69"/>
      <c r="DP474" s="69"/>
      <c r="DQ474" s="69"/>
      <c r="DR474" s="69"/>
      <c r="DS474" s="69"/>
      <c r="DT474" s="69"/>
      <c r="DU474" s="69"/>
      <c r="DV474" s="69"/>
      <c r="DW474" s="69"/>
      <c r="DX474" s="69"/>
      <c r="DY474" s="69"/>
      <c r="DZ474" s="69"/>
      <c r="EA474" s="69"/>
      <c r="EB474" s="69"/>
      <c r="EC474" s="69"/>
      <c r="ED474" s="69"/>
      <c r="EE474" s="69"/>
      <c r="EF474" s="69"/>
      <c r="EG474" s="69"/>
      <c r="EH474" s="69"/>
      <c r="EI474" s="69"/>
      <c r="EJ474" s="69"/>
      <c r="EK474" s="69"/>
      <c r="EL474" s="69"/>
      <c r="EM474" s="69"/>
      <c r="EN474" s="69"/>
      <c r="EO474" s="69"/>
      <c r="EP474" s="69"/>
      <c r="EQ474" s="69"/>
      <c r="ER474" s="69"/>
      <c r="ES474" s="69"/>
      <c r="ET474" s="69"/>
      <c r="EU474" s="69"/>
      <c r="EV474" s="69"/>
      <c r="EW474" s="69"/>
      <c r="EX474" s="69"/>
      <c r="EY474" s="69"/>
      <c r="EZ474" s="69"/>
      <c r="FA474" s="69"/>
      <c r="FB474" s="69"/>
      <c r="FC474" s="69"/>
      <c r="FD474" s="69"/>
      <c r="FE474" s="69"/>
      <c r="FF474" s="69"/>
      <c r="FG474" s="69"/>
      <c r="FH474" s="69"/>
      <c r="FI474" s="69"/>
      <c r="FJ474" s="69"/>
      <c r="FK474" s="69"/>
      <c r="FL474" s="69"/>
      <c r="FM474" s="69"/>
      <c r="FN474" s="69"/>
      <c r="FO474" s="69"/>
      <c r="FP474" s="69"/>
      <c r="FQ474" s="69"/>
      <c r="FR474" s="69"/>
      <c r="FS474" s="69"/>
      <c r="FT474" s="69"/>
      <c r="FU474" s="69"/>
      <c r="FV474" s="69"/>
      <c r="FW474" s="69"/>
      <c r="FX474" s="69"/>
      <c r="FY474" s="69"/>
      <c r="FZ474" s="69"/>
      <c r="GA474" s="69"/>
      <c r="GB474" s="69"/>
      <c r="GC474" s="69"/>
      <c r="GD474" s="69"/>
      <c r="GE474" s="69"/>
      <c r="GF474" s="69"/>
      <c r="GG474" s="69"/>
      <c r="GH474" s="69"/>
      <c r="GI474" s="69"/>
      <c r="GJ474" s="69"/>
      <c r="GK474" s="69"/>
      <c r="GL474" s="69"/>
      <c r="GM474" s="69"/>
      <c r="GN474" s="69"/>
      <c r="GO474" s="69"/>
      <c r="GP474" s="69"/>
      <c r="GQ474" s="69"/>
      <c r="GR474" s="69"/>
      <c r="GS474" s="69"/>
      <c r="GT474" s="69"/>
      <c r="GU474" s="69"/>
      <c r="GV474" s="69"/>
      <c r="GW474" s="69"/>
      <c r="GX474" s="69"/>
      <c r="GY474" s="69"/>
      <c r="GZ474" s="69"/>
      <c r="HA474" s="69"/>
      <c r="HB474" s="69"/>
      <c r="HC474" s="69"/>
      <c r="HD474" s="69"/>
      <c r="HE474" s="69"/>
      <c r="HF474" s="69"/>
      <c r="HG474" s="69"/>
      <c r="HH474" s="69"/>
      <c r="HI474" s="69"/>
      <c r="HJ474" s="69"/>
      <c r="HK474" s="69"/>
      <c r="HL474" s="69"/>
      <c r="HM474" s="69"/>
      <c r="HN474" s="69"/>
      <c r="HO474" s="69"/>
      <c r="HP474" s="69"/>
      <c r="HQ474" s="69"/>
      <c r="HR474" s="69"/>
      <c r="HS474" s="69"/>
      <c r="HT474" s="69"/>
      <c r="HU474" s="69"/>
      <c r="HV474" s="69"/>
      <c r="HW474" s="69"/>
      <c r="HX474" s="69"/>
      <c r="HY474" s="69"/>
      <c r="HZ474" s="69"/>
      <c r="IA474" s="69"/>
      <c r="IB474" s="69"/>
      <c r="IC474" s="69"/>
      <c r="ID474" s="69"/>
      <c r="IE474" s="69"/>
      <c r="IF474" s="69"/>
      <c r="IG474" s="69"/>
      <c r="IH474" s="69"/>
      <c r="II474" s="69"/>
      <c r="IJ474" s="69"/>
      <c r="IK474" s="69"/>
    </row>
    <row r="475" spans="1:245" s="67" customFormat="1" x14ac:dyDescent="0.35">
      <c r="A475" s="85" t="s">
        <v>434</v>
      </c>
      <c r="B475" s="85" t="s">
        <v>767</v>
      </c>
      <c r="C475" s="85" t="s">
        <v>7</v>
      </c>
      <c r="D475" s="109">
        <v>9000000</v>
      </c>
      <c r="E475" s="76"/>
      <c r="F475" s="1"/>
    </row>
    <row r="476" spans="1:245" x14ac:dyDescent="0.35">
      <c r="A476" s="85" t="s">
        <v>436</v>
      </c>
      <c r="B476" s="85" t="s">
        <v>768</v>
      </c>
      <c r="C476" s="85" t="s">
        <v>7</v>
      </c>
      <c r="D476" s="109">
        <v>8000000</v>
      </c>
    </row>
    <row r="477" spans="1:245" x14ac:dyDescent="0.35">
      <c r="A477" s="85" t="s">
        <v>857</v>
      </c>
      <c r="B477" s="85" t="s">
        <v>858</v>
      </c>
      <c r="C477" s="85" t="s">
        <v>7</v>
      </c>
      <c r="D477" s="109">
        <v>12000000</v>
      </c>
    </row>
    <row r="478" spans="1:245" s="68" customFormat="1" x14ac:dyDescent="0.35">
      <c r="A478" s="102" t="s">
        <v>1070</v>
      </c>
      <c r="B478" s="102" t="s">
        <v>961</v>
      </c>
      <c r="C478" s="102" t="s">
        <v>7</v>
      </c>
      <c r="D478" s="111">
        <v>8000000</v>
      </c>
      <c r="E478" s="77" t="s">
        <v>844</v>
      </c>
      <c r="F478" s="1"/>
    </row>
    <row r="479" spans="1:245" x14ac:dyDescent="0.35">
      <c r="D479" s="109" t="s">
        <v>985</v>
      </c>
      <c r="E479" s="77"/>
      <c r="G479" s="68"/>
      <c r="H479" s="68"/>
      <c r="I479" s="68"/>
      <c r="J479" s="68"/>
      <c r="K479" s="68"/>
      <c r="L479" s="68"/>
      <c r="M479" s="68"/>
      <c r="N479" s="68"/>
      <c r="O479" s="68"/>
      <c r="P479" s="68"/>
      <c r="Q479" s="68"/>
      <c r="R479" s="68"/>
      <c r="S479" s="68"/>
      <c r="T479" s="68"/>
      <c r="U479" s="68"/>
      <c r="V479" s="68"/>
      <c r="W479" s="68"/>
      <c r="X479" s="68"/>
      <c r="Y479" s="68"/>
      <c r="Z479" s="68"/>
      <c r="AA479" s="68"/>
      <c r="AB479" s="68"/>
      <c r="AC479" s="68"/>
      <c r="AD479" s="68"/>
      <c r="AE479" s="68"/>
      <c r="AF479" s="68"/>
      <c r="AG479" s="68"/>
      <c r="AH479" s="68"/>
      <c r="AI479" s="68"/>
      <c r="AJ479" s="68"/>
      <c r="AK479" s="68"/>
      <c r="AL479" s="68"/>
      <c r="AM479" s="68"/>
      <c r="AN479" s="68"/>
      <c r="AO479" s="68"/>
      <c r="AP479" s="68"/>
      <c r="AQ479" s="68"/>
      <c r="AR479" s="68"/>
      <c r="AS479" s="68"/>
      <c r="AT479" s="68"/>
      <c r="AU479" s="68"/>
      <c r="AV479" s="68"/>
      <c r="AW479" s="68"/>
      <c r="AX479" s="68"/>
      <c r="AY479" s="68"/>
      <c r="AZ479" s="68"/>
      <c r="BA479" s="68"/>
      <c r="BB479" s="68"/>
      <c r="BC479" s="68"/>
      <c r="BD479" s="68"/>
      <c r="BE479" s="68"/>
      <c r="BF479" s="68"/>
      <c r="BG479" s="68"/>
      <c r="BH479" s="68"/>
      <c r="BI479" s="68"/>
      <c r="BJ479" s="68"/>
      <c r="BK479" s="68"/>
      <c r="BL479" s="68"/>
      <c r="BM479" s="68"/>
      <c r="BN479" s="68"/>
      <c r="BO479" s="68"/>
      <c r="BP479" s="68"/>
      <c r="BQ479" s="68"/>
      <c r="BR479" s="68"/>
      <c r="BS479" s="68"/>
      <c r="BT479" s="68"/>
      <c r="BU479" s="68"/>
      <c r="BV479" s="68"/>
      <c r="BW479" s="68"/>
      <c r="BX479" s="68"/>
      <c r="BY479" s="68"/>
      <c r="BZ479" s="68"/>
      <c r="CA479" s="68"/>
      <c r="CB479" s="68"/>
      <c r="CC479" s="68"/>
      <c r="CD479" s="68"/>
      <c r="CE479" s="68"/>
      <c r="CF479" s="68"/>
      <c r="CG479" s="68"/>
      <c r="CH479" s="68"/>
      <c r="CI479" s="68"/>
      <c r="CJ479" s="68"/>
      <c r="CK479" s="68"/>
      <c r="CL479" s="68"/>
      <c r="CM479" s="68"/>
      <c r="CN479" s="68"/>
      <c r="CO479" s="68"/>
      <c r="CP479" s="68"/>
      <c r="CQ479" s="68"/>
      <c r="CR479" s="68"/>
      <c r="CS479" s="68"/>
      <c r="CT479" s="68"/>
      <c r="CU479" s="68"/>
      <c r="CV479" s="68"/>
      <c r="CW479" s="68"/>
      <c r="CX479" s="68"/>
      <c r="CY479" s="68"/>
      <c r="CZ479" s="68"/>
      <c r="DA479" s="68"/>
      <c r="DB479" s="68"/>
      <c r="DC479" s="68"/>
      <c r="DD479" s="68"/>
      <c r="DE479" s="68"/>
      <c r="DF479" s="68"/>
      <c r="DG479" s="68"/>
      <c r="DH479" s="68"/>
      <c r="DI479" s="68"/>
      <c r="DJ479" s="68"/>
      <c r="DK479" s="68"/>
      <c r="DL479" s="68"/>
      <c r="DM479" s="68"/>
      <c r="DN479" s="68"/>
      <c r="DO479" s="68"/>
      <c r="DP479" s="68"/>
      <c r="DQ479" s="68"/>
      <c r="DR479" s="68"/>
      <c r="DS479" s="68"/>
      <c r="DT479" s="68"/>
      <c r="DU479" s="68"/>
      <c r="DV479" s="68"/>
      <c r="DW479" s="68"/>
      <c r="DX479" s="68"/>
      <c r="DY479" s="68"/>
      <c r="DZ479" s="68"/>
      <c r="EA479" s="68"/>
      <c r="EB479" s="68"/>
      <c r="EC479" s="68"/>
      <c r="ED479" s="68"/>
      <c r="EE479" s="68"/>
      <c r="EF479" s="68"/>
      <c r="EG479" s="68"/>
      <c r="EH479" s="68"/>
      <c r="EI479" s="68"/>
      <c r="EJ479" s="68"/>
      <c r="EK479" s="68"/>
      <c r="EL479" s="68"/>
      <c r="EM479" s="68"/>
      <c r="EN479" s="68"/>
      <c r="EO479" s="68"/>
      <c r="EP479" s="68"/>
      <c r="EQ479" s="68"/>
      <c r="ER479" s="68"/>
      <c r="ES479" s="68"/>
      <c r="ET479" s="68"/>
      <c r="EU479" s="68"/>
      <c r="EV479" s="68"/>
      <c r="EW479" s="68"/>
      <c r="EX479" s="68"/>
      <c r="EY479" s="68"/>
      <c r="EZ479" s="68"/>
      <c r="FA479" s="68"/>
      <c r="FB479" s="68"/>
      <c r="FC479" s="68"/>
      <c r="FD479" s="68"/>
      <c r="FE479" s="68"/>
      <c r="FF479" s="68"/>
      <c r="FG479" s="68"/>
      <c r="FH479" s="68"/>
      <c r="FI479" s="68"/>
      <c r="FJ479" s="68"/>
      <c r="FK479" s="68"/>
      <c r="FL479" s="68"/>
      <c r="FM479" s="68"/>
      <c r="FN479" s="68"/>
      <c r="FO479" s="68"/>
      <c r="FP479" s="68"/>
      <c r="FQ479" s="68"/>
      <c r="FR479" s="68"/>
      <c r="FS479" s="68"/>
      <c r="FT479" s="68"/>
      <c r="FU479" s="68"/>
      <c r="FV479" s="68"/>
      <c r="FW479" s="68"/>
      <c r="FX479" s="68"/>
      <c r="FY479" s="68"/>
      <c r="FZ479" s="68"/>
      <c r="GA479" s="68"/>
      <c r="GB479" s="68"/>
      <c r="GC479" s="68"/>
      <c r="GD479" s="68"/>
      <c r="GE479" s="68"/>
      <c r="GF479" s="68"/>
      <c r="GG479" s="68"/>
      <c r="GH479" s="68"/>
      <c r="GI479" s="68"/>
      <c r="GJ479" s="68"/>
      <c r="GK479" s="68"/>
      <c r="GL479" s="68"/>
      <c r="GM479" s="68"/>
      <c r="GN479" s="68"/>
      <c r="GO479" s="68"/>
      <c r="GP479" s="68"/>
      <c r="GQ479" s="68"/>
      <c r="GR479" s="68"/>
      <c r="GS479" s="68"/>
      <c r="GT479" s="68"/>
      <c r="GU479" s="68"/>
      <c r="GV479" s="68"/>
      <c r="GW479" s="68"/>
      <c r="GX479" s="68"/>
      <c r="GY479" s="68"/>
      <c r="GZ479" s="68"/>
      <c r="HA479" s="68"/>
      <c r="HB479" s="68"/>
      <c r="HC479" s="68"/>
      <c r="HD479" s="68"/>
      <c r="HE479" s="68"/>
      <c r="HF479" s="68"/>
      <c r="HG479" s="68"/>
      <c r="HH479" s="68"/>
      <c r="HI479" s="68"/>
      <c r="HJ479" s="68"/>
      <c r="HK479" s="68"/>
      <c r="HL479" s="68"/>
      <c r="HM479" s="68"/>
      <c r="HN479" s="68"/>
      <c r="HO479" s="68"/>
      <c r="HP479" s="68"/>
      <c r="HQ479" s="68"/>
      <c r="HR479" s="68"/>
      <c r="HS479" s="68"/>
      <c r="HT479" s="68"/>
      <c r="HU479" s="68"/>
      <c r="HV479" s="68"/>
      <c r="HW479" s="68"/>
      <c r="HX479" s="68"/>
      <c r="HY479" s="68"/>
      <c r="HZ479" s="68"/>
      <c r="IA479" s="68"/>
      <c r="IB479" s="68"/>
      <c r="IC479" s="68"/>
      <c r="ID479" s="68"/>
      <c r="IE479" s="68"/>
      <c r="IF479" s="68"/>
      <c r="IG479" s="68"/>
      <c r="IH479" s="68"/>
      <c r="II479" s="68"/>
      <c r="IJ479" s="68"/>
      <c r="IK479" s="68"/>
    </row>
    <row r="480" spans="1:245" s="100" customFormat="1" x14ac:dyDescent="0.35">
      <c r="A480" s="101" t="s">
        <v>437</v>
      </c>
      <c r="B480" s="101" t="s">
        <v>440</v>
      </c>
      <c r="C480" s="101" t="s">
        <v>22</v>
      </c>
      <c r="D480" s="110">
        <v>16000000</v>
      </c>
      <c r="E480" s="99"/>
      <c r="F480" s="2"/>
    </row>
    <row r="481" spans="1:245" x14ac:dyDescent="0.35">
      <c r="A481" s="85" t="s">
        <v>439</v>
      </c>
      <c r="B481" s="85" t="s">
        <v>405</v>
      </c>
      <c r="C481" s="85" t="s">
        <v>22</v>
      </c>
      <c r="D481" s="109">
        <v>14000000</v>
      </c>
    </row>
    <row r="482" spans="1:245" x14ac:dyDescent="0.35">
      <c r="A482" s="85" t="s">
        <v>442</v>
      </c>
      <c r="B482" s="85" t="s">
        <v>26</v>
      </c>
      <c r="C482" s="85" t="s">
        <v>22</v>
      </c>
      <c r="D482" s="109">
        <v>12000000</v>
      </c>
    </row>
    <row r="483" spans="1:245" x14ac:dyDescent="0.35">
      <c r="A483" s="85" t="s">
        <v>443</v>
      </c>
      <c r="B483" s="85" t="s">
        <v>444</v>
      </c>
      <c r="C483" s="85" t="s">
        <v>22</v>
      </c>
      <c r="D483" s="109">
        <v>12000000</v>
      </c>
      <c r="E483" s="77"/>
      <c r="G483" s="68"/>
      <c r="H483" s="68"/>
      <c r="I483" s="68"/>
      <c r="J483" s="68"/>
      <c r="K483" s="68"/>
      <c r="L483" s="68"/>
      <c r="M483" s="68"/>
      <c r="N483" s="68"/>
      <c r="O483" s="68"/>
      <c r="P483" s="68"/>
      <c r="Q483" s="68"/>
      <c r="R483" s="68"/>
      <c r="S483" s="68"/>
      <c r="T483" s="68"/>
      <c r="U483" s="68"/>
      <c r="V483" s="68"/>
      <c r="W483" s="68"/>
      <c r="X483" s="68"/>
      <c r="Y483" s="68"/>
      <c r="Z483" s="68"/>
      <c r="AA483" s="68"/>
      <c r="AB483" s="68"/>
      <c r="AC483" s="68"/>
      <c r="AD483" s="68"/>
      <c r="AE483" s="68"/>
      <c r="AF483" s="68"/>
      <c r="AG483" s="68"/>
      <c r="AH483" s="68"/>
      <c r="AI483" s="68"/>
      <c r="AJ483" s="68"/>
      <c r="AK483" s="68"/>
      <c r="AL483" s="68"/>
      <c r="AM483" s="68"/>
      <c r="AN483" s="68"/>
      <c r="AO483" s="68"/>
      <c r="AP483" s="68"/>
      <c r="AQ483" s="68"/>
      <c r="AR483" s="68"/>
      <c r="AS483" s="68"/>
      <c r="AT483" s="68"/>
      <c r="AU483" s="68"/>
      <c r="AV483" s="68"/>
      <c r="AW483" s="68"/>
      <c r="AX483" s="68"/>
      <c r="AY483" s="68"/>
      <c r="AZ483" s="68"/>
      <c r="BA483" s="68"/>
      <c r="BB483" s="68"/>
      <c r="BC483" s="68"/>
      <c r="BD483" s="68"/>
      <c r="BE483" s="68"/>
      <c r="BF483" s="68"/>
      <c r="BG483" s="68"/>
      <c r="BH483" s="68"/>
      <c r="BI483" s="68"/>
      <c r="BJ483" s="68"/>
      <c r="BK483" s="68"/>
      <c r="BL483" s="68"/>
      <c r="BM483" s="68"/>
      <c r="BN483" s="68"/>
      <c r="BO483" s="68"/>
      <c r="BP483" s="68"/>
      <c r="BQ483" s="68"/>
      <c r="BR483" s="68"/>
      <c r="BS483" s="68"/>
      <c r="BT483" s="68"/>
      <c r="BU483" s="68"/>
      <c r="BV483" s="68"/>
      <c r="BW483" s="68"/>
      <c r="BX483" s="68"/>
      <c r="BY483" s="68"/>
      <c r="BZ483" s="68"/>
      <c r="CA483" s="68"/>
      <c r="CB483" s="68"/>
      <c r="CC483" s="68"/>
      <c r="CD483" s="68"/>
      <c r="CE483" s="68"/>
      <c r="CF483" s="68"/>
      <c r="CG483" s="68"/>
      <c r="CH483" s="68"/>
      <c r="CI483" s="68"/>
      <c r="CJ483" s="68"/>
      <c r="CK483" s="68"/>
      <c r="CL483" s="68"/>
      <c r="CM483" s="68"/>
      <c r="CN483" s="68"/>
      <c r="CO483" s="68"/>
      <c r="CP483" s="68"/>
      <c r="CQ483" s="68"/>
      <c r="CR483" s="68"/>
      <c r="CS483" s="68"/>
      <c r="CT483" s="68"/>
      <c r="CU483" s="68"/>
      <c r="CV483" s="68"/>
      <c r="CW483" s="68"/>
      <c r="CX483" s="68"/>
      <c r="CY483" s="68"/>
      <c r="CZ483" s="68"/>
      <c r="DA483" s="68"/>
      <c r="DB483" s="68"/>
      <c r="DC483" s="68"/>
      <c r="DD483" s="68"/>
      <c r="DE483" s="68"/>
      <c r="DF483" s="68"/>
      <c r="DG483" s="68"/>
      <c r="DH483" s="68"/>
      <c r="DI483" s="68"/>
      <c r="DJ483" s="68"/>
      <c r="DK483" s="68"/>
      <c r="DL483" s="68"/>
      <c r="DM483" s="68"/>
      <c r="DN483" s="68"/>
      <c r="DO483" s="68"/>
      <c r="DP483" s="68"/>
      <c r="DQ483" s="68"/>
      <c r="DR483" s="68"/>
      <c r="DS483" s="68"/>
      <c r="DT483" s="68"/>
      <c r="DU483" s="68"/>
      <c r="DV483" s="68"/>
      <c r="DW483" s="68"/>
      <c r="DX483" s="68"/>
      <c r="DY483" s="68"/>
      <c r="DZ483" s="68"/>
      <c r="EA483" s="68"/>
      <c r="EB483" s="68"/>
      <c r="EC483" s="68"/>
      <c r="ED483" s="68"/>
      <c r="EE483" s="68"/>
      <c r="EF483" s="68"/>
      <c r="EG483" s="68"/>
      <c r="EH483" s="68"/>
      <c r="EI483" s="68"/>
      <c r="EJ483" s="68"/>
      <c r="EK483" s="68"/>
      <c r="EL483" s="68"/>
      <c r="EM483" s="68"/>
      <c r="EN483" s="68"/>
      <c r="EO483" s="68"/>
      <c r="EP483" s="68"/>
      <c r="EQ483" s="68"/>
      <c r="ER483" s="68"/>
      <c r="ES483" s="68"/>
      <c r="ET483" s="68"/>
      <c r="EU483" s="68"/>
      <c r="EV483" s="68"/>
      <c r="EW483" s="68"/>
      <c r="EX483" s="68"/>
      <c r="EY483" s="68"/>
      <c r="EZ483" s="68"/>
      <c r="FA483" s="68"/>
      <c r="FB483" s="68"/>
      <c r="FC483" s="68"/>
      <c r="FD483" s="68"/>
      <c r="FE483" s="68"/>
      <c r="FF483" s="68"/>
      <c r="FG483" s="68"/>
      <c r="FH483" s="68"/>
      <c r="FI483" s="68"/>
      <c r="FJ483" s="68"/>
      <c r="FK483" s="68"/>
      <c r="FL483" s="68"/>
      <c r="FM483" s="68"/>
      <c r="FN483" s="68"/>
      <c r="FO483" s="68"/>
      <c r="FP483" s="68"/>
      <c r="FQ483" s="68"/>
      <c r="FR483" s="68"/>
      <c r="FS483" s="68"/>
      <c r="FT483" s="68"/>
      <c r="FU483" s="68"/>
      <c r="FV483" s="68"/>
      <c r="FW483" s="68"/>
      <c r="FX483" s="68"/>
      <c r="FY483" s="68"/>
      <c r="FZ483" s="68"/>
      <c r="GA483" s="68"/>
      <c r="GB483" s="68"/>
      <c r="GC483" s="68"/>
      <c r="GD483" s="68"/>
      <c r="GE483" s="68"/>
      <c r="GF483" s="68"/>
      <c r="GG483" s="68"/>
      <c r="GH483" s="68"/>
      <c r="GI483" s="68"/>
      <c r="GJ483" s="68"/>
      <c r="GK483" s="68"/>
      <c r="GL483" s="68"/>
      <c r="GM483" s="68"/>
      <c r="GN483" s="68"/>
      <c r="GO483" s="68"/>
      <c r="GP483" s="68"/>
      <c r="GQ483" s="68"/>
      <c r="GR483" s="68"/>
      <c r="GS483" s="68"/>
      <c r="GT483" s="68"/>
      <c r="GU483" s="68"/>
      <c r="GV483" s="68"/>
      <c r="GW483" s="68"/>
      <c r="GX483" s="68"/>
      <c r="GY483" s="68"/>
      <c r="GZ483" s="68"/>
      <c r="HA483" s="68"/>
      <c r="HB483" s="68"/>
      <c r="HC483" s="68"/>
      <c r="HD483" s="68"/>
      <c r="HE483" s="68"/>
      <c r="HF483" s="68"/>
      <c r="HG483" s="68"/>
      <c r="HH483" s="68"/>
      <c r="HI483" s="68"/>
      <c r="HJ483" s="68"/>
      <c r="HK483" s="68"/>
      <c r="HL483" s="68"/>
      <c r="HM483" s="68"/>
      <c r="HN483" s="68"/>
      <c r="HO483" s="68"/>
      <c r="HP483" s="68"/>
      <c r="HQ483" s="68"/>
      <c r="HR483" s="68"/>
      <c r="HS483" s="68"/>
      <c r="HT483" s="68"/>
      <c r="HU483" s="68"/>
      <c r="HV483" s="68"/>
      <c r="HW483" s="68"/>
      <c r="HX483" s="68"/>
      <c r="HY483" s="68"/>
      <c r="HZ483" s="68"/>
      <c r="IA483" s="68"/>
      <c r="IB483" s="68"/>
      <c r="IC483" s="68"/>
      <c r="ID483" s="68"/>
      <c r="IE483" s="68"/>
      <c r="IF483" s="68"/>
      <c r="IG483" s="68"/>
      <c r="IH483" s="68"/>
      <c r="II483" s="68"/>
      <c r="IJ483" s="68"/>
      <c r="IK483" s="68"/>
    </row>
    <row r="484" spans="1:245" s="67" customFormat="1" x14ac:dyDescent="0.35">
      <c r="A484" s="85" t="s">
        <v>445</v>
      </c>
      <c r="B484" s="85" t="s">
        <v>769</v>
      </c>
      <c r="C484" s="85" t="s">
        <v>22</v>
      </c>
      <c r="D484" s="109">
        <v>11000000</v>
      </c>
      <c r="E484" s="77"/>
      <c r="F484" s="1"/>
      <c r="G484" s="68"/>
      <c r="H484" s="68"/>
      <c r="I484" s="68"/>
      <c r="J484" s="68"/>
      <c r="K484" s="68"/>
      <c r="L484" s="68"/>
      <c r="M484" s="68"/>
      <c r="N484" s="68"/>
      <c r="O484" s="68"/>
      <c r="P484" s="68"/>
      <c r="Q484" s="68"/>
      <c r="R484" s="68"/>
      <c r="S484" s="68"/>
      <c r="T484" s="68"/>
      <c r="U484" s="68"/>
      <c r="V484" s="68"/>
      <c r="W484" s="68"/>
      <c r="X484" s="68"/>
      <c r="Y484" s="68"/>
      <c r="Z484" s="68"/>
      <c r="AA484" s="68"/>
      <c r="AB484" s="68"/>
      <c r="AC484" s="68"/>
      <c r="AD484" s="68"/>
      <c r="AE484" s="68"/>
      <c r="AF484" s="68"/>
      <c r="AG484" s="68"/>
      <c r="AH484" s="68"/>
      <c r="AI484" s="68"/>
      <c r="AJ484" s="68"/>
      <c r="AK484" s="68"/>
      <c r="AL484" s="68"/>
      <c r="AM484" s="68"/>
      <c r="AN484" s="68"/>
      <c r="AO484" s="68"/>
      <c r="AP484" s="68"/>
      <c r="AQ484" s="68"/>
      <c r="AR484" s="68"/>
      <c r="AS484" s="68"/>
      <c r="AT484" s="68"/>
      <c r="AU484" s="68"/>
      <c r="AV484" s="68"/>
      <c r="AW484" s="68"/>
      <c r="AX484" s="68"/>
      <c r="AY484" s="68"/>
      <c r="AZ484" s="68"/>
      <c r="BA484" s="68"/>
      <c r="BB484" s="68"/>
      <c r="BC484" s="68"/>
      <c r="BD484" s="68"/>
      <c r="BE484" s="68"/>
      <c r="BF484" s="68"/>
      <c r="BG484" s="68"/>
      <c r="BH484" s="68"/>
      <c r="BI484" s="68"/>
      <c r="BJ484" s="68"/>
      <c r="BK484" s="68"/>
      <c r="BL484" s="68"/>
      <c r="BM484" s="68"/>
      <c r="BN484" s="68"/>
      <c r="BO484" s="68"/>
      <c r="BP484" s="68"/>
      <c r="BQ484" s="68"/>
      <c r="BR484" s="68"/>
      <c r="BS484" s="68"/>
      <c r="BT484" s="68"/>
      <c r="BU484" s="68"/>
      <c r="BV484" s="68"/>
      <c r="BW484" s="68"/>
      <c r="BX484" s="68"/>
      <c r="BY484" s="68"/>
      <c r="BZ484" s="68"/>
      <c r="CA484" s="68"/>
      <c r="CB484" s="68"/>
      <c r="CC484" s="68"/>
      <c r="CD484" s="68"/>
      <c r="CE484" s="68"/>
      <c r="CF484" s="68"/>
      <c r="CG484" s="68"/>
      <c r="CH484" s="68"/>
      <c r="CI484" s="68"/>
      <c r="CJ484" s="68"/>
      <c r="CK484" s="68"/>
      <c r="CL484" s="68"/>
      <c r="CM484" s="68"/>
      <c r="CN484" s="68"/>
      <c r="CO484" s="68"/>
      <c r="CP484" s="68"/>
      <c r="CQ484" s="68"/>
      <c r="CR484" s="68"/>
      <c r="CS484" s="68"/>
      <c r="CT484" s="68"/>
      <c r="CU484" s="68"/>
      <c r="CV484" s="68"/>
      <c r="CW484" s="68"/>
      <c r="CX484" s="68"/>
      <c r="CY484" s="68"/>
      <c r="CZ484" s="68"/>
      <c r="DA484" s="68"/>
      <c r="DB484" s="68"/>
      <c r="DC484" s="68"/>
      <c r="DD484" s="68"/>
      <c r="DE484" s="68"/>
      <c r="DF484" s="68"/>
      <c r="DG484" s="68"/>
      <c r="DH484" s="68"/>
      <c r="DI484" s="68"/>
      <c r="DJ484" s="68"/>
      <c r="DK484" s="68"/>
      <c r="DL484" s="68"/>
      <c r="DM484" s="68"/>
      <c r="DN484" s="68"/>
      <c r="DO484" s="68"/>
      <c r="DP484" s="68"/>
      <c r="DQ484" s="68"/>
      <c r="DR484" s="68"/>
      <c r="DS484" s="68"/>
      <c r="DT484" s="68"/>
      <c r="DU484" s="68"/>
      <c r="DV484" s="68"/>
      <c r="DW484" s="68"/>
      <c r="DX484" s="68"/>
      <c r="DY484" s="68"/>
      <c r="DZ484" s="68"/>
      <c r="EA484" s="68"/>
      <c r="EB484" s="68"/>
      <c r="EC484" s="68"/>
      <c r="ED484" s="68"/>
      <c r="EE484" s="68"/>
      <c r="EF484" s="68"/>
      <c r="EG484" s="68"/>
      <c r="EH484" s="68"/>
      <c r="EI484" s="68"/>
      <c r="EJ484" s="68"/>
      <c r="EK484" s="68"/>
      <c r="EL484" s="68"/>
      <c r="EM484" s="68"/>
      <c r="EN484" s="68"/>
      <c r="EO484" s="68"/>
      <c r="EP484" s="68"/>
      <c r="EQ484" s="68"/>
      <c r="ER484" s="68"/>
      <c r="ES484" s="68"/>
      <c r="ET484" s="68"/>
      <c r="EU484" s="68"/>
      <c r="EV484" s="68"/>
      <c r="EW484" s="68"/>
      <c r="EX484" s="68"/>
      <c r="EY484" s="68"/>
      <c r="EZ484" s="68"/>
      <c r="FA484" s="68"/>
      <c r="FB484" s="68"/>
      <c r="FC484" s="68"/>
      <c r="FD484" s="68"/>
      <c r="FE484" s="68"/>
      <c r="FF484" s="68"/>
      <c r="FG484" s="68"/>
      <c r="FH484" s="68"/>
      <c r="FI484" s="68"/>
      <c r="FJ484" s="68"/>
      <c r="FK484" s="68"/>
      <c r="FL484" s="68"/>
      <c r="FM484" s="68"/>
      <c r="FN484" s="68"/>
      <c r="FO484" s="68"/>
      <c r="FP484" s="68"/>
      <c r="FQ484" s="68"/>
      <c r="FR484" s="68"/>
      <c r="FS484" s="68"/>
      <c r="FT484" s="68"/>
      <c r="FU484" s="68"/>
      <c r="FV484" s="68"/>
      <c r="FW484" s="68"/>
      <c r="FX484" s="68"/>
      <c r="FY484" s="68"/>
      <c r="FZ484" s="68"/>
      <c r="GA484" s="68"/>
      <c r="GB484" s="68"/>
      <c r="GC484" s="68"/>
      <c r="GD484" s="68"/>
      <c r="GE484" s="68"/>
      <c r="GF484" s="68"/>
      <c r="GG484" s="68"/>
      <c r="GH484" s="68"/>
      <c r="GI484" s="68"/>
      <c r="GJ484" s="68"/>
      <c r="GK484" s="68"/>
      <c r="GL484" s="68"/>
      <c r="GM484" s="68"/>
      <c r="GN484" s="68"/>
      <c r="GO484" s="68"/>
      <c r="GP484" s="68"/>
      <c r="GQ484" s="68"/>
      <c r="GR484" s="68"/>
      <c r="GS484" s="68"/>
      <c r="GT484" s="68"/>
      <c r="GU484" s="68"/>
      <c r="GV484" s="68"/>
      <c r="GW484" s="68"/>
      <c r="GX484" s="68"/>
      <c r="GY484" s="68"/>
      <c r="GZ484" s="68"/>
      <c r="HA484" s="68"/>
      <c r="HB484" s="68"/>
      <c r="HC484" s="68"/>
      <c r="HD484" s="68"/>
      <c r="HE484" s="68"/>
      <c r="HF484" s="68"/>
      <c r="HG484" s="68"/>
      <c r="HH484" s="68"/>
      <c r="HI484" s="68"/>
      <c r="HJ484" s="68"/>
      <c r="HK484" s="68"/>
      <c r="HL484" s="68"/>
      <c r="HM484" s="68"/>
      <c r="HN484" s="68"/>
      <c r="HO484" s="68"/>
      <c r="HP484" s="68"/>
      <c r="HQ484" s="68"/>
      <c r="HR484" s="68"/>
      <c r="HS484" s="68"/>
      <c r="HT484" s="68"/>
      <c r="HU484" s="68"/>
      <c r="HV484" s="68"/>
      <c r="HW484" s="68"/>
      <c r="HX484" s="68"/>
      <c r="HY484" s="68"/>
      <c r="HZ484" s="68"/>
      <c r="IA484" s="68"/>
      <c r="IB484" s="68"/>
      <c r="IC484" s="68"/>
      <c r="ID484" s="68"/>
      <c r="IE484" s="68"/>
      <c r="IF484" s="68"/>
      <c r="IG484" s="68"/>
      <c r="IH484" s="68"/>
      <c r="II484" s="68"/>
      <c r="IJ484" s="68"/>
      <c r="IK484" s="68"/>
    </row>
    <row r="485" spans="1:245" s="100" customFormat="1" x14ac:dyDescent="0.35">
      <c r="A485" s="101" t="s">
        <v>447</v>
      </c>
      <c r="B485" s="101" t="s">
        <v>448</v>
      </c>
      <c r="C485" s="101" t="s">
        <v>22</v>
      </c>
      <c r="D485" s="110">
        <v>9000000</v>
      </c>
      <c r="E485" s="99"/>
      <c r="F485" s="2"/>
    </row>
    <row r="486" spans="1:245" x14ac:dyDescent="0.35">
      <c r="A486" s="85" t="s">
        <v>861</v>
      </c>
      <c r="B486" s="85" t="s">
        <v>115</v>
      </c>
      <c r="C486" s="85" t="s">
        <v>22</v>
      </c>
      <c r="D486" s="109">
        <v>12000000</v>
      </c>
    </row>
    <row r="487" spans="1:245" s="68" customFormat="1" x14ac:dyDescent="0.35">
      <c r="A487" s="102" t="s">
        <v>1071</v>
      </c>
      <c r="B487" s="102" t="s">
        <v>962</v>
      </c>
      <c r="C487" s="102" t="s">
        <v>22</v>
      </c>
      <c r="D487" s="111">
        <v>8000000</v>
      </c>
      <c r="E487" s="77" t="s">
        <v>844</v>
      </c>
      <c r="F487" s="1"/>
    </row>
    <row r="488" spans="1:245" s="67" customFormat="1" x14ac:dyDescent="0.35">
      <c r="A488" s="85"/>
      <c r="B488" s="85"/>
      <c r="C488" s="85"/>
      <c r="D488" s="109" t="s">
        <v>985</v>
      </c>
      <c r="E488" s="76"/>
      <c r="F488" s="1"/>
    </row>
    <row r="489" spans="1:245" s="68" customFormat="1" x14ac:dyDescent="0.35">
      <c r="A489" s="85" t="s">
        <v>449</v>
      </c>
      <c r="B489" s="85" t="s">
        <v>459</v>
      </c>
      <c r="C489" s="85" t="s">
        <v>35</v>
      </c>
      <c r="D489" s="109">
        <v>14000000</v>
      </c>
      <c r="E489" s="77"/>
      <c r="F489" s="1"/>
    </row>
    <row r="490" spans="1:245" s="68" customFormat="1" x14ac:dyDescent="0.35">
      <c r="A490" s="85" t="s">
        <v>451</v>
      </c>
      <c r="B490" s="85" t="s">
        <v>450</v>
      </c>
      <c r="C490" s="85" t="s">
        <v>35</v>
      </c>
      <c r="D490" s="109">
        <v>14000000</v>
      </c>
      <c r="E490" s="76"/>
      <c r="F490" s="1"/>
      <c r="G490" s="67"/>
      <c r="H490" s="67"/>
      <c r="I490" s="67"/>
      <c r="J490" s="67"/>
      <c r="K490" s="67"/>
      <c r="L490" s="67"/>
      <c r="M490" s="67"/>
      <c r="N490" s="67"/>
      <c r="O490" s="67"/>
      <c r="P490" s="67"/>
      <c r="Q490" s="67"/>
      <c r="R490" s="67"/>
      <c r="S490" s="67"/>
      <c r="T490" s="67"/>
      <c r="U490" s="67"/>
      <c r="V490" s="67"/>
      <c r="W490" s="67"/>
      <c r="X490" s="67"/>
      <c r="Y490" s="67"/>
      <c r="Z490" s="67"/>
      <c r="AA490" s="67"/>
      <c r="AB490" s="67"/>
      <c r="AC490" s="67"/>
      <c r="AD490" s="67"/>
      <c r="AE490" s="67"/>
      <c r="AF490" s="67"/>
      <c r="AG490" s="67"/>
      <c r="AH490" s="67"/>
      <c r="AI490" s="67"/>
      <c r="AJ490" s="67"/>
      <c r="AK490" s="67"/>
      <c r="AL490" s="67"/>
      <c r="AM490" s="67"/>
      <c r="AN490" s="67"/>
      <c r="AO490" s="67"/>
      <c r="AP490" s="67"/>
      <c r="AQ490" s="67"/>
      <c r="AR490" s="67"/>
      <c r="AS490" s="67"/>
      <c r="AT490" s="67"/>
      <c r="AU490" s="67"/>
      <c r="AV490" s="67"/>
      <c r="AW490" s="67"/>
      <c r="AX490" s="67"/>
      <c r="AY490" s="67"/>
      <c r="AZ490" s="67"/>
      <c r="BA490" s="67"/>
      <c r="BB490" s="67"/>
      <c r="BC490" s="67"/>
      <c r="BD490" s="67"/>
      <c r="BE490" s="67"/>
      <c r="BF490" s="67"/>
      <c r="BG490" s="67"/>
      <c r="BH490" s="67"/>
      <c r="BI490" s="67"/>
      <c r="BJ490" s="67"/>
      <c r="BK490" s="67"/>
      <c r="BL490" s="67"/>
      <c r="BM490" s="67"/>
      <c r="BN490" s="67"/>
      <c r="BO490" s="67"/>
      <c r="BP490" s="67"/>
      <c r="BQ490" s="67"/>
      <c r="BR490" s="67"/>
      <c r="BS490" s="67"/>
      <c r="BT490" s="67"/>
      <c r="BU490" s="67"/>
      <c r="BV490" s="67"/>
      <c r="BW490" s="67"/>
      <c r="BX490" s="67"/>
      <c r="BY490" s="67"/>
      <c r="BZ490" s="67"/>
      <c r="CA490" s="67"/>
      <c r="CB490" s="67"/>
      <c r="CC490" s="67"/>
      <c r="CD490" s="67"/>
      <c r="CE490" s="67"/>
      <c r="CF490" s="67"/>
      <c r="CG490" s="67"/>
      <c r="CH490" s="67"/>
      <c r="CI490" s="67"/>
      <c r="CJ490" s="67"/>
      <c r="CK490" s="67"/>
      <c r="CL490" s="67"/>
      <c r="CM490" s="67"/>
      <c r="CN490" s="67"/>
      <c r="CO490" s="67"/>
      <c r="CP490" s="67"/>
      <c r="CQ490" s="67"/>
      <c r="CR490" s="67"/>
      <c r="CS490" s="67"/>
      <c r="CT490" s="67"/>
      <c r="CU490" s="67"/>
      <c r="CV490" s="67"/>
      <c r="CW490" s="67"/>
      <c r="CX490" s="67"/>
      <c r="CY490" s="67"/>
      <c r="CZ490" s="67"/>
      <c r="DA490" s="67"/>
      <c r="DB490" s="67"/>
      <c r="DC490" s="67"/>
      <c r="DD490" s="67"/>
      <c r="DE490" s="67"/>
      <c r="DF490" s="67"/>
      <c r="DG490" s="67"/>
      <c r="DH490" s="67"/>
      <c r="DI490" s="67"/>
      <c r="DJ490" s="67"/>
      <c r="DK490" s="67"/>
      <c r="DL490" s="67"/>
      <c r="DM490" s="67"/>
      <c r="DN490" s="67"/>
      <c r="DO490" s="67"/>
      <c r="DP490" s="67"/>
      <c r="DQ490" s="67"/>
      <c r="DR490" s="67"/>
      <c r="DS490" s="67"/>
      <c r="DT490" s="67"/>
      <c r="DU490" s="67"/>
      <c r="DV490" s="67"/>
      <c r="DW490" s="67"/>
      <c r="DX490" s="67"/>
      <c r="DY490" s="67"/>
      <c r="DZ490" s="67"/>
      <c r="EA490" s="67"/>
      <c r="EB490" s="67"/>
      <c r="EC490" s="67"/>
      <c r="ED490" s="67"/>
      <c r="EE490" s="67"/>
      <c r="EF490" s="67"/>
      <c r="EG490" s="67"/>
      <c r="EH490" s="67"/>
      <c r="EI490" s="67"/>
      <c r="EJ490" s="67"/>
      <c r="EK490" s="67"/>
      <c r="EL490" s="67"/>
      <c r="EM490" s="67"/>
      <c r="EN490" s="67"/>
      <c r="EO490" s="67"/>
      <c r="EP490" s="67"/>
      <c r="EQ490" s="67"/>
      <c r="ER490" s="67"/>
      <c r="ES490" s="67"/>
      <c r="ET490" s="67"/>
      <c r="EU490" s="67"/>
      <c r="EV490" s="67"/>
      <c r="EW490" s="67"/>
      <c r="EX490" s="67"/>
      <c r="EY490" s="67"/>
      <c r="EZ490" s="67"/>
      <c r="FA490" s="67"/>
      <c r="FB490" s="67"/>
      <c r="FC490" s="67"/>
      <c r="FD490" s="67"/>
      <c r="FE490" s="67"/>
      <c r="FF490" s="67"/>
      <c r="FG490" s="67"/>
      <c r="FH490" s="67"/>
      <c r="FI490" s="67"/>
      <c r="FJ490" s="67"/>
      <c r="FK490" s="67"/>
      <c r="FL490" s="67"/>
      <c r="FM490" s="67"/>
      <c r="FN490" s="67"/>
      <c r="FO490" s="67"/>
      <c r="FP490" s="67"/>
      <c r="FQ490" s="67"/>
      <c r="FR490" s="67"/>
      <c r="FS490" s="67"/>
      <c r="FT490" s="67"/>
      <c r="FU490" s="67"/>
      <c r="FV490" s="67"/>
      <c r="FW490" s="67"/>
      <c r="FX490" s="67"/>
      <c r="FY490" s="67"/>
      <c r="FZ490" s="67"/>
      <c r="GA490" s="67"/>
      <c r="GB490" s="67"/>
      <c r="GC490" s="67"/>
      <c r="GD490" s="67"/>
      <c r="GE490" s="67"/>
      <c r="GF490" s="67"/>
      <c r="GG490" s="67"/>
      <c r="GH490" s="67"/>
      <c r="GI490" s="67"/>
      <c r="GJ490" s="67"/>
      <c r="GK490" s="67"/>
      <c r="GL490" s="67"/>
      <c r="GM490" s="67"/>
      <c r="GN490" s="67"/>
      <c r="GO490" s="67"/>
      <c r="GP490" s="67"/>
      <c r="GQ490" s="67"/>
      <c r="GR490" s="67"/>
      <c r="GS490" s="67"/>
      <c r="GT490" s="67"/>
      <c r="GU490" s="67"/>
      <c r="GV490" s="67"/>
      <c r="GW490" s="67"/>
      <c r="GX490" s="67"/>
      <c r="GY490" s="67"/>
      <c r="GZ490" s="67"/>
      <c r="HA490" s="67"/>
      <c r="HB490" s="67"/>
      <c r="HC490" s="67"/>
      <c r="HD490" s="67"/>
      <c r="HE490" s="67"/>
      <c r="HF490" s="67"/>
      <c r="HG490" s="67"/>
      <c r="HH490" s="67"/>
      <c r="HI490" s="67"/>
      <c r="HJ490" s="67"/>
      <c r="HK490" s="67"/>
      <c r="HL490" s="67"/>
      <c r="HM490" s="67"/>
      <c r="HN490" s="67"/>
      <c r="HO490" s="67"/>
      <c r="HP490" s="67"/>
      <c r="HQ490" s="67"/>
      <c r="HR490" s="67"/>
      <c r="HS490" s="67"/>
      <c r="HT490" s="67"/>
      <c r="HU490" s="67"/>
      <c r="HV490" s="67"/>
      <c r="HW490" s="67"/>
      <c r="HX490" s="67"/>
      <c r="HY490" s="67"/>
      <c r="HZ490" s="67"/>
      <c r="IA490" s="67"/>
      <c r="IB490" s="67"/>
      <c r="IC490" s="67"/>
      <c r="ID490" s="67"/>
      <c r="IE490" s="67"/>
      <c r="IF490" s="67"/>
      <c r="IG490" s="67"/>
      <c r="IH490" s="67"/>
      <c r="II490" s="67"/>
      <c r="IJ490" s="67"/>
      <c r="IK490" s="67"/>
    </row>
    <row r="491" spans="1:245" s="68" customFormat="1" x14ac:dyDescent="0.35">
      <c r="A491" s="85" t="s">
        <v>453</v>
      </c>
      <c r="B491" s="85" t="s">
        <v>452</v>
      </c>
      <c r="C491" s="85" t="s">
        <v>35</v>
      </c>
      <c r="D491" s="109">
        <v>13000000</v>
      </c>
      <c r="E491" s="76"/>
      <c r="F491" s="1"/>
      <c r="G491" s="67"/>
      <c r="H491" s="67"/>
      <c r="I491" s="67"/>
      <c r="J491" s="67"/>
      <c r="K491" s="67"/>
      <c r="L491" s="67"/>
      <c r="M491" s="67"/>
      <c r="N491" s="67"/>
      <c r="O491" s="67"/>
      <c r="P491" s="67"/>
      <c r="Q491" s="67"/>
      <c r="R491" s="67"/>
      <c r="S491" s="67"/>
      <c r="T491" s="67"/>
      <c r="U491" s="67"/>
      <c r="V491" s="67"/>
      <c r="W491" s="67"/>
      <c r="X491" s="67"/>
      <c r="Y491" s="67"/>
      <c r="Z491" s="67"/>
      <c r="AA491" s="67"/>
      <c r="AB491" s="67"/>
      <c r="AC491" s="67"/>
      <c r="AD491" s="67"/>
      <c r="AE491" s="67"/>
      <c r="AF491" s="67"/>
      <c r="AG491" s="67"/>
      <c r="AH491" s="67"/>
      <c r="AI491" s="67"/>
      <c r="AJ491" s="67"/>
      <c r="AK491" s="67"/>
      <c r="AL491" s="67"/>
      <c r="AM491" s="67"/>
      <c r="AN491" s="67"/>
      <c r="AO491" s="67"/>
      <c r="AP491" s="67"/>
      <c r="AQ491" s="67"/>
      <c r="AR491" s="67"/>
      <c r="AS491" s="67"/>
      <c r="AT491" s="67"/>
      <c r="AU491" s="67"/>
      <c r="AV491" s="67"/>
      <c r="AW491" s="67"/>
      <c r="AX491" s="67"/>
      <c r="AY491" s="67"/>
      <c r="AZ491" s="67"/>
      <c r="BA491" s="67"/>
      <c r="BB491" s="67"/>
      <c r="BC491" s="67"/>
      <c r="BD491" s="67"/>
      <c r="BE491" s="67"/>
      <c r="BF491" s="67"/>
      <c r="BG491" s="67"/>
      <c r="BH491" s="67"/>
      <c r="BI491" s="67"/>
      <c r="BJ491" s="67"/>
      <c r="BK491" s="67"/>
      <c r="BL491" s="67"/>
      <c r="BM491" s="67"/>
      <c r="BN491" s="67"/>
      <c r="BO491" s="67"/>
      <c r="BP491" s="67"/>
      <c r="BQ491" s="67"/>
      <c r="BR491" s="67"/>
      <c r="BS491" s="67"/>
      <c r="BT491" s="67"/>
      <c r="BU491" s="67"/>
      <c r="BV491" s="67"/>
      <c r="BW491" s="67"/>
      <c r="BX491" s="67"/>
      <c r="BY491" s="67"/>
      <c r="BZ491" s="67"/>
      <c r="CA491" s="67"/>
      <c r="CB491" s="67"/>
      <c r="CC491" s="67"/>
      <c r="CD491" s="67"/>
      <c r="CE491" s="67"/>
      <c r="CF491" s="67"/>
      <c r="CG491" s="67"/>
      <c r="CH491" s="67"/>
      <c r="CI491" s="67"/>
      <c r="CJ491" s="67"/>
      <c r="CK491" s="67"/>
      <c r="CL491" s="67"/>
      <c r="CM491" s="67"/>
      <c r="CN491" s="67"/>
      <c r="CO491" s="67"/>
      <c r="CP491" s="67"/>
      <c r="CQ491" s="67"/>
      <c r="CR491" s="67"/>
      <c r="CS491" s="67"/>
      <c r="CT491" s="67"/>
      <c r="CU491" s="67"/>
      <c r="CV491" s="67"/>
      <c r="CW491" s="67"/>
      <c r="CX491" s="67"/>
      <c r="CY491" s="67"/>
      <c r="CZ491" s="67"/>
      <c r="DA491" s="67"/>
      <c r="DB491" s="67"/>
      <c r="DC491" s="67"/>
      <c r="DD491" s="67"/>
      <c r="DE491" s="67"/>
      <c r="DF491" s="67"/>
      <c r="DG491" s="67"/>
      <c r="DH491" s="67"/>
      <c r="DI491" s="67"/>
      <c r="DJ491" s="67"/>
      <c r="DK491" s="67"/>
      <c r="DL491" s="67"/>
      <c r="DM491" s="67"/>
      <c r="DN491" s="67"/>
      <c r="DO491" s="67"/>
      <c r="DP491" s="67"/>
      <c r="DQ491" s="67"/>
      <c r="DR491" s="67"/>
      <c r="DS491" s="67"/>
      <c r="DT491" s="67"/>
      <c r="DU491" s="67"/>
      <c r="DV491" s="67"/>
      <c r="DW491" s="67"/>
      <c r="DX491" s="67"/>
      <c r="DY491" s="67"/>
      <c r="DZ491" s="67"/>
      <c r="EA491" s="67"/>
      <c r="EB491" s="67"/>
      <c r="EC491" s="67"/>
      <c r="ED491" s="67"/>
      <c r="EE491" s="67"/>
      <c r="EF491" s="67"/>
      <c r="EG491" s="67"/>
      <c r="EH491" s="67"/>
      <c r="EI491" s="67"/>
      <c r="EJ491" s="67"/>
      <c r="EK491" s="67"/>
      <c r="EL491" s="67"/>
      <c r="EM491" s="67"/>
      <c r="EN491" s="67"/>
      <c r="EO491" s="67"/>
      <c r="EP491" s="67"/>
      <c r="EQ491" s="67"/>
      <c r="ER491" s="67"/>
      <c r="ES491" s="67"/>
      <c r="ET491" s="67"/>
      <c r="EU491" s="67"/>
      <c r="EV491" s="67"/>
      <c r="EW491" s="67"/>
      <c r="EX491" s="67"/>
      <c r="EY491" s="67"/>
      <c r="EZ491" s="67"/>
      <c r="FA491" s="67"/>
      <c r="FB491" s="67"/>
      <c r="FC491" s="67"/>
      <c r="FD491" s="67"/>
      <c r="FE491" s="67"/>
      <c r="FF491" s="67"/>
      <c r="FG491" s="67"/>
      <c r="FH491" s="67"/>
      <c r="FI491" s="67"/>
      <c r="FJ491" s="67"/>
      <c r="FK491" s="67"/>
      <c r="FL491" s="67"/>
      <c r="FM491" s="67"/>
      <c r="FN491" s="67"/>
      <c r="FO491" s="67"/>
      <c r="FP491" s="67"/>
      <c r="FQ491" s="67"/>
      <c r="FR491" s="67"/>
      <c r="FS491" s="67"/>
      <c r="FT491" s="67"/>
      <c r="FU491" s="67"/>
      <c r="FV491" s="67"/>
      <c r="FW491" s="67"/>
      <c r="FX491" s="67"/>
      <c r="FY491" s="67"/>
      <c r="FZ491" s="67"/>
      <c r="GA491" s="67"/>
      <c r="GB491" s="67"/>
      <c r="GC491" s="67"/>
      <c r="GD491" s="67"/>
      <c r="GE491" s="67"/>
      <c r="GF491" s="67"/>
      <c r="GG491" s="67"/>
      <c r="GH491" s="67"/>
      <c r="GI491" s="67"/>
      <c r="GJ491" s="67"/>
      <c r="GK491" s="67"/>
      <c r="GL491" s="67"/>
      <c r="GM491" s="67"/>
      <c r="GN491" s="67"/>
      <c r="GO491" s="67"/>
      <c r="GP491" s="67"/>
      <c r="GQ491" s="67"/>
      <c r="GR491" s="67"/>
      <c r="GS491" s="67"/>
      <c r="GT491" s="67"/>
      <c r="GU491" s="67"/>
      <c r="GV491" s="67"/>
      <c r="GW491" s="67"/>
      <c r="GX491" s="67"/>
      <c r="GY491" s="67"/>
      <c r="GZ491" s="67"/>
      <c r="HA491" s="67"/>
      <c r="HB491" s="67"/>
      <c r="HC491" s="67"/>
      <c r="HD491" s="67"/>
      <c r="HE491" s="67"/>
      <c r="HF491" s="67"/>
      <c r="HG491" s="67"/>
      <c r="HH491" s="67"/>
      <c r="HI491" s="67"/>
      <c r="HJ491" s="67"/>
      <c r="HK491" s="67"/>
      <c r="HL491" s="67"/>
      <c r="HM491" s="67"/>
      <c r="HN491" s="67"/>
      <c r="HO491" s="67"/>
      <c r="HP491" s="67"/>
      <c r="HQ491" s="67"/>
      <c r="HR491" s="67"/>
      <c r="HS491" s="67"/>
      <c r="HT491" s="67"/>
      <c r="HU491" s="67"/>
      <c r="HV491" s="67"/>
      <c r="HW491" s="67"/>
      <c r="HX491" s="67"/>
      <c r="HY491" s="67"/>
      <c r="HZ491" s="67"/>
      <c r="IA491" s="67"/>
      <c r="IB491" s="67"/>
      <c r="IC491" s="67"/>
      <c r="ID491" s="67"/>
      <c r="IE491" s="67"/>
      <c r="IF491" s="67"/>
      <c r="IG491" s="67"/>
      <c r="IH491" s="67"/>
      <c r="II491" s="67"/>
      <c r="IJ491" s="67"/>
      <c r="IK491" s="67"/>
    </row>
    <row r="492" spans="1:245" s="100" customFormat="1" x14ac:dyDescent="0.35">
      <c r="A492" s="101" t="s">
        <v>455</v>
      </c>
      <c r="B492" s="101" t="s">
        <v>454</v>
      </c>
      <c r="C492" s="101" t="s">
        <v>35</v>
      </c>
      <c r="D492" s="110">
        <v>13000000</v>
      </c>
      <c r="E492" s="99"/>
      <c r="F492" s="2"/>
    </row>
    <row r="493" spans="1:245" s="100" customFormat="1" x14ac:dyDescent="0.35">
      <c r="A493" s="101" t="s">
        <v>457</v>
      </c>
      <c r="B493" s="101" t="s">
        <v>456</v>
      </c>
      <c r="C493" s="101" t="s">
        <v>35</v>
      </c>
      <c r="D493" s="110">
        <v>11000000</v>
      </c>
      <c r="E493" s="99"/>
      <c r="F493" s="2"/>
    </row>
    <row r="494" spans="1:245" x14ac:dyDescent="0.35">
      <c r="A494" s="85" t="s">
        <v>458</v>
      </c>
      <c r="B494" s="85" t="s">
        <v>496</v>
      </c>
      <c r="C494" s="85" t="s">
        <v>35</v>
      </c>
      <c r="D494" s="109">
        <v>10000000</v>
      </c>
    </row>
    <row r="495" spans="1:245" x14ac:dyDescent="0.35">
      <c r="A495" s="85" t="s">
        <v>770</v>
      </c>
      <c r="B495" s="85" t="s">
        <v>771</v>
      </c>
      <c r="C495" s="85" t="s">
        <v>35</v>
      </c>
      <c r="D495" s="109">
        <v>9000000</v>
      </c>
    </row>
    <row r="496" spans="1:245" s="68" customFormat="1" x14ac:dyDescent="0.35">
      <c r="A496" s="102" t="s">
        <v>1072</v>
      </c>
      <c r="B496" s="102" t="s">
        <v>965</v>
      </c>
      <c r="C496" s="102" t="s">
        <v>35</v>
      </c>
      <c r="D496" s="111">
        <v>11000000</v>
      </c>
      <c r="E496" s="77" t="s">
        <v>844</v>
      </c>
      <c r="F496" s="1"/>
    </row>
    <row r="497" spans="1:245" s="68" customFormat="1" x14ac:dyDescent="0.35">
      <c r="A497" s="102" t="s">
        <v>1073</v>
      </c>
      <c r="B497" s="102" t="s">
        <v>964</v>
      </c>
      <c r="C497" s="102" t="s">
        <v>35</v>
      </c>
      <c r="D497" s="111">
        <v>11000000</v>
      </c>
      <c r="E497" s="77" t="s">
        <v>844</v>
      </c>
      <c r="F497" s="1"/>
    </row>
    <row r="498" spans="1:245" s="68" customFormat="1" x14ac:dyDescent="0.35">
      <c r="A498" s="102" t="s">
        <v>1074</v>
      </c>
      <c r="B498" s="102" t="s">
        <v>963</v>
      </c>
      <c r="C498" s="102" t="s">
        <v>35</v>
      </c>
      <c r="D498" s="111">
        <v>8000000</v>
      </c>
      <c r="E498" s="77" t="s">
        <v>844</v>
      </c>
      <c r="F498" s="1"/>
    </row>
    <row r="499" spans="1:245" x14ac:dyDescent="0.35">
      <c r="B499" s="88"/>
      <c r="D499" s="109" t="s">
        <v>985</v>
      </c>
    </row>
    <row r="500" spans="1:245" x14ac:dyDescent="0.35">
      <c r="D500" s="109" t="s">
        <v>985</v>
      </c>
    </row>
    <row r="501" spans="1:245" x14ac:dyDescent="0.35">
      <c r="B501" s="86" t="s">
        <v>460</v>
      </c>
      <c r="D501" s="109" t="s">
        <v>985</v>
      </c>
      <c r="E501" s="77"/>
      <c r="G501" s="68"/>
      <c r="H501" s="68"/>
      <c r="I501" s="68"/>
      <c r="J501" s="68"/>
      <c r="K501" s="68"/>
      <c r="L501" s="68"/>
      <c r="M501" s="68"/>
      <c r="N501" s="68"/>
      <c r="O501" s="68"/>
      <c r="P501" s="68"/>
      <c r="Q501" s="68"/>
      <c r="R501" s="68"/>
      <c r="S501" s="68"/>
      <c r="T501" s="68"/>
      <c r="U501" s="68"/>
      <c r="V501" s="68"/>
      <c r="W501" s="68"/>
      <c r="X501" s="68"/>
      <c r="Y501" s="68"/>
      <c r="Z501" s="68"/>
      <c r="AA501" s="68"/>
      <c r="AB501" s="68"/>
      <c r="AC501" s="68"/>
      <c r="AD501" s="68"/>
      <c r="AE501" s="68"/>
      <c r="AF501" s="68"/>
      <c r="AG501" s="68"/>
      <c r="AH501" s="68"/>
      <c r="AI501" s="68"/>
      <c r="AJ501" s="68"/>
      <c r="AK501" s="68"/>
      <c r="AL501" s="68"/>
      <c r="AM501" s="68"/>
      <c r="AN501" s="68"/>
      <c r="AO501" s="68"/>
      <c r="AP501" s="68"/>
      <c r="AQ501" s="68"/>
      <c r="AR501" s="68"/>
      <c r="AS501" s="68"/>
      <c r="AT501" s="68"/>
      <c r="AU501" s="68"/>
      <c r="AV501" s="68"/>
      <c r="AW501" s="68"/>
      <c r="AX501" s="68"/>
      <c r="AY501" s="68"/>
      <c r="AZ501" s="68"/>
      <c r="BA501" s="68"/>
      <c r="BB501" s="68"/>
      <c r="BC501" s="68"/>
      <c r="BD501" s="68"/>
      <c r="BE501" s="68"/>
      <c r="BF501" s="68"/>
      <c r="BG501" s="68"/>
      <c r="BH501" s="68"/>
      <c r="BI501" s="68"/>
      <c r="BJ501" s="68"/>
      <c r="BK501" s="68"/>
      <c r="BL501" s="68"/>
      <c r="BM501" s="68"/>
      <c r="BN501" s="68"/>
      <c r="BO501" s="68"/>
      <c r="BP501" s="68"/>
      <c r="BQ501" s="68"/>
      <c r="BR501" s="68"/>
      <c r="BS501" s="68"/>
      <c r="BT501" s="68"/>
      <c r="BU501" s="68"/>
      <c r="BV501" s="68"/>
      <c r="BW501" s="68"/>
      <c r="BX501" s="68"/>
      <c r="BY501" s="68"/>
      <c r="BZ501" s="68"/>
      <c r="CA501" s="68"/>
      <c r="CB501" s="68"/>
      <c r="CC501" s="68"/>
      <c r="CD501" s="68"/>
      <c r="CE501" s="68"/>
      <c r="CF501" s="68"/>
      <c r="CG501" s="68"/>
      <c r="CH501" s="68"/>
      <c r="CI501" s="68"/>
      <c r="CJ501" s="68"/>
      <c r="CK501" s="68"/>
      <c r="CL501" s="68"/>
      <c r="CM501" s="68"/>
      <c r="CN501" s="68"/>
      <c r="CO501" s="68"/>
      <c r="CP501" s="68"/>
      <c r="CQ501" s="68"/>
      <c r="CR501" s="68"/>
      <c r="CS501" s="68"/>
      <c r="CT501" s="68"/>
      <c r="CU501" s="68"/>
      <c r="CV501" s="68"/>
      <c r="CW501" s="68"/>
      <c r="CX501" s="68"/>
      <c r="CY501" s="68"/>
      <c r="CZ501" s="68"/>
      <c r="DA501" s="68"/>
      <c r="DB501" s="68"/>
      <c r="DC501" s="68"/>
      <c r="DD501" s="68"/>
      <c r="DE501" s="68"/>
      <c r="DF501" s="68"/>
      <c r="DG501" s="68"/>
      <c r="DH501" s="68"/>
      <c r="DI501" s="68"/>
      <c r="DJ501" s="68"/>
      <c r="DK501" s="68"/>
      <c r="DL501" s="68"/>
      <c r="DM501" s="68"/>
      <c r="DN501" s="68"/>
      <c r="DO501" s="68"/>
      <c r="DP501" s="68"/>
      <c r="DQ501" s="68"/>
      <c r="DR501" s="68"/>
      <c r="DS501" s="68"/>
      <c r="DT501" s="68"/>
      <c r="DU501" s="68"/>
      <c r="DV501" s="68"/>
      <c r="DW501" s="68"/>
      <c r="DX501" s="68"/>
      <c r="DY501" s="68"/>
      <c r="DZ501" s="68"/>
      <c r="EA501" s="68"/>
      <c r="EB501" s="68"/>
      <c r="EC501" s="68"/>
      <c r="ED501" s="68"/>
      <c r="EE501" s="68"/>
      <c r="EF501" s="68"/>
      <c r="EG501" s="68"/>
      <c r="EH501" s="68"/>
      <c r="EI501" s="68"/>
      <c r="EJ501" s="68"/>
      <c r="EK501" s="68"/>
      <c r="EL501" s="68"/>
      <c r="EM501" s="68"/>
      <c r="EN501" s="68"/>
      <c r="EO501" s="68"/>
      <c r="EP501" s="68"/>
      <c r="EQ501" s="68"/>
      <c r="ER501" s="68"/>
      <c r="ES501" s="68"/>
      <c r="ET501" s="68"/>
      <c r="EU501" s="68"/>
      <c r="EV501" s="68"/>
      <c r="EW501" s="68"/>
      <c r="EX501" s="68"/>
      <c r="EY501" s="68"/>
      <c r="EZ501" s="68"/>
      <c r="FA501" s="68"/>
      <c r="FB501" s="68"/>
      <c r="FC501" s="68"/>
      <c r="FD501" s="68"/>
      <c r="FE501" s="68"/>
      <c r="FF501" s="68"/>
      <c r="FG501" s="68"/>
      <c r="FH501" s="68"/>
      <c r="FI501" s="68"/>
      <c r="FJ501" s="68"/>
      <c r="FK501" s="68"/>
      <c r="FL501" s="68"/>
      <c r="FM501" s="68"/>
      <c r="FN501" s="68"/>
      <c r="FO501" s="68"/>
      <c r="FP501" s="68"/>
      <c r="FQ501" s="68"/>
      <c r="FR501" s="68"/>
      <c r="FS501" s="68"/>
      <c r="FT501" s="68"/>
      <c r="FU501" s="68"/>
      <c r="FV501" s="68"/>
      <c r="FW501" s="68"/>
      <c r="FX501" s="68"/>
      <c r="FY501" s="68"/>
      <c r="FZ501" s="68"/>
      <c r="GA501" s="68"/>
      <c r="GB501" s="68"/>
      <c r="GC501" s="68"/>
      <c r="GD501" s="68"/>
      <c r="GE501" s="68"/>
      <c r="GF501" s="68"/>
      <c r="GG501" s="68"/>
      <c r="GH501" s="68"/>
      <c r="GI501" s="68"/>
      <c r="GJ501" s="68"/>
      <c r="GK501" s="68"/>
      <c r="GL501" s="68"/>
      <c r="GM501" s="68"/>
      <c r="GN501" s="68"/>
      <c r="GO501" s="68"/>
      <c r="GP501" s="68"/>
      <c r="GQ501" s="68"/>
      <c r="GR501" s="68"/>
      <c r="GS501" s="68"/>
      <c r="GT501" s="68"/>
      <c r="GU501" s="68"/>
      <c r="GV501" s="68"/>
      <c r="GW501" s="68"/>
      <c r="GX501" s="68"/>
      <c r="GY501" s="68"/>
      <c r="GZ501" s="68"/>
      <c r="HA501" s="68"/>
      <c r="HB501" s="68"/>
      <c r="HC501" s="68"/>
      <c r="HD501" s="68"/>
      <c r="HE501" s="68"/>
      <c r="HF501" s="68"/>
      <c r="HG501" s="68"/>
      <c r="HH501" s="68"/>
      <c r="HI501" s="68"/>
      <c r="HJ501" s="68"/>
      <c r="HK501" s="68"/>
      <c r="HL501" s="68"/>
      <c r="HM501" s="68"/>
      <c r="HN501" s="68"/>
      <c r="HO501" s="68"/>
      <c r="HP501" s="68"/>
      <c r="HQ501" s="68"/>
      <c r="HR501" s="68"/>
      <c r="HS501" s="68"/>
      <c r="HT501" s="68"/>
      <c r="HU501" s="68"/>
      <c r="HV501" s="68"/>
      <c r="HW501" s="68"/>
      <c r="HX501" s="68"/>
      <c r="HY501" s="68"/>
      <c r="HZ501" s="68"/>
      <c r="IA501" s="68"/>
      <c r="IB501" s="68"/>
      <c r="IC501" s="68"/>
      <c r="ID501" s="68"/>
      <c r="IE501" s="68"/>
      <c r="IF501" s="68"/>
      <c r="IG501" s="68"/>
      <c r="IH501" s="68"/>
      <c r="II501" s="68"/>
      <c r="IJ501" s="68"/>
      <c r="IK501" s="68"/>
    </row>
    <row r="502" spans="1:245" s="67" customFormat="1" x14ac:dyDescent="0.35">
      <c r="A502" s="85" t="s">
        <v>461</v>
      </c>
      <c r="B502" s="85" t="s">
        <v>462</v>
      </c>
      <c r="C502" s="85" t="s">
        <v>6</v>
      </c>
      <c r="D502" s="109">
        <v>14000000</v>
      </c>
      <c r="E502" s="75"/>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c r="GM502" s="1"/>
      <c r="GN502" s="1"/>
      <c r="GO502" s="1"/>
      <c r="GP502" s="1"/>
      <c r="GQ502" s="1"/>
      <c r="GR502" s="1"/>
      <c r="GS502" s="1"/>
      <c r="GT502" s="1"/>
      <c r="GU502" s="1"/>
      <c r="GV502" s="1"/>
      <c r="GW502" s="1"/>
      <c r="GX502" s="1"/>
      <c r="GY502" s="1"/>
      <c r="GZ502" s="1"/>
      <c r="HA502" s="1"/>
      <c r="HB502" s="1"/>
      <c r="HC502" s="1"/>
      <c r="HD502" s="1"/>
      <c r="HE502" s="1"/>
      <c r="HF502" s="1"/>
      <c r="HG502" s="1"/>
      <c r="HH502" s="1"/>
      <c r="HI502" s="1"/>
      <c r="HJ502" s="1"/>
      <c r="HK502" s="1"/>
      <c r="HL502" s="1"/>
      <c r="HM502" s="1"/>
      <c r="HN502" s="1"/>
      <c r="HO502" s="1"/>
      <c r="HP502" s="1"/>
      <c r="HQ502" s="1"/>
      <c r="HR502" s="1"/>
      <c r="HS502" s="1"/>
      <c r="HT502" s="1"/>
      <c r="HU502" s="1"/>
      <c r="HV502" s="1"/>
      <c r="HW502" s="1"/>
      <c r="HX502" s="1"/>
      <c r="HY502" s="1"/>
      <c r="HZ502" s="1"/>
      <c r="IA502" s="1"/>
      <c r="IB502" s="1"/>
      <c r="IC502" s="1"/>
      <c r="ID502" s="1"/>
      <c r="IE502" s="1"/>
      <c r="IF502" s="1"/>
      <c r="IG502" s="1"/>
      <c r="IH502" s="1"/>
      <c r="II502" s="1"/>
      <c r="IJ502" s="1"/>
      <c r="IK502" s="1"/>
    </row>
    <row r="503" spans="1:245" s="69" customFormat="1" x14ac:dyDescent="0.35">
      <c r="A503" s="85"/>
      <c r="B503" s="85"/>
      <c r="C503" s="85"/>
      <c r="D503" s="109" t="s">
        <v>985</v>
      </c>
      <c r="E503" s="77"/>
      <c r="F503" s="1"/>
      <c r="G503" s="68"/>
      <c r="H503" s="68"/>
      <c r="I503" s="68"/>
      <c r="J503" s="68"/>
      <c r="K503" s="68"/>
      <c r="L503" s="68"/>
      <c r="M503" s="68"/>
      <c r="N503" s="68"/>
      <c r="O503" s="68"/>
      <c r="P503" s="68"/>
      <c r="Q503" s="68"/>
      <c r="R503" s="68"/>
      <c r="S503" s="68"/>
      <c r="T503" s="68"/>
      <c r="U503" s="68"/>
      <c r="V503" s="68"/>
      <c r="W503" s="68"/>
      <c r="X503" s="68"/>
      <c r="Y503" s="68"/>
      <c r="Z503" s="68"/>
      <c r="AA503" s="68"/>
      <c r="AB503" s="68"/>
      <c r="AC503" s="68"/>
      <c r="AD503" s="68"/>
      <c r="AE503" s="68"/>
      <c r="AF503" s="68"/>
      <c r="AG503" s="68"/>
      <c r="AH503" s="68"/>
      <c r="AI503" s="68"/>
      <c r="AJ503" s="68"/>
      <c r="AK503" s="68"/>
      <c r="AL503" s="68"/>
      <c r="AM503" s="68"/>
      <c r="AN503" s="68"/>
      <c r="AO503" s="68"/>
      <c r="AP503" s="68"/>
      <c r="AQ503" s="68"/>
      <c r="AR503" s="68"/>
      <c r="AS503" s="68"/>
      <c r="AT503" s="68"/>
      <c r="AU503" s="68"/>
      <c r="AV503" s="68"/>
      <c r="AW503" s="68"/>
      <c r="AX503" s="68"/>
      <c r="AY503" s="68"/>
      <c r="AZ503" s="68"/>
      <c r="BA503" s="68"/>
      <c r="BB503" s="68"/>
      <c r="BC503" s="68"/>
      <c r="BD503" s="68"/>
      <c r="BE503" s="68"/>
      <c r="BF503" s="68"/>
      <c r="BG503" s="68"/>
      <c r="BH503" s="68"/>
      <c r="BI503" s="68"/>
      <c r="BJ503" s="68"/>
      <c r="BK503" s="68"/>
      <c r="BL503" s="68"/>
      <c r="BM503" s="68"/>
      <c r="BN503" s="68"/>
      <c r="BO503" s="68"/>
      <c r="BP503" s="68"/>
      <c r="BQ503" s="68"/>
      <c r="BR503" s="68"/>
      <c r="BS503" s="68"/>
      <c r="BT503" s="68"/>
      <c r="BU503" s="68"/>
      <c r="BV503" s="68"/>
      <c r="BW503" s="68"/>
      <c r="BX503" s="68"/>
      <c r="BY503" s="68"/>
      <c r="BZ503" s="68"/>
      <c r="CA503" s="68"/>
      <c r="CB503" s="68"/>
      <c r="CC503" s="68"/>
      <c r="CD503" s="68"/>
      <c r="CE503" s="68"/>
      <c r="CF503" s="68"/>
      <c r="CG503" s="68"/>
      <c r="CH503" s="68"/>
      <c r="CI503" s="68"/>
      <c r="CJ503" s="68"/>
      <c r="CK503" s="68"/>
      <c r="CL503" s="68"/>
      <c r="CM503" s="68"/>
      <c r="CN503" s="68"/>
      <c r="CO503" s="68"/>
      <c r="CP503" s="68"/>
      <c r="CQ503" s="68"/>
      <c r="CR503" s="68"/>
      <c r="CS503" s="68"/>
      <c r="CT503" s="68"/>
      <c r="CU503" s="68"/>
      <c r="CV503" s="68"/>
      <c r="CW503" s="68"/>
      <c r="CX503" s="68"/>
      <c r="CY503" s="68"/>
      <c r="CZ503" s="68"/>
      <c r="DA503" s="68"/>
      <c r="DB503" s="68"/>
      <c r="DC503" s="68"/>
      <c r="DD503" s="68"/>
      <c r="DE503" s="68"/>
      <c r="DF503" s="68"/>
      <c r="DG503" s="68"/>
      <c r="DH503" s="68"/>
      <c r="DI503" s="68"/>
      <c r="DJ503" s="68"/>
      <c r="DK503" s="68"/>
      <c r="DL503" s="68"/>
      <c r="DM503" s="68"/>
      <c r="DN503" s="68"/>
      <c r="DO503" s="68"/>
      <c r="DP503" s="68"/>
      <c r="DQ503" s="68"/>
      <c r="DR503" s="68"/>
      <c r="DS503" s="68"/>
      <c r="DT503" s="68"/>
      <c r="DU503" s="68"/>
      <c r="DV503" s="68"/>
      <c r="DW503" s="68"/>
      <c r="DX503" s="68"/>
      <c r="DY503" s="68"/>
      <c r="DZ503" s="68"/>
      <c r="EA503" s="68"/>
      <c r="EB503" s="68"/>
      <c r="EC503" s="68"/>
      <c r="ED503" s="68"/>
      <c r="EE503" s="68"/>
      <c r="EF503" s="68"/>
      <c r="EG503" s="68"/>
      <c r="EH503" s="68"/>
      <c r="EI503" s="68"/>
      <c r="EJ503" s="68"/>
      <c r="EK503" s="68"/>
      <c r="EL503" s="68"/>
      <c r="EM503" s="68"/>
      <c r="EN503" s="68"/>
      <c r="EO503" s="68"/>
      <c r="EP503" s="68"/>
      <c r="EQ503" s="68"/>
      <c r="ER503" s="68"/>
      <c r="ES503" s="68"/>
      <c r="ET503" s="68"/>
      <c r="EU503" s="68"/>
      <c r="EV503" s="68"/>
      <c r="EW503" s="68"/>
      <c r="EX503" s="68"/>
      <c r="EY503" s="68"/>
      <c r="EZ503" s="68"/>
      <c r="FA503" s="68"/>
      <c r="FB503" s="68"/>
      <c r="FC503" s="68"/>
      <c r="FD503" s="68"/>
      <c r="FE503" s="68"/>
      <c r="FF503" s="68"/>
      <c r="FG503" s="68"/>
      <c r="FH503" s="68"/>
      <c r="FI503" s="68"/>
      <c r="FJ503" s="68"/>
      <c r="FK503" s="68"/>
      <c r="FL503" s="68"/>
      <c r="FM503" s="68"/>
      <c r="FN503" s="68"/>
      <c r="FO503" s="68"/>
      <c r="FP503" s="68"/>
      <c r="FQ503" s="68"/>
      <c r="FR503" s="68"/>
      <c r="FS503" s="68"/>
      <c r="FT503" s="68"/>
      <c r="FU503" s="68"/>
      <c r="FV503" s="68"/>
      <c r="FW503" s="68"/>
      <c r="FX503" s="68"/>
      <c r="FY503" s="68"/>
      <c r="FZ503" s="68"/>
      <c r="GA503" s="68"/>
      <c r="GB503" s="68"/>
      <c r="GC503" s="68"/>
      <c r="GD503" s="68"/>
      <c r="GE503" s="68"/>
      <c r="GF503" s="68"/>
      <c r="GG503" s="68"/>
      <c r="GH503" s="68"/>
      <c r="GI503" s="68"/>
      <c r="GJ503" s="68"/>
      <c r="GK503" s="68"/>
      <c r="GL503" s="68"/>
      <c r="GM503" s="68"/>
      <c r="GN503" s="68"/>
      <c r="GO503" s="68"/>
      <c r="GP503" s="68"/>
      <c r="GQ503" s="68"/>
      <c r="GR503" s="68"/>
      <c r="GS503" s="68"/>
      <c r="GT503" s="68"/>
      <c r="GU503" s="68"/>
      <c r="GV503" s="68"/>
      <c r="GW503" s="68"/>
      <c r="GX503" s="68"/>
      <c r="GY503" s="68"/>
      <c r="GZ503" s="68"/>
      <c r="HA503" s="68"/>
      <c r="HB503" s="68"/>
      <c r="HC503" s="68"/>
      <c r="HD503" s="68"/>
      <c r="HE503" s="68"/>
      <c r="HF503" s="68"/>
      <c r="HG503" s="68"/>
      <c r="HH503" s="68"/>
      <c r="HI503" s="68"/>
      <c r="HJ503" s="68"/>
      <c r="HK503" s="68"/>
      <c r="HL503" s="68"/>
      <c r="HM503" s="68"/>
      <c r="HN503" s="68"/>
      <c r="HO503" s="68"/>
      <c r="HP503" s="68"/>
      <c r="HQ503" s="68"/>
      <c r="HR503" s="68"/>
      <c r="HS503" s="68"/>
      <c r="HT503" s="68"/>
      <c r="HU503" s="68"/>
      <c r="HV503" s="68"/>
      <c r="HW503" s="68"/>
      <c r="HX503" s="68"/>
      <c r="HY503" s="68"/>
      <c r="HZ503" s="68"/>
      <c r="IA503" s="68"/>
      <c r="IB503" s="68"/>
      <c r="IC503" s="68"/>
      <c r="ID503" s="68"/>
      <c r="IE503" s="68"/>
      <c r="IF503" s="68"/>
      <c r="IG503" s="68"/>
      <c r="IH503" s="68"/>
      <c r="II503" s="68"/>
      <c r="IJ503" s="68"/>
      <c r="IK503" s="68"/>
    </row>
    <row r="504" spans="1:245" x14ac:dyDescent="0.35">
      <c r="A504" s="85" t="s">
        <v>463</v>
      </c>
      <c r="B504" s="85" t="s">
        <v>466</v>
      </c>
      <c r="C504" s="85" t="s">
        <v>7</v>
      </c>
      <c r="D504" s="109">
        <v>16000000</v>
      </c>
    </row>
    <row r="505" spans="1:245" x14ac:dyDescent="0.35">
      <c r="A505" s="85" t="s">
        <v>465</v>
      </c>
      <c r="B505" s="85" t="s">
        <v>468</v>
      </c>
      <c r="C505" s="85" t="s">
        <v>7</v>
      </c>
      <c r="D505" s="109">
        <v>15000000</v>
      </c>
    </row>
    <row r="506" spans="1:245" s="69" customFormat="1" x14ac:dyDescent="0.35">
      <c r="A506" s="85" t="s">
        <v>467</v>
      </c>
      <c r="B506" s="85" t="s">
        <v>464</v>
      </c>
      <c r="C506" s="85" t="s">
        <v>7</v>
      </c>
      <c r="D506" s="109">
        <v>15000000</v>
      </c>
      <c r="E506" s="75"/>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c r="GM506" s="1"/>
      <c r="GN506" s="1"/>
      <c r="GO506" s="1"/>
      <c r="GP506" s="1"/>
      <c r="GQ506" s="1"/>
      <c r="GR506" s="1"/>
      <c r="GS506" s="1"/>
      <c r="GT506" s="1"/>
      <c r="GU506" s="1"/>
      <c r="GV506" s="1"/>
      <c r="GW506" s="1"/>
      <c r="GX506" s="1"/>
      <c r="GY506" s="1"/>
      <c r="GZ506" s="1"/>
      <c r="HA506" s="1"/>
      <c r="HB506" s="1"/>
      <c r="HC506" s="1"/>
      <c r="HD506" s="1"/>
      <c r="HE506" s="1"/>
      <c r="HF506" s="1"/>
      <c r="HG506" s="1"/>
      <c r="HH506" s="1"/>
      <c r="HI506" s="1"/>
      <c r="HJ506" s="1"/>
      <c r="HK506" s="1"/>
      <c r="HL506" s="1"/>
      <c r="HM506" s="1"/>
      <c r="HN506" s="1"/>
      <c r="HO506" s="1"/>
      <c r="HP506" s="1"/>
      <c r="HQ506" s="1"/>
      <c r="HR506" s="1"/>
      <c r="HS506" s="1"/>
      <c r="HT506" s="1"/>
      <c r="HU506" s="1"/>
      <c r="HV506" s="1"/>
      <c r="HW506" s="1"/>
      <c r="HX506" s="1"/>
      <c r="HY506" s="1"/>
      <c r="HZ506" s="1"/>
      <c r="IA506" s="1"/>
      <c r="IB506" s="1"/>
      <c r="IC506" s="1"/>
      <c r="ID506" s="1"/>
      <c r="IE506" s="1"/>
      <c r="IF506" s="1"/>
      <c r="IG506" s="1"/>
      <c r="IH506" s="1"/>
      <c r="II506" s="1"/>
      <c r="IJ506" s="1"/>
      <c r="IK506" s="1"/>
    </row>
    <row r="507" spans="1:245" s="67" customFormat="1" x14ac:dyDescent="0.35">
      <c r="A507" s="85" t="s">
        <v>469</v>
      </c>
      <c r="B507" s="85" t="s">
        <v>472</v>
      </c>
      <c r="C507" s="85" t="s">
        <v>7</v>
      </c>
      <c r="D507" s="109">
        <v>14000000</v>
      </c>
      <c r="E507" s="76"/>
      <c r="F507" s="1"/>
    </row>
    <row r="508" spans="1:245" s="68" customFormat="1" x14ac:dyDescent="0.35">
      <c r="A508" s="85" t="s">
        <v>471</v>
      </c>
      <c r="B508" s="85" t="s">
        <v>772</v>
      </c>
      <c r="C508" s="85" t="s">
        <v>7</v>
      </c>
      <c r="D508" s="109">
        <v>13000000</v>
      </c>
      <c r="E508" s="75"/>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c r="GM508" s="1"/>
      <c r="GN508" s="1"/>
      <c r="GO508" s="1"/>
      <c r="GP508" s="1"/>
      <c r="GQ508" s="1"/>
      <c r="GR508" s="1"/>
      <c r="GS508" s="1"/>
      <c r="GT508" s="1"/>
      <c r="GU508" s="1"/>
      <c r="GV508" s="1"/>
      <c r="GW508" s="1"/>
      <c r="GX508" s="1"/>
      <c r="GY508" s="1"/>
      <c r="GZ508" s="1"/>
      <c r="HA508" s="1"/>
      <c r="HB508" s="1"/>
      <c r="HC508" s="1"/>
      <c r="HD508" s="1"/>
      <c r="HE508" s="1"/>
      <c r="HF508" s="1"/>
      <c r="HG508" s="1"/>
      <c r="HH508" s="1"/>
      <c r="HI508" s="1"/>
      <c r="HJ508" s="1"/>
      <c r="HK508" s="1"/>
      <c r="HL508" s="1"/>
      <c r="HM508" s="1"/>
      <c r="HN508" s="1"/>
      <c r="HO508" s="1"/>
      <c r="HP508" s="1"/>
      <c r="HQ508" s="1"/>
      <c r="HR508" s="1"/>
      <c r="HS508" s="1"/>
      <c r="HT508" s="1"/>
      <c r="HU508" s="1"/>
      <c r="HV508" s="1"/>
      <c r="HW508" s="1"/>
      <c r="HX508" s="1"/>
      <c r="HY508" s="1"/>
      <c r="HZ508" s="1"/>
      <c r="IA508" s="1"/>
      <c r="IB508" s="1"/>
      <c r="IC508" s="1"/>
      <c r="ID508" s="1"/>
      <c r="IE508" s="1"/>
      <c r="IF508" s="1"/>
      <c r="IG508" s="1"/>
      <c r="IH508" s="1"/>
      <c r="II508" s="1"/>
      <c r="IJ508" s="1"/>
      <c r="IK508" s="1"/>
    </row>
    <row r="509" spans="1:245" x14ac:dyDescent="0.35">
      <c r="A509" s="85" t="s">
        <v>473</v>
      </c>
      <c r="B509" s="85" t="s">
        <v>399</v>
      </c>
      <c r="C509" s="85" t="s">
        <v>7</v>
      </c>
      <c r="D509" s="109">
        <v>12000000</v>
      </c>
      <c r="E509" s="77"/>
      <c r="G509" s="68"/>
      <c r="H509" s="68"/>
      <c r="I509" s="68"/>
      <c r="J509" s="68"/>
      <c r="K509" s="68"/>
      <c r="L509" s="68"/>
      <c r="M509" s="68"/>
      <c r="N509" s="68"/>
      <c r="O509" s="68"/>
      <c r="P509" s="68"/>
      <c r="Q509" s="68"/>
      <c r="R509" s="68"/>
      <c r="S509" s="68"/>
      <c r="T509" s="68"/>
      <c r="U509" s="68"/>
      <c r="V509" s="68"/>
      <c r="W509" s="68"/>
      <c r="X509" s="68"/>
      <c r="Y509" s="68"/>
      <c r="Z509" s="68"/>
      <c r="AA509" s="68"/>
      <c r="AB509" s="68"/>
      <c r="AC509" s="68"/>
      <c r="AD509" s="68"/>
      <c r="AE509" s="68"/>
      <c r="AF509" s="68"/>
      <c r="AG509" s="68"/>
      <c r="AH509" s="68"/>
      <c r="AI509" s="68"/>
      <c r="AJ509" s="68"/>
      <c r="AK509" s="68"/>
      <c r="AL509" s="68"/>
      <c r="AM509" s="68"/>
      <c r="AN509" s="68"/>
      <c r="AO509" s="68"/>
      <c r="AP509" s="68"/>
      <c r="AQ509" s="68"/>
      <c r="AR509" s="68"/>
      <c r="AS509" s="68"/>
      <c r="AT509" s="68"/>
      <c r="AU509" s="68"/>
      <c r="AV509" s="68"/>
      <c r="AW509" s="68"/>
      <c r="AX509" s="68"/>
      <c r="AY509" s="68"/>
      <c r="AZ509" s="68"/>
      <c r="BA509" s="68"/>
      <c r="BB509" s="68"/>
      <c r="BC509" s="68"/>
      <c r="BD509" s="68"/>
      <c r="BE509" s="68"/>
      <c r="BF509" s="68"/>
      <c r="BG509" s="68"/>
      <c r="BH509" s="68"/>
      <c r="BI509" s="68"/>
      <c r="BJ509" s="68"/>
      <c r="BK509" s="68"/>
      <c r="BL509" s="68"/>
      <c r="BM509" s="68"/>
      <c r="BN509" s="68"/>
      <c r="BO509" s="68"/>
      <c r="BP509" s="68"/>
      <c r="BQ509" s="68"/>
      <c r="BR509" s="68"/>
      <c r="BS509" s="68"/>
      <c r="BT509" s="68"/>
      <c r="BU509" s="68"/>
      <c r="BV509" s="68"/>
      <c r="BW509" s="68"/>
      <c r="BX509" s="68"/>
      <c r="BY509" s="68"/>
      <c r="BZ509" s="68"/>
      <c r="CA509" s="68"/>
      <c r="CB509" s="68"/>
      <c r="CC509" s="68"/>
      <c r="CD509" s="68"/>
      <c r="CE509" s="68"/>
      <c r="CF509" s="68"/>
      <c r="CG509" s="68"/>
      <c r="CH509" s="68"/>
      <c r="CI509" s="68"/>
      <c r="CJ509" s="68"/>
      <c r="CK509" s="68"/>
      <c r="CL509" s="68"/>
      <c r="CM509" s="68"/>
      <c r="CN509" s="68"/>
      <c r="CO509" s="68"/>
      <c r="CP509" s="68"/>
      <c r="CQ509" s="68"/>
      <c r="CR509" s="68"/>
      <c r="CS509" s="68"/>
      <c r="CT509" s="68"/>
      <c r="CU509" s="68"/>
      <c r="CV509" s="68"/>
      <c r="CW509" s="68"/>
      <c r="CX509" s="68"/>
      <c r="CY509" s="68"/>
      <c r="CZ509" s="68"/>
      <c r="DA509" s="68"/>
      <c r="DB509" s="68"/>
      <c r="DC509" s="68"/>
      <c r="DD509" s="68"/>
      <c r="DE509" s="68"/>
      <c r="DF509" s="68"/>
      <c r="DG509" s="68"/>
      <c r="DH509" s="68"/>
      <c r="DI509" s="68"/>
      <c r="DJ509" s="68"/>
      <c r="DK509" s="68"/>
      <c r="DL509" s="68"/>
      <c r="DM509" s="68"/>
      <c r="DN509" s="68"/>
      <c r="DO509" s="68"/>
      <c r="DP509" s="68"/>
      <c r="DQ509" s="68"/>
      <c r="DR509" s="68"/>
      <c r="DS509" s="68"/>
      <c r="DT509" s="68"/>
      <c r="DU509" s="68"/>
      <c r="DV509" s="68"/>
      <c r="DW509" s="68"/>
      <c r="DX509" s="68"/>
      <c r="DY509" s="68"/>
      <c r="DZ509" s="68"/>
      <c r="EA509" s="68"/>
      <c r="EB509" s="68"/>
      <c r="EC509" s="68"/>
      <c r="ED509" s="68"/>
      <c r="EE509" s="68"/>
      <c r="EF509" s="68"/>
      <c r="EG509" s="68"/>
      <c r="EH509" s="68"/>
      <c r="EI509" s="68"/>
      <c r="EJ509" s="68"/>
      <c r="EK509" s="68"/>
      <c r="EL509" s="68"/>
      <c r="EM509" s="68"/>
      <c r="EN509" s="68"/>
      <c r="EO509" s="68"/>
      <c r="EP509" s="68"/>
      <c r="EQ509" s="68"/>
      <c r="ER509" s="68"/>
      <c r="ES509" s="68"/>
      <c r="ET509" s="68"/>
      <c r="EU509" s="68"/>
      <c r="EV509" s="68"/>
      <c r="EW509" s="68"/>
      <c r="EX509" s="68"/>
      <c r="EY509" s="68"/>
      <c r="EZ509" s="68"/>
      <c r="FA509" s="68"/>
      <c r="FB509" s="68"/>
      <c r="FC509" s="68"/>
      <c r="FD509" s="68"/>
      <c r="FE509" s="68"/>
      <c r="FF509" s="68"/>
      <c r="FG509" s="68"/>
      <c r="FH509" s="68"/>
      <c r="FI509" s="68"/>
      <c r="FJ509" s="68"/>
      <c r="FK509" s="68"/>
      <c r="FL509" s="68"/>
      <c r="FM509" s="68"/>
      <c r="FN509" s="68"/>
      <c r="FO509" s="68"/>
      <c r="FP509" s="68"/>
      <c r="FQ509" s="68"/>
      <c r="FR509" s="68"/>
      <c r="FS509" s="68"/>
      <c r="FT509" s="68"/>
      <c r="FU509" s="68"/>
      <c r="FV509" s="68"/>
      <c r="FW509" s="68"/>
      <c r="FX509" s="68"/>
      <c r="FY509" s="68"/>
      <c r="FZ509" s="68"/>
      <c r="GA509" s="68"/>
      <c r="GB509" s="68"/>
      <c r="GC509" s="68"/>
      <c r="GD509" s="68"/>
      <c r="GE509" s="68"/>
      <c r="GF509" s="68"/>
      <c r="GG509" s="68"/>
      <c r="GH509" s="68"/>
      <c r="GI509" s="68"/>
      <c r="GJ509" s="68"/>
      <c r="GK509" s="68"/>
      <c r="GL509" s="68"/>
      <c r="GM509" s="68"/>
      <c r="GN509" s="68"/>
      <c r="GO509" s="68"/>
      <c r="GP509" s="68"/>
      <c r="GQ509" s="68"/>
      <c r="GR509" s="68"/>
      <c r="GS509" s="68"/>
      <c r="GT509" s="68"/>
      <c r="GU509" s="68"/>
      <c r="GV509" s="68"/>
      <c r="GW509" s="68"/>
      <c r="GX509" s="68"/>
      <c r="GY509" s="68"/>
      <c r="GZ509" s="68"/>
      <c r="HA509" s="68"/>
      <c r="HB509" s="68"/>
      <c r="HC509" s="68"/>
      <c r="HD509" s="68"/>
      <c r="HE509" s="68"/>
      <c r="HF509" s="68"/>
      <c r="HG509" s="68"/>
      <c r="HH509" s="68"/>
      <c r="HI509" s="68"/>
      <c r="HJ509" s="68"/>
      <c r="HK509" s="68"/>
      <c r="HL509" s="68"/>
      <c r="HM509" s="68"/>
      <c r="HN509" s="68"/>
      <c r="HO509" s="68"/>
      <c r="HP509" s="68"/>
      <c r="HQ509" s="68"/>
      <c r="HR509" s="68"/>
      <c r="HS509" s="68"/>
      <c r="HT509" s="68"/>
      <c r="HU509" s="68"/>
      <c r="HV509" s="68"/>
      <c r="HW509" s="68"/>
      <c r="HX509" s="68"/>
      <c r="HY509" s="68"/>
      <c r="HZ509" s="68"/>
      <c r="IA509" s="68"/>
      <c r="IB509" s="68"/>
      <c r="IC509" s="68"/>
      <c r="ID509" s="68"/>
      <c r="IE509" s="68"/>
      <c r="IF509" s="68"/>
      <c r="IG509" s="68"/>
      <c r="IH509" s="68"/>
      <c r="II509" s="68"/>
      <c r="IJ509" s="68"/>
      <c r="IK509" s="68"/>
    </row>
    <row r="510" spans="1:245" s="69" customFormat="1" x14ac:dyDescent="0.35">
      <c r="A510" s="85" t="s">
        <v>475</v>
      </c>
      <c r="B510" s="85" t="s">
        <v>474</v>
      </c>
      <c r="C510" s="85" t="s">
        <v>7</v>
      </c>
      <c r="D510" s="109">
        <v>10000000</v>
      </c>
      <c r="E510" s="75"/>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c r="GT510" s="1"/>
      <c r="GU510" s="1"/>
      <c r="GV510" s="1"/>
      <c r="GW510" s="1"/>
      <c r="GX510" s="1"/>
      <c r="GY510" s="1"/>
      <c r="GZ510" s="1"/>
      <c r="HA510" s="1"/>
      <c r="HB510" s="1"/>
      <c r="HC510" s="1"/>
      <c r="HD510" s="1"/>
      <c r="HE510" s="1"/>
      <c r="HF510" s="1"/>
      <c r="HG510" s="1"/>
      <c r="HH510" s="1"/>
      <c r="HI510" s="1"/>
      <c r="HJ510" s="1"/>
      <c r="HK510" s="1"/>
      <c r="HL510" s="1"/>
      <c r="HM510" s="1"/>
      <c r="HN510" s="1"/>
      <c r="HO510" s="1"/>
      <c r="HP510" s="1"/>
      <c r="HQ510" s="1"/>
      <c r="HR510" s="1"/>
      <c r="HS510" s="1"/>
      <c r="HT510" s="1"/>
      <c r="HU510" s="1"/>
      <c r="HV510" s="1"/>
      <c r="HW510" s="1"/>
      <c r="HX510" s="1"/>
      <c r="HY510" s="1"/>
      <c r="HZ510" s="1"/>
      <c r="IA510" s="1"/>
      <c r="IB510" s="1"/>
      <c r="IC510" s="1"/>
      <c r="ID510" s="1"/>
      <c r="IE510" s="1"/>
      <c r="IF510" s="1"/>
      <c r="IG510" s="1"/>
      <c r="IH510" s="1"/>
      <c r="II510" s="1"/>
      <c r="IJ510" s="1"/>
      <c r="IK510" s="1"/>
    </row>
    <row r="511" spans="1:245" s="69" customFormat="1" x14ac:dyDescent="0.35">
      <c r="A511" s="85" t="s">
        <v>773</v>
      </c>
      <c r="B511" s="85" t="s">
        <v>470</v>
      </c>
      <c r="C511" s="85" t="s">
        <v>7</v>
      </c>
      <c r="D511" s="109">
        <v>8000000</v>
      </c>
      <c r="E511" s="75"/>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row>
    <row r="512" spans="1:245" x14ac:dyDescent="0.35">
      <c r="A512" s="85" t="s">
        <v>774</v>
      </c>
      <c r="B512" s="85" t="s">
        <v>775</v>
      </c>
      <c r="C512" s="85" t="s">
        <v>7</v>
      </c>
      <c r="D512" s="109">
        <v>7000000</v>
      </c>
    </row>
    <row r="513" spans="1:245" x14ac:dyDescent="0.35">
      <c r="D513" s="109" t="s">
        <v>985</v>
      </c>
      <c r="E513" s="77"/>
      <c r="G513" s="68"/>
      <c r="H513" s="68"/>
      <c r="I513" s="68"/>
      <c r="J513" s="68"/>
      <c r="K513" s="68"/>
      <c r="L513" s="68"/>
      <c r="M513" s="68"/>
      <c r="N513" s="68"/>
      <c r="O513" s="68"/>
      <c r="P513" s="68"/>
      <c r="Q513" s="68"/>
      <c r="R513" s="68"/>
      <c r="S513" s="68"/>
      <c r="T513" s="68"/>
      <c r="U513" s="68"/>
      <c r="V513" s="68"/>
      <c r="W513" s="68"/>
      <c r="X513" s="68"/>
      <c r="Y513" s="68"/>
      <c r="Z513" s="68"/>
      <c r="AA513" s="68"/>
      <c r="AB513" s="68"/>
      <c r="AC513" s="68"/>
      <c r="AD513" s="68"/>
      <c r="AE513" s="68"/>
      <c r="AF513" s="68"/>
      <c r="AG513" s="68"/>
      <c r="AH513" s="68"/>
      <c r="AI513" s="68"/>
      <c r="AJ513" s="68"/>
      <c r="AK513" s="68"/>
      <c r="AL513" s="68"/>
      <c r="AM513" s="68"/>
      <c r="AN513" s="68"/>
      <c r="AO513" s="68"/>
      <c r="AP513" s="68"/>
      <c r="AQ513" s="68"/>
      <c r="AR513" s="68"/>
      <c r="AS513" s="68"/>
      <c r="AT513" s="68"/>
      <c r="AU513" s="68"/>
      <c r="AV513" s="68"/>
      <c r="AW513" s="68"/>
      <c r="AX513" s="68"/>
      <c r="AY513" s="68"/>
      <c r="AZ513" s="68"/>
      <c r="BA513" s="68"/>
      <c r="BB513" s="68"/>
      <c r="BC513" s="68"/>
      <c r="BD513" s="68"/>
      <c r="BE513" s="68"/>
      <c r="BF513" s="68"/>
      <c r="BG513" s="68"/>
      <c r="BH513" s="68"/>
      <c r="BI513" s="68"/>
      <c r="BJ513" s="68"/>
      <c r="BK513" s="68"/>
      <c r="BL513" s="68"/>
      <c r="BM513" s="68"/>
      <c r="BN513" s="68"/>
      <c r="BO513" s="68"/>
      <c r="BP513" s="68"/>
      <c r="BQ513" s="68"/>
      <c r="BR513" s="68"/>
      <c r="BS513" s="68"/>
      <c r="BT513" s="68"/>
      <c r="BU513" s="68"/>
      <c r="BV513" s="68"/>
      <c r="BW513" s="68"/>
      <c r="BX513" s="68"/>
      <c r="BY513" s="68"/>
      <c r="BZ513" s="68"/>
      <c r="CA513" s="68"/>
      <c r="CB513" s="68"/>
      <c r="CC513" s="68"/>
      <c r="CD513" s="68"/>
      <c r="CE513" s="68"/>
      <c r="CF513" s="68"/>
      <c r="CG513" s="68"/>
      <c r="CH513" s="68"/>
      <c r="CI513" s="68"/>
      <c r="CJ513" s="68"/>
      <c r="CK513" s="68"/>
      <c r="CL513" s="68"/>
      <c r="CM513" s="68"/>
      <c r="CN513" s="68"/>
      <c r="CO513" s="68"/>
      <c r="CP513" s="68"/>
      <c r="CQ513" s="68"/>
      <c r="CR513" s="68"/>
      <c r="CS513" s="68"/>
      <c r="CT513" s="68"/>
      <c r="CU513" s="68"/>
      <c r="CV513" s="68"/>
      <c r="CW513" s="68"/>
      <c r="CX513" s="68"/>
      <c r="CY513" s="68"/>
      <c r="CZ513" s="68"/>
      <c r="DA513" s="68"/>
      <c r="DB513" s="68"/>
      <c r="DC513" s="68"/>
      <c r="DD513" s="68"/>
      <c r="DE513" s="68"/>
      <c r="DF513" s="68"/>
      <c r="DG513" s="68"/>
      <c r="DH513" s="68"/>
      <c r="DI513" s="68"/>
      <c r="DJ513" s="68"/>
      <c r="DK513" s="68"/>
      <c r="DL513" s="68"/>
      <c r="DM513" s="68"/>
      <c r="DN513" s="68"/>
      <c r="DO513" s="68"/>
      <c r="DP513" s="68"/>
      <c r="DQ513" s="68"/>
      <c r="DR513" s="68"/>
      <c r="DS513" s="68"/>
      <c r="DT513" s="68"/>
      <c r="DU513" s="68"/>
      <c r="DV513" s="68"/>
      <c r="DW513" s="68"/>
      <c r="DX513" s="68"/>
      <c r="DY513" s="68"/>
      <c r="DZ513" s="68"/>
      <c r="EA513" s="68"/>
      <c r="EB513" s="68"/>
      <c r="EC513" s="68"/>
      <c r="ED513" s="68"/>
      <c r="EE513" s="68"/>
      <c r="EF513" s="68"/>
      <c r="EG513" s="68"/>
      <c r="EH513" s="68"/>
      <c r="EI513" s="68"/>
      <c r="EJ513" s="68"/>
      <c r="EK513" s="68"/>
      <c r="EL513" s="68"/>
      <c r="EM513" s="68"/>
      <c r="EN513" s="68"/>
      <c r="EO513" s="68"/>
      <c r="EP513" s="68"/>
      <c r="EQ513" s="68"/>
      <c r="ER513" s="68"/>
      <c r="ES513" s="68"/>
      <c r="ET513" s="68"/>
      <c r="EU513" s="68"/>
      <c r="EV513" s="68"/>
      <c r="EW513" s="68"/>
      <c r="EX513" s="68"/>
      <c r="EY513" s="68"/>
      <c r="EZ513" s="68"/>
      <c r="FA513" s="68"/>
      <c r="FB513" s="68"/>
      <c r="FC513" s="68"/>
      <c r="FD513" s="68"/>
      <c r="FE513" s="68"/>
      <c r="FF513" s="68"/>
      <c r="FG513" s="68"/>
      <c r="FH513" s="68"/>
      <c r="FI513" s="68"/>
      <c r="FJ513" s="68"/>
      <c r="FK513" s="68"/>
      <c r="FL513" s="68"/>
      <c r="FM513" s="68"/>
      <c r="FN513" s="68"/>
      <c r="FO513" s="68"/>
      <c r="FP513" s="68"/>
      <c r="FQ513" s="68"/>
      <c r="FR513" s="68"/>
      <c r="FS513" s="68"/>
      <c r="FT513" s="68"/>
      <c r="FU513" s="68"/>
      <c r="FV513" s="68"/>
      <c r="FW513" s="68"/>
      <c r="FX513" s="68"/>
      <c r="FY513" s="68"/>
      <c r="FZ513" s="68"/>
      <c r="GA513" s="68"/>
      <c r="GB513" s="68"/>
      <c r="GC513" s="68"/>
      <c r="GD513" s="68"/>
      <c r="GE513" s="68"/>
      <c r="GF513" s="68"/>
      <c r="GG513" s="68"/>
      <c r="GH513" s="68"/>
      <c r="GI513" s="68"/>
      <c r="GJ513" s="68"/>
      <c r="GK513" s="68"/>
      <c r="GL513" s="68"/>
      <c r="GM513" s="68"/>
      <c r="GN513" s="68"/>
      <c r="GO513" s="68"/>
      <c r="GP513" s="68"/>
      <c r="GQ513" s="68"/>
      <c r="GR513" s="68"/>
      <c r="GS513" s="68"/>
      <c r="GT513" s="68"/>
      <c r="GU513" s="68"/>
      <c r="GV513" s="68"/>
      <c r="GW513" s="68"/>
      <c r="GX513" s="68"/>
      <c r="GY513" s="68"/>
      <c r="GZ513" s="68"/>
      <c r="HA513" s="68"/>
      <c r="HB513" s="68"/>
      <c r="HC513" s="68"/>
      <c r="HD513" s="68"/>
      <c r="HE513" s="68"/>
      <c r="HF513" s="68"/>
      <c r="HG513" s="68"/>
      <c r="HH513" s="68"/>
      <c r="HI513" s="68"/>
      <c r="HJ513" s="68"/>
      <c r="HK513" s="68"/>
      <c r="HL513" s="68"/>
      <c r="HM513" s="68"/>
      <c r="HN513" s="68"/>
      <c r="HO513" s="68"/>
      <c r="HP513" s="68"/>
      <c r="HQ513" s="68"/>
      <c r="HR513" s="68"/>
      <c r="HS513" s="68"/>
      <c r="HT513" s="68"/>
      <c r="HU513" s="68"/>
      <c r="HV513" s="68"/>
      <c r="HW513" s="68"/>
      <c r="HX513" s="68"/>
      <c r="HY513" s="68"/>
      <c r="HZ513" s="68"/>
      <c r="IA513" s="68"/>
      <c r="IB513" s="68"/>
      <c r="IC513" s="68"/>
      <c r="ID513" s="68"/>
      <c r="IE513" s="68"/>
      <c r="IF513" s="68"/>
      <c r="IG513" s="68"/>
      <c r="IH513" s="68"/>
      <c r="II513" s="68"/>
      <c r="IJ513" s="68"/>
      <c r="IK513" s="68"/>
    </row>
    <row r="514" spans="1:245" x14ac:dyDescent="0.35">
      <c r="A514" s="85" t="s">
        <v>476</v>
      </c>
      <c r="B514" s="85" t="s">
        <v>776</v>
      </c>
      <c r="C514" s="85" t="s">
        <v>22</v>
      </c>
      <c r="D514" s="109">
        <v>14000000</v>
      </c>
      <c r="E514" s="77"/>
      <c r="G514" s="68"/>
      <c r="H514" s="68"/>
      <c r="I514" s="68"/>
      <c r="J514" s="68"/>
      <c r="K514" s="68"/>
      <c r="L514" s="68"/>
      <c r="M514" s="68"/>
      <c r="N514" s="68"/>
      <c r="O514" s="68"/>
      <c r="P514" s="68"/>
      <c r="Q514" s="68"/>
      <c r="R514" s="68"/>
      <c r="S514" s="68"/>
      <c r="T514" s="68"/>
      <c r="U514" s="68"/>
      <c r="V514" s="68"/>
      <c r="W514" s="68"/>
      <c r="X514" s="68"/>
      <c r="Y514" s="68"/>
      <c r="Z514" s="68"/>
      <c r="AA514" s="68"/>
      <c r="AB514" s="68"/>
      <c r="AC514" s="68"/>
      <c r="AD514" s="68"/>
      <c r="AE514" s="68"/>
      <c r="AF514" s="68"/>
      <c r="AG514" s="68"/>
      <c r="AH514" s="68"/>
      <c r="AI514" s="68"/>
      <c r="AJ514" s="68"/>
      <c r="AK514" s="68"/>
      <c r="AL514" s="68"/>
      <c r="AM514" s="68"/>
      <c r="AN514" s="68"/>
      <c r="AO514" s="68"/>
      <c r="AP514" s="68"/>
      <c r="AQ514" s="68"/>
      <c r="AR514" s="68"/>
      <c r="AS514" s="68"/>
      <c r="AT514" s="68"/>
      <c r="AU514" s="68"/>
      <c r="AV514" s="68"/>
      <c r="AW514" s="68"/>
      <c r="AX514" s="68"/>
      <c r="AY514" s="68"/>
      <c r="AZ514" s="68"/>
      <c r="BA514" s="68"/>
      <c r="BB514" s="68"/>
      <c r="BC514" s="68"/>
      <c r="BD514" s="68"/>
      <c r="BE514" s="68"/>
      <c r="BF514" s="68"/>
      <c r="BG514" s="68"/>
      <c r="BH514" s="68"/>
      <c r="BI514" s="68"/>
      <c r="BJ514" s="68"/>
      <c r="BK514" s="68"/>
      <c r="BL514" s="68"/>
      <c r="BM514" s="68"/>
      <c r="BN514" s="68"/>
      <c r="BO514" s="68"/>
      <c r="BP514" s="68"/>
      <c r="BQ514" s="68"/>
      <c r="BR514" s="68"/>
      <c r="BS514" s="68"/>
      <c r="BT514" s="68"/>
      <c r="BU514" s="68"/>
      <c r="BV514" s="68"/>
      <c r="BW514" s="68"/>
      <c r="BX514" s="68"/>
      <c r="BY514" s="68"/>
      <c r="BZ514" s="68"/>
      <c r="CA514" s="68"/>
      <c r="CB514" s="68"/>
      <c r="CC514" s="68"/>
      <c r="CD514" s="68"/>
      <c r="CE514" s="68"/>
      <c r="CF514" s="68"/>
      <c r="CG514" s="68"/>
      <c r="CH514" s="68"/>
      <c r="CI514" s="68"/>
      <c r="CJ514" s="68"/>
      <c r="CK514" s="68"/>
      <c r="CL514" s="68"/>
      <c r="CM514" s="68"/>
      <c r="CN514" s="68"/>
      <c r="CO514" s="68"/>
      <c r="CP514" s="68"/>
      <c r="CQ514" s="68"/>
      <c r="CR514" s="68"/>
      <c r="CS514" s="68"/>
      <c r="CT514" s="68"/>
      <c r="CU514" s="68"/>
      <c r="CV514" s="68"/>
      <c r="CW514" s="68"/>
      <c r="CX514" s="68"/>
      <c r="CY514" s="68"/>
      <c r="CZ514" s="68"/>
      <c r="DA514" s="68"/>
      <c r="DB514" s="68"/>
      <c r="DC514" s="68"/>
      <c r="DD514" s="68"/>
      <c r="DE514" s="68"/>
      <c r="DF514" s="68"/>
      <c r="DG514" s="68"/>
      <c r="DH514" s="68"/>
      <c r="DI514" s="68"/>
      <c r="DJ514" s="68"/>
      <c r="DK514" s="68"/>
      <c r="DL514" s="68"/>
      <c r="DM514" s="68"/>
      <c r="DN514" s="68"/>
      <c r="DO514" s="68"/>
      <c r="DP514" s="68"/>
      <c r="DQ514" s="68"/>
      <c r="DR514" s="68"/>
      <c r="DS514" s="68"/>
      <c r="DT514" s="68"/>
      <c r="DU514" s="68"/>
      <c r="DV514" s="68"/>
      <c r="DW514" s="68"/>
      <c r="DX514" s="68"/>
      <c r="DY514" s="68"/>
      <c r="DZ514" s="68"/>
      <c r="EA514" s="68"/>
      <c r="EB514" s="68"/>
      <c r="EC514" s="68"/>
      <c r="ED514" s="68"/>
      <c r="EE514" s="68"/>
      <c r="EF514" s="68"/>
      <c r="EG514" s="68"/>
      <c r="EH514" s="68"/>
      <c r="EI514" s="68"/>
      <c r="EJ514" s="68"/>
      <c r="EK514" s="68"/>
      <c r="EL514" s="68"/>
      <c r="EM514" s="68"/>
      <c r="EN514" s="68"/>
      <c r="EO514" s="68"/>
      <c r="EP514" s="68"/>
      <c r="EQ514" s="68"/>
      <c r="ER514" s="68"/>
      <c r="ES514" s="68"/>
      <c r="ET514" s="68"/>
      <c r="EU514" s="68"/>
      <c r="EV514" s="68"/>
      <c r="EW514" s="68"/>
      <c r="EX514" s="68"/>
      <c r="EY514" s="68"/>
      <c r="EZ514" s="68"/>
      <c r="FA514" s="68"/>
      <c r="FB514" s="68"/>
      <c r="FC514" s="68"/>
      <c r="FD514" s="68"/>
      <c r="FE514" s="68"/>
      <c r="FF514" s="68"/>
      <c r="FG514" s="68"/>
      <c r="FH514" s="68"/>
      <c r="FI514" s="68"/>
      <c r="FJ514" s="68"/>
      <c r="FK514" s="68"/>
      <c r="FL514" s="68"/>
      <c r="FM514" s="68"/>
      <c r="FN514" s="68"/>
      <c r="FO514" s="68"/>
      <c r="FP514" s="68"/>
      <c r="FQ514" s="68"/>
      <c r="FR514" s="68"/>
      <c r="FS514" s="68"/>
      <c r="FT514" s="68"/>
      <c r="FU514" s="68"/>
      <c r="FV514" s="68"/>
      <c r="FW514" s="68"/>
      <c r="FX514" s="68"/>
      <c r="FY514" s="68"/>
      <c r="FZ514" s="68"/>
      <c r="GA514" s="68"/>
      <c r="GB514" s="68"/>
      <c r="GC514" s="68"/>
      <c r="GD514" s="68"/>
      <c r="GE514" s="68"/>
      <c r="GF514" s="68"/>
      <c r="GG514" s="68"/>
      <c r="GH514" s="68"/>
      <c r="GI514" s="68"/>
      <c r="GJ514" s="68"/>
      <c r="GK514" s="68"/>
      <c r="GL514" s="68"/>
      <c r="GM514" s="68"/>
      <c r="GN514" s="68"/>
      <c r="GO514" s="68"/>
      <c r="GP514" s="68"/>
      <c r="GQ514" s="68"/>
      <c r="GR514" s="68"/>
      <c r="GS514" s="68"/>
      <c r="GT514" s="68"/>
      <c r="GU514" s="68"/>
      <c r="GV514" s="68"/>
      <c r="GW514" s="68"/>
      <c r="GX514" s="68"/>
      <c r="GY514" s="68"/>
      <c r="GZ514" s="68"/>
      <c r="HA514" s="68"/>
      <c r="HB514" s="68"/>
      <c r="HC514" s="68"/>
      <c r="HD514" s="68"/>
      <c r="HE514" s="68"/>
      <c r="HF514" s="68"/>
      <c r="HG514" s="68"/>
      <c r="HH514" s="68"/>
      <c r="HI514" s="68"/>
      <c r="HJ514" s="68"/>
      <c r="HK514" s="68"/>
      <c r="HL514" s="68"/>
      <c r="HM514" s="68"/>
      <c r="HN514" s="68"/>
      <c r="HO514" s="68"/>
      <c r="HP514" s="68"/>
      <c r="HQ514" s="68"/>
      <c r="HR514" s="68"/>
      <c r="HS514" s="68"/>
      <c r="HT514" s="68"/>
      <c r="HU514" s="68"/>
      <c r="HV514" s="68"/>
      <c r="HW514" s="68"/>
      <c r="HX514" s="68"/>
      <c r="HY514" s="68"/>
      <c r="HZ514" s="68"/>
      <c r="IA514" s="68"/>
      <c r="IB514" s="68"/>
      <c r="IC514" s="68"/>
      <c r="ID514" s="68"/>
      <c r="IE514" s="68"/>
      <c r="IF514" s="68"/>
      <c r="IG514" s="68"/>
      <c r="IH514" s="68"/>
      <c r="II514" s="68"/>
      <c r="IJ514" s="68"/>
      <c r="IK514" s="68"/>
    </row>
    <row r="515" spans="1:245" s="68" customFormat="1" x14ac:dyDescent="0.35">
      <c r="A515" s="85" t="s">
        <v>478</v>
      </c>
      <c r="B515" s="85" t="s">
        <v>477</v>
      </c>
      <c r="C515" s="85" t="s">
        <v>22</v>
      </c>
      <c r="D515" s="109">
        <v>13000000</v>
      </c>
      <c r="E515" s="75"/>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row>
    <row r="516" spans="1:245" x14ac:dyDescent="0.35">
      <c r="A516" s="85" t="s">
        <v>480</v>
      </c>
      <c r="B516" s="85" t="s">
        <v>519</v>
      </c>
      <c r="C516" s="85" t="s">
        <v>22</v>
      </c>
      <c r="D516" s="109">
        <v>12000000</v>
      </c>
      <c r="E516" s="79"/>
      <c r="G516" s="69"/>
      <c r="H516" s="69"/>
      <c r="I516" s="69"/>
      <c r="J516" s="69"/>
      <c r="K516" s="69"/>
      <c r="L516" s="69"/>
      <c r="M516" s="69"/>
      <c r="N516" s="69"/>
      <c r="O516" s="69"/>
      <c r="P516" s="69"/>
      <c r="Q516" s="69"/>
      <c r="R516" s="69"/>
      <c r="S516" s="69"/>
      <c r="T516" s="69"/>
      <c r="U516" s="69"/>
      <c r="V516" s="69"/>
      <c r="W516" s="69"/>
      <c r="X516" s="69"/>
      <c r="Y516" s="69"/>
      <c r="Z516" s="69"/>
      <c r="AA516" s="69"/>
      <c r="AB516" s="69"/>
      <c r="AC516" s="69"/>
      <c r="AD516" s="69"/>
      <c r="AE516" s="69"/>
      <c r="AF516" s="69"/>
      <c r="AG516" s="69"/>
      <c r="AH516" s="69"/>
      <c r="AI516" s="69"/>
      <c r="AJ516" s="69"/>
      <c r="AK516" s="69"/>
      <c r="AL516" s="69"/>
      <c r="AM516" s="69"/>
      <c r="AN516" s="69"/>
      <c r="AO516" s="69"/>
      <c r="AP516" s="69"/>
      <c r="AQ516" s="69"/>
      <c r="AR516" s="69"/>
      <c r="AS516" s="69"/>
      <c r="AT516" s="69"/>
      <c r="AU516" s="69"/>
      <c r="AV516" s="69"/>
      <c r="AW516" s="69"/>
      <c r="AX516" s="69"/>
      <c r="AY516" s="69"/>
      <c r="AZ516" s="69"/>
      <c r="BA516" s="69"/>
      <c r="BB516" s="69"/>
      <c r="BC516" s="69"/>
      <c r="BD516" s="69"/>
      <c r="BE516" s="69"/>
      <c r="BF516" s="69"/>
      <c r="BG516" s="69"/>
      <c r="BH516" s="69"/>
      <c r="BI516" s="69"/>
      <c r="BJ516" s="69"/>
      <c r="BK516" s="69"/>
      <c r="BL516" s="69"/>
      <c r="BM516" s="69"/>
      <c r="BN516" s="69"/>
      <c r="BO516" s="69"/>
      <c r="BP516" s="69"/>
      <c r="BQ516" s="69"/>
      <c r="BR516" s="69"/>
      <c r="BS516" s="69"/>
      <c r="BT516" s="69"/>
      <c r="BU516" s="69"/>
      <c r="BV516" s="69"/>
      <c r="BW516" s="69"/>
      <c r="BX516" s="69"/>
      <c r="BY516" s="69"/>
      <c r="BZ516" s="69"/>
      <c r="CA516" s="69"/>
      <c r="CB516" s="69"/>
      <c r="CC516" s="69"/>
      <c r="CD516" s="69"/>
      <c r="CE516" s="69"/>
      <c r="CF516" s="69"/>
      <c r="CG516" s="69"/>
      <c r="CH516" s="69"/>
      <c r="CI516" s="69"/>
      <c r="CJ516" s="69"/>
      <c r="CK516" s="69"/>
      <c r="CL516" s="69"/>
      <c r="CM516" s="69"/>
      <c r="CN516" s="69"/>
      <c r="CO516" s="69"/>
      <c r="CP516" s="69"/>
      <c r="CQ516" s="69"/>
      <c r="CR516" s="69"/>
      <c r="CS516" s="69"/>
      <c r="CT516" s="69"/>
      <c r="CU516" s="69"/>
      <c r="CV516" s="69"/>
      <c r="CW516" s="69"/>
      <c r="CX516" s="69"/>
      <c r="CY516" s="69"/>
      <c r="CZ516" s="69"/>
      <c r="DA516" s="69"/>
      <c r="DB516" s="69"/>
      <c r="DC516" s="69"/>
      <c r="DD516" s="69"/>
      <c r="DE516" s="69"/>
      <c r="DF516" s="69"/>
      <c r="DG516" s="69"/>
      <c r="DH516" s="69"/>
      <c r="DI516" s="69"/>
      <c r="DJ516" s="69"/>
      <c r="DK516" s="69"/>
      <c r="DL516" s="69"/>
      <c r="DM516" s="69"/>
      <c r="DN516" s="69"/>
      <c r="DO516" s="69"/>
      <c r="DP516" s="69"/>
      <c r="DQ516" s="69"/>
      <c r="DR516" s="69"/>
      <c r="DS516" s="69"/>
      <c r="DT516" s="69"/>
      <c r="DU516" s="69"/>
      <c r="DV516" s="69"/>
      <c r="DW516" s="69"/>
      <c r="DX516" s="69"/>
      <c r="DY516" s="69"/>
      <c r="DZ516" s="69"/>
      <c r="EA516" s="69"/>
      <c r="EB516" s="69"/>
      <c r="EC516" s="69"/>
      <c r="ED516" s="69"/>
      <c r="EE516" s="69"/>
      <c r="EF516" s="69"/>
      <c r="EG516" s="69"/>
      <c r="EH516" s="69"/>
      <c r="EI516" s="69"/>
      <c r="EJ516" s="69"/>
      <c r="EK516" s="69"/>
      <c r="EL516" s="69"/>
      <c r="EM516" s="69"/>
      <c r="EN516" s="69"/>
      <c r="EO516" s="69"/>
      <c r="EP516" s="69"/>
      <c r="EQ516" s="69"/>
      <c r="ER516" s="69"/>
      <c r="ES516" s="69"/>
      <c r="ET516" s="69"/>
      <c r="EU516" s="69"/>
      <c r="EV516" s="69"/>
      <c r="EW516" s="69"/>
      <c r="EX516" s="69"/>
      <c r="EY516" s="69"/>
      <c r="EZ516" s="69"/>
      <c r="FA516" s="69"/>
      <c r="FB516" s="69"/>
      <c r="FC516" s="69"/>
      <c r="FD516" s="69"/>
      <c r="FE516" s="69"/>
      <c r="FF516" s="69"/>
      <c r="FG516" s="69"/>
      <c r="FH516" s="69"/>
      <c r="FI516" s="69"/>
      <c r="FJ516" s="69"/>
      <c r="FK516" s="69"/>
      <c r="FL516" s="69"/>
      <c r="FM516" s="69"/>
      <c r="FN516" s="69"/>
      <c r="FO516" s="69"/>
      <c r="FP516" s="69"/>
      <c r="FQ516" s="69"/>
      <c r="FR516" s="69"/>
      <c r="FS516" s="69"/>
      <c r="FT516" s="69"/>
      <c r="FU516" s="69"/>
      <c r="FV516" s="69"/>
      <c r="FW516" s="69"/>
      <c r="FX516" s="69"/>
      <c r="FY516" s="69"/>
      <c r="FZ516" s="69"/>
      <c r="GA516" s="69"/>
      <c r="GB516" s="69"/>
      <c r="GC516" s="69"/>
      <c r="GD516" s="69"/>
      <c r="GE516" s="69"/>
      <c r="GF516" s="69"/>
      <c r="GG516" s="69"/>
      <c r="GH516" s="69"/>
      <c r="GI516" s="69"/>
      <c r="GJ516" s="69"/>
      <c r="GK516" s="69"/>
      <c r="GL516" s="69"/>
      <c r="GM516" s="69"/>
      <c r="GN516" s="69"/>
      <c r="GO516" s="69"/>
      <c r="GP516" s="69"/>
      <c r="GQ516" s="69"/>
      <c r="GR516" s="69"/>
      <c r="GS516" s="69"/>
      <c r="GT516" s="69"/>
      <c r="GU516" s="69"/>
      <c r="GV516" s="69"/>
      <c r="GW516" s="69"/>
      <c r="GX516" s="69"/>
      <c r="GY516" s="69"/>
      <c r="GZ516" s="69"/>
      <c r="HA516" s="69"/>
      <c r="HB516" s="69"/>
      <c r="HC516" s="69"/>
      <c r="HD516" s="69"/>
      <c r="HE516" s="69"/>
      <c r="HF516" s="69"/>
      <c r="HG516" s="69"/>
      <c r="HH516" s="69"/>
      <c r="HI516" s="69"/>
      <c r="HJ516" s="69"/>
      <c r="HK516" s="69"/>
      <c r="HL516" s="69"/>
      <c r="HM516" s="69"/>
      <c r="HN516" s="69"/>
      <c r="HO516" s="69"/>
      <c r="HP516" s="69"/>
      <c r="HQ516" s="69"/>
      <c r="HR516" s="69"/>
      <c r="HS516" s="69"/>
      <c r="HT516" s="69"/>
      <c r="HU516" s="69"/>
      <c r="HV516" s="69"/>
      <c r="HW516" s="69"/>
      <c r="HX516" s="69"/>
      <c r="HY516" s="69"/>
      <c r="HZ516" s="69"/>
      <c r="IA516" s="69"/>
      <c r="IB516" s="69"/>
      <c r="IC516" s="69"/>
      <c r="ID516" s="69"/>
      <c r="IE516" s="69"/>
      <c r="IF516" s="69"/>
      <c r="IG516" s="69"/>
      <c r="IH516" s="69"/>
      <c r="II516" s="69"/>
      <c r="IJ516" s="69"/>
      <c r="IK516" s="69"/>
    </row>
    <row r="517" spans="1:245" x14ac:dyDescent="0.35">
      <c r="A517" s="85" t="s">
        <v>481</v>
      </c>
      <c r="B517" s="85" t="s">
        <v>117</v>
      </c>
      <c r="C517" s="85" t="s">
        <v>22</v>
      </c>
      <c r="D517" s="109">
        <v>11000000</v>
      </c>
    </row>
    <row r="518" spans="1:245" x14ac:dyDescent="0.35">
      <c r="A518" s="85" t="s">
        <v>483</v>
      </c>
      <c r="B518" s="85" t="s">
        <v>487</v>
      </c>
      <c r="C518" s="85" t="s">
        <v>22</v>
      </c>
      <c r="D518" s="109">
        <v>10000000</v>
      </c>
    </row>
    <row r="519" spans="1:245" x14ac:dyDescent="0.35">
      <c r="A519" s="85" t="s">
        <v>485</v>
      </c>
      <c r="B519" s="85" t="s">
        <v>484</v>
      </c>
      <c r="C519" s="85" t="s">
        <v>22</v>
      </c>
      <c r="D519" s="109">
        <v>9000000</v>
      </c>
      <c r="E519" s="77"/>
      <c r="G519" s="68"/>
      <c r="H519" s="68"/>
      <c r="I519" s="68"/>
      <c r="J519" s="68"/>
      <c r="K519" s="68"/>
      <c r="L519" s="68"/>
      <c r="M519" s="68"/>
      <c r="N519" s="68"/>
      <c r="O519" s="68"/>
      <c r="P519" s="68"/>
      <c r="Q519" s="68"/>
      <c r="R519" s="68"/>
      <c r="S519" s="68"/>
      <c r="T519" s="68"/>
      <c r="U519" s="68"/>
      <c r="V519" s="68"/>
      <c r="W519" s="68"/>
      <c r="X519" s="68"/>
      <c r="Y519" s="68"/>
      <c r="Z519" s="68"/>
      <c r="AA519" s="68"/>
      <c r="AB519" s="68"/>
      <c r="AC519" s="68"/>
      <c r="AD519" s="68"/>
      <c r="AE519" s="68"/>
      <c r="AF519" s="68"/>
      <c r="AG519" s="68"/>
      <c r="AH519" s="68"/>
      <c r="AI519" s="68"/>
      <c r="AJ519" s="68"/>
      <c r="AK519" s="68"/>
      <c r="AL519" s="68"/>
      <c r="AM519" s="68"/>
      <c r="AN519" s="68"/>
      <c r="AO519" s="68"/>
      <c r="AP519" s="68"/>
      <c r="AQ519" s="68"/>
      <c r="AR519" s="68"/>
      <c r="AS519" s="68"/>
      <c r="AT519" s="68"/>
      <c r="AU519" s="68"/>
      <c r="AV519" s="68"/>
      <c r="AW519" s="68"/>
      <c r="AX519" s="68"/>
      <c r="AY519" s="68"/>
      <c r="AZ519" s="68"/>
      <c r="BA519" s="68"/>
      <c r="BB519" s="68"/>
      <c r="BC519" s="68"/>
      <c r="BD519" s="68"/>
      <c r="BE519" s="68"/>
      <c r="BF519" s="68"/>
      <c r="BG519" s="68"/>
      <c r="BH519" s="68"/>
      <c r="BI519" s="68"/>
      <c r="BJ519" s="68"/>
      <c r="BK519" s="68"/>
      <c r="BL519" s="68"/>
      <c r="BM519" s="68"/>
      <c r="BN519" s="68"/>
      <c r="BO519" s="68"/>
      <c r="BP519" s="68"/>
      <c r="BQ519" s="68"/>
      <c r="BR519" s="68"/>
      <c r="BS519" s="68"/>
      <c r="BT519" s="68"/>
      <c r="BU519" s="68"/>
      <c r="BV519" s="68"/>
      <c r="BW519" s="68"/>
      <c r="BX519" s="68"/>
      <c r="BY519" s="68"/>
      <c r="BZ519" s="68"/>
      <c r="CA519" s="68"/>
      <c r="CB519" s="68"/>
      <c r="CC519" s="68"/>
      <c r="CD519" s="68"/>
      <c r="CE519" s="68"/>
      <c r="CF519" s="68"/>
      <c r="CG519" s="68"/>
      <c r="CH519" s="68"/>
      <c r="CI519" s="68"/>
      <c r="CJ519" s="68"/>
      <c r="CK519" s="68"/>
      <c r="CL519" s="68"/>
      <c r="CM519" s="68"/>
      <c r="CN519" s="68"/>
      <c r="CO519" s="68"/>
      <c r="CP519" s="68"/>
      <c r="CQ519" s="68"/>
      <c r="CR519" s="68"/>
      <c r="CS519" s="68"/>
      <c r="CT519" s="68"/>
      <c r="CU519" s="68"/>
      <c r="CV519" s="68"/>
      <c r="CW519" s="68"/>
      <c r="CX519" s="68"/>
      <c r="CY519" s="68"/>
      <c r="CZ519" s="68"/>
      <c r="DA519" s="68"/>
      <c r="DB519" s="68"/>
      <c r="DC519" s="68"/>
      <c r="DD519" s="68"/>
      <c r="DE519" s="68"/>
      <c r="DF519" s="68"/>
      <c r="DG519" s="68"/>
      <c r="DH519" s="68"/>
      <c r="DI519" s="68"/>
      <c r="DJ519" s="68"/>
      <c r="DK519" s="68"/>
      <c r="DL519" s="68"/>
      <c r="DM519" s="68"/>
      <c r="DN519" s="68"/>
      <c r="DO519" s="68"/>
      <c r="DP519" s="68"/>
      <c r="DQ519" s="68"/>
      <c r="DR519" s="68"/>
      <c r="DS519" s="68"/>
      <c r="DT519" s="68"/>
      <c r="DU519" s="68"/>
      <c r="DV519" s="68"/>
      <c r="DW519" s="68"/>
      <c r="DX519" s="68"/>
      <c r="DY519" s="68"/>
      <c r="DZ519" s="68"/>
      <c r="EA519" s="68"/>
      <c r="EB519" s="68"/>
      <c r="EC519" s="68"/>
      <c r="ED519" s="68"/>
      <c r="EE519" s="68"/>
      <c r="EF519" s="68"/>
      <c r="EG519" s="68"/>
      <c r="EH519" s="68"/>
      <c r="EI519" s="68"/>
      <c r="EJ519" s="68"/>
      <c r="EK519" s="68"/>
      <c r="EL519" s="68"/>
      <c r="EM519" s="68"/>
      <c r="EN519" s="68"/>
      <c r="EO519" s="68"/>
      <c r="EP519" s="68"/>
      <c r="EQ519" s="68"/>
      <c r="ER519" s="68"/>
      <c r="ES519" s="68"/>
      <c r="ET519" s="68"/>
      <c r="EU519" s="68"/>
      <c r="EV519" s="68"/>
      <c r="EW519" s="68"/>
      <c r="EX519" s="68"/>
      <c r="EY519" s="68"/>
      <c r="EZ519" s="68"/>
      <c r="FA519" s="68"/>
      <c r="FB519" s="68"/>
      <c r="FC519" s="68"/>
      <c r="FD519" s="68"/>
      <c r="FE519" s="68"/>
      <c r="FF519" s="68"/>
      <c r="FG519" s="68"/>
      <c r="FH519" s="68"/>
      <c r="FI519" s="68"/>
      <c r="FJ519" s="68"/>
      <c r="FK519" s="68"/>
      <c r="FL519" s="68"/>
      <c r="FM519" s="68"/>
      <c r="FN519" s="68"/>
      <c r="FO519" s="68"/>
      <c r="FP519" s="68"/>
      <c r="FQ519" s="68"/>
      <c r="FR519" s="68"/>
      <c r="FS519" s="68"/>
      <c r="FT519" s="68"/>
      <c r="FU519" s="68"/>
      <c r="FV519" s="68"/>
      <c r="FW519" s="68"/>
      <c r="FX519" s="68"/>
      <c r="FY519" s="68"/>
      <c r="FZ519" s="68"/>
      <c r="GA519" s="68"/>
      <c r="GB519" s="68"/>
      <c r="GC519" s="68"/>
      <c r="GD519" s="68"/>
      <c r="GE519" s="68"/>
      <c r="GF519" s="68"/>
      <c r="GG519" s="68"/>
      <c r="GH519" s="68"/>
      <c r="GI519" s="68"/>
      <c r="GJ519" s="68"/>
      <c r="GK519" s="68"/>
      <c r="GL519" s="68"/>
      <c r="GM519" s="68"/>
      <c r="GN519" s="68"/>
      <c r="GO519" s="68"/>
      <c r="GP519" s="68"/>
      <c r="GQ519" s="68"/>
      <c r="GR519" s="68"/>
      <c r="GS519" s="68"/>
      <c r="GT519" s="68"/>
      <c r="GU519" s="68"/>
      <c r="GV519" s="68"/>
      <c r="GW519" s="68"/>
      <c r="GX519" s="68"/>
      <c r="GY519" s="68"/>
      <c r="GZ519" s="68"/>
      <c r="HA519" s="68"/>
      <c r="HB519" s="68"/>
      <c r="HC519" s="68"/>
      <c r="HD519" s="68"/>
      <c r="HE519" s="68"/>
      <c r="HF519" s="68"/>
      <c r="HG519" s="68"/>
      <c r="HH519" s="68"/>
      <c r="HI519" s="68"/>
      <c r="HJ519" s="68"/>
      <c r="HK519" s="68"/>
      <c r="HL519" s="68"/>
      <c r="HM519" s="68"/>
      <c r="HN519" s="68"/>
      <c r="HO519" s="68"/>
      <c r="HP519" s="68"/>
      <c r="HQ519" s="68"/>
      <c r="HR519" s="68"/>
      <c r="HS519" s="68"/>
      <c r="HT519" s="68"/>
      <c r="HU519" s="68"/>
      <c r="HV519" s="68"/>
      <c r="HW519" s="68"/>
      <c r="HX519" s="68"/>
      <c r="HY519" s="68"/>
      <c r="HZ519" s="68"/>
      <c r="IA519" s="68"/>
      <c r="IB519" s="68"/>
      <c r="IC519" s="68"/>
      <c r="ID519" s="68"/>
      <c r="IE519" s="68"/>
      <c r="IF519" s="68"/>
      <c r="IG519" s="68"/>
      <c r="IH519" s="68"/>
      <c r="II519" s="68"/>
      <c r="IJ519" s="68"/>
      <c r="IK519" s="68"/>
    </row>
    <row r="520" spans="1:245" s="68" customFormat="1" x14ac:dyDescent="0.35">
      <c r="A520" s="85" t="s">
        <v>486</v>
      </c>
      <c r="B520" s="85" t="s">
        <v>482</v>
      </c>
      <c r="C520" s="85" t="s">
        <v>22</v>
      </c>
      <c r="D520" s="109">
        <v>8000000</v>
      </c>
      <c r="E520" s="75"/>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row>
    <row r="521" spans="1:245" s="68" customFormat="1" x14ac:dyDescent="0.35">
      <c r="A521" s="102" t="s">
        <v>1075</v>
      </c>
      <c r="B521" s="102" t="s">
        <v>966</v>
      </c>
      <c r="C521" s="102" t="s">
        <v>22</v>
      </c>
      <c r="D521" s="111">
        <v>7000000</v>
      </c>
      <c r="E521" s="77" t="s">
        <v>844</v>
      </c>
      <c r="F521" s="1"/>
    </row>
    <row r="522" spans="1:245" x14ac:dyDescent="0.35">
      <c r="D522" s="109" t="s">
        <v>985</v>
      </c>
    </row>
    <row r="523" spans="1:245" x14ac:dyDescent="0.35">
      <c r="A523" s="85" t="s">
        <v>488</v>
      </c>
      <c r="B523" s="85" t="s">
        <v>493</v>
      </c>
      <c r="C523" s="85" t="s">
        <v>35</v>
      </c>
      <c r="D523" s="109">
        <v>15000000</v>
      </c>
    </row>
    <row r="524" spans="1:245" x14ac:dyDescent="0.35">
      <c r="A524" s="85" t="s">
        <v>490</v>
      </c>
      <c r="B524" s="85" t="s">
        <v>498</v>
      </c>
      <c r="C524" s="85" t="s">
        <v>35</v>
      </c>
      <c r="D524" s="109">
        <v>14000000</v>
      </c>
      <c r="E524" s="77"/>
      <c r="G524" s="68"/>
      <c r="H524" s="68"/>
      <c r="I524" s="68"/>
      <c r="J524" s="68"/>
      <c r="K524" s="68"/>
      <c r="L524" s="68"/>
      <c r="M524" s="68"/>
      <c r="N524" s="68"/>
      <c r="O524" s="68"/>
      <c r="P524" s="68"/>
      <c r="Q524" s="68"/>
      <c r="R524" s="68"/>
      <c r="S524" s="68"/>
      <c r="T524" s="68"/>
      <c r="U524" s="68"/>
      <c r="V524" s="68"/>
      <c r="W524" s="68"/>
      <c r="X524" s="68"/>
      <c r="Y524" s="68"/>
      <c r="Z524" s="68"/>
      <c r="AA524" s="68"/>
      <c r="AB524" s="68"/>
      <c r="AC524" s="68"/>
      <c r="AD524" s="68"/>
      <c r="AE524" s="68"/>
      <c r="AF524" s="68"/>
      <c r="AG524" s="68"/>
      <c r="AH524" s="68"/>
      <c r="AI524" s="68"/>
      <c r="AJ524" s="68"/>
      <c r="AK524" s="68"/>
      <c r="AL524" s="68"/>
      <c r="AM524" s="68"/>
      <c r="AN524" s="68"/>
      <c r="AO524" s="68"/>
      <c r="AP524" s="68"/>
      <c r="AQ524" s="68"/>
      <c r="AR524" s="68"/>
      <c r="AS524" s="68"/>
      <c r="AT524" s="68"/>
      <c r="AU524" s="68"/>
      <c r="AV524" s="68"/>
      <c r="AW524" s="68"/>
      <c r="AX524" s="68"/>
      <c r="AY524" s="68"/>
      <c r="AZ524" s="68"/>
      <c r="BA524" s="68"/>
      <c r="BB524" s="68"/>
      <c r="BC524" s="68"/>
      <c r="BD524" s="68"/>
      <c r="BE524" s="68"/>
      <c r="BF524" s="68"/>
      <c r="BG524" s="68"/>
      <c r="BH524" s="68"/>
      <c r="BI524" s="68"/>
      <c r="BJ524" s="68"/>
      <c r="BK524" s="68"/>
      <c r="BL524" s="68"/>
      <c r="BM524" s="68"/>
      <c r="BN524" s="68"/>
      <c r="BO524" s="68"/>
      <c r="BP524" s="68"/>
      <c r="BQ524" s="68"/>
      <c r="BR524" s="68"/>
      <c r="BS524" s="68"/>
      <c r="BT524" s="68"/>
      <c r="BU524" s="68"/>
      <c r="BV524" s="68"/>
      <c r="BW524" s="68"/>
      <c r="BX524" s="68"/>
      <c r="BY524" s="68"/>
      <c r="BZ524" s="68"/>
      <c r="CA524" s="68"/>
      <c r="CB524" s="68"/>
      <c r="CC524" s="68"/>
      <c r="CD524" s="68"/>
      <c r="CE524" s="68"/>
      <c r="CF524" s="68"/>
      <c r="CG524" s="68"/>
      <c r="CH524" s="68"/>
      <c r="CI524" s="68"/>
      <c r="CJ524" s="68"/>
      <c r="CK524" s="68"/>
      <c r="CL524" s="68"/>
      <c r="CM524" s="68"/>
      <c r="CN524" s="68"/>
      <c r="CO524" s="68"/>
      <c r="CP524" s="68"/>
      <c r="CQ524" s="68"/>
      <c r="CR524" s="68"/>
      <c r="CS524" s="68"/>
      <c r="CT524" s="68"/>
      <c r="CU524" s="68"/>
      <c r="CV524" s="68"/>
      <c r="CW524" s="68"/>
      <c r="CX524" s="68"/>
      <c r="CY524" s="68"/>
      <c r="CZ524" s="68"/>
      <c r="DA524" s="68"/>
      <c r="DB524" s="68"/>
      <c r="DC524" s="68"/>
      <c r="DD524" s="68"/>
      <c r="DE524" s="68"/>
      <c r="DF524" s="68"/>
      <c r="DG524" s="68"/>
      <c r="DH524" s="68"/>
      <c r="DI524" s="68"/>
      <c r="DJ524" s="68"/>
      <c r="DK524" s="68"/>
      <c r="DL524" s="68"/>
      <c r="DM524" s="68"/>
      <c r="DN524" s="68"/>
      <c r="DO524" s="68"/>
      <c r="DP524" s="68"/>
      <c r="DQ524" s="68"/>
      <c r="DR524" s="68"/>
      <c r="DS524" s="68"/>
      <c r="DT524" s="68"/>
      <c r="DU524" s="68"/>
      <c r="DV524" s="68"/>
      <c r="DW524" s="68"/>
      <c r="DX524" s="68"/>
      <c r="DY524" s="68"/>
      <c r="DZ524" s="68"/>
      <c r="EA524" s="68"/>
      <c r="EB524" s="68"/>
      <c r="EC524" s="68"/>
      <c r="ED524" s="68"/>
      <c r="EE524" s="68"/>
      <c r="EF524" s="68"/>
      <c r="EG524" s="68"/>
      <c r="EH524" s="68"/>
      <c r="EI524" s="68"/>
      <c r="EJ524" s="68"/>
      <c r="EK524" s="68"/>
      <c r="EL524" s="68"/>
      <c r="EM524" s="68"/>
      <c r="EN524" s="68"/>
      <c r="EO524" s="68"/>
      <c r="EP524" s="68"/>
      <c r="EQ524" s="68"/>
      <c r="ER524" s="68"/>
      <c r="ES524" s="68"/>
      <c r="ET524" s="68"/>
      <c r="EU524" s="68"/>
      <c r="EV524" s="68"/>
      <c r="EW524" s="68"/>
      <c r="EX524" s="68"/>
      <c r="EY524" s="68"/>
      <c r="EZ524" s="68"/>
      <c r="FA524" s="68"/>
      <c r="FB524" s="68"/>
      <c r="FC524" s="68"/>
      <c r="FD524" s="68"/>
      <c r="FE524" s="68"/>
      <c r="FF524" s="68"/>
      <c r="FG524" s="68"/>
      <c r="FH524" s="68"/>
      <c r="FI524" s="68"/>
      <c r="FJ524" s="68"/>
      <c r="FK524" s="68"/>
      <c r="FL524" s="68"/>
      <c r="FM524" s="68"/>
      <c r="FN524" s="68"/>
      <c r="FO524" s="68"/>
      <c r="FP524" s="68"/>
      <c r="FQ524" s="68"/>
      <c r="FR524" s="68"/>
      <c r="FS524" s="68"/>
      <c r="FT524" s="68"/>
      <c r="FU524" s="68"/>
      <c r="FV524" s="68"/>
      <c r="FW524" s="68"/>
      <c r="FX524" s="68"/>
      <c r="FY524" s="68"/>
      <c r="FZ524" s="68"/>
      <c r="GA524" s="68"/>
      <c r="GB524" s="68"/>
      <c r="GC524" s="68"/>
      <c r="GD524" s="68"/>
      <c r="GE524" s="68"/>
      <c r="GF524" s="68"/>
      <c r="GG524" s="68"/>
      <c r="GH524" s="68"/>
      <c r="GI524" s="68"/>
      <c r="GJ524" s="68"/>
      <c r="GK524" s="68"/>
      <c r="GL524" s="68"/>
      <c r="GM524" s="68"/>
      <c r="GN524" s="68"/>
      <c r="GO524" s="68"/>
      <c r="GP524" s="68"/>
      <c r="GQ524" s="68"/>
      <c r="GR524" s="68"/>
      <c r="GS524" s="68"/>
      <c r="GT524" s="68"/>
      <c r="GU524" s="68"/>
      <c r="GV524" s="68"/>
      <c r="GW524" s="68"/>
      <c r="GX524" s="68"/>
      <c r="GY524" s="68"/>
      <c r="GZ524" s="68"/>
      <c r="HA524" s="68"/>
      <c r="HB524" s="68"/>
      <c r="HC524" s="68"/>
      <c r="HD524" s="68"/>
      <c r="HE524" s="68"/>
      <c r="HF524" s="68"/>
      <c r="HG524" s="68"/>
      <c r="HH524" s="68"/>
      <c r="HI524" s="68"/>
      <c r="HJ524" s="68"/>
      <c r="HK524" s="68"/>
      <c r="HL524" s="68"/>
      <c r="HM524" s="68"/>
      <c r="HN524" s="68"/>
      <c r="HO524" s="68"/>
      <c r="HP524" s="68"/>
      <c r="HQ524" s="68"/>
      <c r="HR524" s="68"/>
      <c r="HS524" s="68"/>
      <c r="HT524" s="68"/>
      <c r="HU524" s="68"/>
      <c r="HV524" s="68"/>
      <c r="HW524" s="68"/>
      <c r="HX524" s="68"/>
      <c r="HY524" s="68"/>
      <c r="HZ524" s="68"/>
      <c r="IA524" s="68"/>
      <c r="IB524" s="68"/>
      <c r="IC524" s="68"/>
      <c r="ID524" s="68"/>
      <c r="IE524" s="68"/>
      <c r="IF524" s="68"/>
      <c r="IG524" s="68"/>
      <c r="IH524" s="68"/>
      <c r="II524" s="68"/>
      <c r="IJ524" s="68"/>
      <c r="IK524" s="68"/>
    </row>
    <row r="525" spans="1:245" s="68" customFormat="1" x14ac:dyDescent="0.35">
      <c r="A525" s="85" t="s">
        <v>492</v>
      </c>
      <c r="B525" s="85" t="s">
        <v>489</v>
      </c>
      <c r="C525" s="85" t="s">
        <v>35</v>
      </c>
      <c r="D525" s="109">
        <v>12000000</v>
      </c>
      <c r="E525" s="76"/>
      <c r="F525" s="1"/>
      <c r="G525" s="67"/>
      <c r="H525" s="67"/>
      <c r="I525" s="67"/>
      <c r="J525" s="67"/>
      <c r="K525" s="67"/>
      <c r="L525" s="67"/>
      <c r="M525" s="67"/>
      <c r="N525" s="67"/>
      <c r="O525" s="67"/>
      <c r="P525" s="67"/>
      <c r="Q525" s="67"/>
      <c r="R525" s="67"/>
      <c r="S525" s="67"/>
      <c r="T525" s="67"/>
      <c r="U525" s="67"/>
      <c r="V525" s="67"/>
      <c r="W525" s="67"/>
      <c r="X525" s="67"/>
      <c r="Y525" s="67"/>
      <c r="Z525" s="67"/>
      <c r="AA525" s="67"/>
      <c r="AB525" s="67"/>
      <c r="AC525" s="67"/>
      <c r="AD525" s="67"/>
      <c r="AE525" s="67"/>
      <c r="AF525" s="67"/>
      <c r="AG525" s="67"/>
      <c r="AH525" s="67"/>
      <c r="AI525" s="67"/>
      <c r="AJ525" s="67"/>
      <c r="AK525" s="67"/>
      <c r="AL525" s="67"/>
      <c r="AM525" s="67"/>
      <c r="AN525" s="67"/>
      <c r="AO525" s="67"/>
      <c r="AP525" s="67"/>
      <c r="AQ525" s="67"/>
      <c r="AR525" s="67"/>
      <c r="AS525" s="67"/>
      <c r="AT525" s="67"/>
      <c r="AU525" s="67"/>
      <c r="AV525" s="67"/>
      <c r="AW525" s="67"/>
      <c r="AX525" s="67"/>
      <c r="AY525" s="67"/>
      <c r="AZ525" s="67"/>
      <c r="BA525" s="67"/>
      <c r="BB525" s="67"/>
      <c r="BC525" s="67"/>
      <c r="BD525" s="67"/>
      <c r="BE525" s="67"/>
      <c r="BF525" s="67"/>
      <c r="BG525" s="67"/>
      <c r="BH525" s="67"/>
      <c r="BI525" s="67"/>
      <c r="BJ525" s="67"/>
      <c r="BK525" s="67"/>
      <c r="BL525" s="67"/>
      <c r="BM525" s="67"/>
      <c r="BN525" s="67"/>
      <c r="BO525" s="67"/>
      <c r="BP525" s="67"/>
      <c r="BQ525" s="67"/>
      <c r="BR525" s="67"/>
      <c r="BS525" s="67"/>
      <c r="BT525" s="67"/>
      <c r="BU525" s="67"/>
      <c r="BV525" s="67"/>
      <c r="BW525" s="67"/>
      <c r="BX525" s="67"/>
      <c r="BY525" s="67"/>
      <c r="BZ525" s="67"/>
      <c r="CA525" s="67"/>
      <c r="CB525" s="67"/>
      <c r="CC525" s="67"/>
      <c r="CD525" s="67"/>
      <c r="CE525" s="67"/>
      <c r="CF525" s="67"/>
      <c r="CG525" s="67"/>
      <c r="CH525" s="67"/>
      <c r="CI525" s="67"/>
      <c r="CJ525" s="67"/>
      <c r="CK525" s="67"/>
      <c r="CL525" s="67"/>
      <c r="CM525" s="67"/>
      <c r="CN525" s="67"/>
      <c r="CO525" s="67"/>
      <c r="CP525" s="67"/>
      <c r="CQ525" s="67"/>
      <c r="CR525" s="67"/>
      <c r="CS525" s="67"/>
      <c r="CT525" s="67"/>
      <c r="CU525" s="67"/>
      <c r="CV525" s="67"/>
      <c r="CW525" s="67"/>
      <c r="CX525" s="67"/>
      <c r="CY525" s="67"/>
      <c r="CZ525" s="67"/>
      <c r="DA525" s="67"/>
      <c r="DB525" s="67"/>
      <c r="DC525" s="67"/>
      <c r="DD525" s="67"/>
      <c r="DE525" s="67"/>
      <c r="DF525" s="67"/>
      <c r="DG525" s="67"/>
      <c r="DH525" s="67"/>
      <c r="DI525" s="67"/>
      <c r="DJ525" s="67"/>
      <c r="DK525" s="67"/>
      <c r="DL525" s="67"/>
      <c r="DM525" s="67"/>
      <c r="DN525" s="67"/>
      <c r="DO525" s="67"/>
      <c r="DP525" s="67"/>
      <c r="DQ525" s="67"/>
      <c r="DR525" s="67"/>
      <c r="DS525" s="67"/>
      <c r="DT525" s="67"/>
      <c r="DU525" s="67"/>
      <c r="DV525" s="67"/>
      <c r="DW525" s="67"/>
      <c r="DX525" s="67"/>
      <c r="DY525" s="67"/>
      <c r="DZ525" s="67"/>
      <c r="EA525" s="67"/>
      <c r="EB525" s="67"/>
      <c r="EC525" s="67"/>
      <c r="ED525" s="67"/>
      <c r="EE525" s="67"/>
      <c r="EF525" s="67"/>
      <c r="EG525" s="67"/>
      <c r="EH525" s="67"/>
      <c r="EI525" s="67"/>
      <c r="EJ525" s="67"/>
      <c r="EK525" s="67"/>
      <c r="EL525" s="67"/>
      <c r="EM525" s="67"/>
      <c r="EN525" s="67"/>
      <c r="EO525" s="67"/>
      <c r="EP525" s="67"/>
      <c r="EQ525" s="67"/>
      <c r="ER525" s="67"/>
      <c r="ES525" s="67"/>
      <c r="ET525" s="67"/>
      <c r="EU525" s="67"/>
      <c r="EV525" s="67"/>
      <c r="EW525" s="67"/>
      <c r="EX525" s="67"/>
      <c r="EY525" s="67"/>
      <c r="EZ525" s="67"/>
      <c r="FA525" s="67"/>
      <c r="FB525" s="67"/>
      <c r="FC525" s="67"/>
      <c r="FD525" s="67"/>
      <c r="FE525" s="67"/>
      <c r="FF525" s="67"/>
      <c r="FG525" s="67"/>
      <c r="FH525" s="67"/>
      <c r="FI525" s="67"/>
      <c r="FJ525" s="67"/>
      <c r="FK525" s="67"/>
      <c r="FL525" s="67"/>
      <c r="FM525" s="67"/>
      <c r="FN525" s="67"/>
      <c r="FO525" s="67"/>
      <c r="FP525" s="67"/>
      <c r="FQ525" s="67"/>
      <c r="FR525" s="67"/>
      <c r="FS525" s="67"/>
      <c r="FT525" s="67"/>
      <c r="FU525" s="67"/>
      <c r="FV525" s="67"/>
      <c r="FW525" s="67"/>
      <c r="FX525" s="67"/>
      <c r="FY525" s="67"/>
      <c r="FZ525" s="67"/>
      <c r="GA525" s="67"/>
      <c r="GB525" s="67"/>
      <c r="GC525" s="67"/>
      <c r="GD525" s="67"/>
      <c r="GE525" s="67"/>
      <c r="GF525" s="67"/>
      <c r="GG525" s="67"/>
      <c r="GH525" s="67"/>
      <c r="GI525" s="67"/>
      <c r="GJ525" s="67"/>
      <c r="GK525" s="67"/>
      <c r="GL525" s="67"/>
      <c r="GM525" s="67"/>
      <c r="GN525" s="67"/>
      <c r="GO525" s="67"/>
      <c r="GP525" s="67"/>
      <c r="GQ525" s="67"/>
      <c r="GR525" s="67"/>
      <c r="GS525" s="67"/>
      <c r="GT525" s="67"/>
      <c r="GU525" s="67"/>
      <c r="GV525" s="67"/>
      <c r="GW525" s="67"/>
      <c r="GX525" s="67"/>
      <c r="GY525" s="67"/>
      <c r="GZ525" s="67"/>
      <c r="HA525" s="67"/>
      <c r="HB525" s="67"/>
      <c r="HC525" s="67"/>
      <c r="HD525" s="67"/>
      <c r="HE525" s="67"/>
      <c r="HF525" s="67"/>
      <c r="HG525" s="67"/>
      <c r="HH525" s="67"/>
      <c r="HI525" s="67"/>
      <c r="HJ525" s="67"/>
      <c r="HK525" s="67"/>
      <c r="HL525" s="67"/>
      <c r="HM525" s="67"/>
      <c r="HN525" s="67"/>
      <c r="HO525" s="67"/>
      <c r="HP525" s="67"/>
      <c r="HQ525" s="67"/>
      <c r="HR525" s="67"/>
      <c r="HS525" s="67"/>
      <c r="HT525" s="67"/>
      <c r="HU525" s="67"/>
      <c r="HV525" s="67"/>
      <c r="HW525" s="67"/>
      <c r="HX525" s="67"/>
      <c r="HY525" s="67"/>
      <c r="HZ525" s="67"/>
      <c r="IA525" s="67"/>
      <c r="IB525" s="67"/>
      <c r="IC525" s="67"/>
      <c r="ID525" s="67"/>
      <c r="IE525" s="67"/>
      <c r="IF525" s="67"/>
      <c r="IG525" s="67"/>
      <c r="IH525" s="67"/>
      <c r="II525" s="67"/>
      <c r="IJ525" s="67"/>
      <c r="IK525" s="67"/>
    </row>
    <row r="526" spans="1:245" x14ac:dyDescent="0.35">
      <c r="A526" s="85" t="s">
        <v>494</v>
      </c>
      <c r="B526" s="85" t="s">
        <v>491</v>
      </c>
      <c r="C526" s="85" t="s">
        <v>35</v>
      </c>
      <c r="D526" s="109">
        <v>12000000</v>
      </c>
    </row>
    <row r="527" spans="1:245" x14ac:dyDescent="0.35">
      <c r="A527" s="85" t="s">
        <v>495</v>
      </c>
      <c r="B527" s="85" t="s">
        <v>501</v>
      </c>
      <c r="C527" s="85" t="s">
        <v>35</v>
      </c>
      <c r="D527" s="109">
        <v>10000000</v>
      </c>
    </row>
    <row r="528" spans="1:245" x14ac:dyDescent="0.35">
      <c r="A528" s="85" t="s">
        <v>497</v>
      </c>
      <c r="B528" s="85" t="s">
        <v>777</v>
      </c>
      <c r="C528" s="85" t="s">
        <v>35</v>
      </c>
      <c r="D528" s="109">
        <v>9000000</v>
      </c>
    </row>
    <row r="529" spans="1:245" x14ac:dyDescent="0.35">
      <c r="A529" s="85" t="s">
        <v>499</v>
      </c>
      <c r="B529" s="85" t="s">
        <v>778</v>
      </c>
      <c r="C529" s="85" t="s">
        <v>35</v>
      </c>
      <c r="D529" s="109">
        <v>7000000</v>
      </c>
    </row>
    <row r="530" spans="1:245" s="68" customFormat="1" x14ac:dyDescent="0.35">
      <c r="A530" s="85" t="s">
        <v>500</v>
      </c>
      <c r="B530" s="85" t="s">
        <v>779</v>
      </c>
      <c r="C530" s="85" t="s">
        <v>35</v>
      </c>
      <c r="D530" s="109">
        <v>7000000</v>
      </c>
      <c r="E530" s="77"/>
      <c r="F530" s="1"/>
    </row>
    <row r="531" spans="1:245" s="68" customFormat="1" x14ac:dyDescent="0.35">
      <c r="A531" s="102" t="s">
        <v>1076</v>
      </c>
      <c r="B531" s="102" t="s">
        <v>967</v>
      </c>
      <c r="C531" s="102" t="s">
        <v>35</v>
      </c>
      <c r="D531" s="111">
        <v>13000000</v>
      </c>
      <c r="E531" s="77" t="s">
        <v>844</v>
      </c>
      <c r="F531" s="1"/>
    </row>
    <row r="532" spans="1:245" x14ac:dyDescent="0.35">
      <c r="D532" s="109" t="s">
        <v>985</v>
      </c>
    </row>
    <row r="533" spans="1:245" x14ac:dyDescent="0.35">
      <c r="D533" s="109" t="s">
        <v>985</v>
      </c>
    </row>
    <row r="534" spans="1:245" x14ac:dyDescent="0.35">
      <c r="B534" s="86" t="s">
        <v>611</v>
      </c>
      <c r="D534" s="109" t="s">
        <v>985</v>
      </c>
    </row>
    <row r="535" spans="1:245" x14ac:dyDescent="0.35">
      <c r="A535" s="85" t="s">
        <v>780</v>
      </c>
      <c r="B535" s="85" t="s">
        <v>781</v>
      </c>
      <c r="C535" s="85" t="s">
        <v>6</v>
      </c>
      <c r="D535" s="109">
        <v>5000000</v>
      </c>
    </row>
    <row r="536" spans="1:245" s="67" customFormat="1" x14ac:dyDescent="0.35">
      <c r="A536" s="85"/>
      <c r="B536" s="85"/>
      <c r="C536" s="85"/>
      <c r="D536" s="109" t="s">
        <v>985</v>
      </c>
      <c r="E536" s="77"/>
      <c r="F536" s="1"/>
      <c r="G536" s="68"/>
      <c r="H536" s="68"/>
      <c r="I536" s="68"/>
      <c r="J536" s="68"/>
      <c r="K536" s="68"/>
      <c r="L536" s="68"/>
      <c r="M536" s="68"/>
      <c r="N536" s="68"/>
      <c r="O536" s="68"/>
      <c r="P536" s="68"/>
      <c r="Q536" s="68"/>
      <c r="R536" s="68"/>
      <c r="S536" s="68"/>
      <c r="T536" s="68"/>
      <c r="U536" s="68"/>
      <c r="V536" s="68"/>
      <c r="W536" s="68"/>
      <c r="X536" s="68"/>
      <c r="Y536" s="68"/>
      <c r="Z536" s="68"/>
      <c r="AA536" s="68"/>
      <c r="AB536" s="68"/>
      <c r="AC536" s="68"/>
      <c r="AD536" s="68"/>
      <c r="AE536" s="68"/>
      <c r="AF536" s="68"/>
      <c r="AG536" s="68"/>
      <c r="AH536" s="68"/>
      <c r="AI536" s="68"/>
      <c r="AJ536" s="68"/>
      <c r="AK536" s="68"/>
      <c r="AL536" s="68"/>
      <c r="AM536" s="68"/>
      <c r="AN536" s="68"/>
      <c r="AO536" s="68"/>
      <c r="AP536" s="68"/>
      <c r="AQ536" s="68"/>
      <c r="AR536" s="68"/>
      <c r="AS536" s="68"/>
      <c r="AT536" s="68"/>
      <c r="AU536" s="68"/>
      <c r="AV536" s="68"/>
      <c r="AW536" s="68"/>
      <c r="AX536" s="68"/>
      <c r="AY536" s="68"/>
      <c r="AZ536" s="68"/>
      <c r="BA536" s="68"/>
      <c r="BB536" s="68"/>
      <c r="BC536" s="68"/>
      <c r="BD536" s="68"/>
      <c r="BE536" s="68"/>
      <c r="BF536" s="68"/>
      <c r="BG536" s="68"/>
      <c r="BH536" s="68"/>
      <c r="BI536" s="68"/>
      <c r="BJ536" s="68"/>
      <c r="BK536" s="68"/>
      <c r="BL536" s="68"/>
      <c r="BM536" s="68"/>
      <c r="BN536" s="68"/>
      <c r="BO536" s="68"/>
      <c r="BP536" s="68"/>
      <c r="BQ536" s="68"/>
      <c r="BR536" s="68"/>
      <c r="BS536" s="68"/>
      <c r="BT536" s="68"/>
      <c r="BU536" s="68"/>
      <c r="BV536" s="68"/>
      <c r="BW536" s="68"/>
      <c r="BX536" s="68"/>
      <c r="BY536" s="68"/>
      <c r="BZ536" s="68"/>
      <c r="CA536" s="68"/>
      <c r="CB536" s="68"/>
      <c r="CC536" s="68"/>
      <c r="CD536" s="68"/>
      <c r="CE536" s="68"/>
      <c r="CF536" s="68"/>
      <c r="CG536" s="68"/>
      <c r="CH536" s="68"/>
      <c r="CI536" s="68"/>
      <c r="CJ536" s="68"/>
      <c r="CK536" s="68"/>
      <c r="CL536" s="68"/>
      <c r="CM536" s="68"/>
      <c r="CN536" s="68"/>
      <c r="CO536" s="68"/>
      <c r="CP536" s="68"/>
      <c r="CQ536" s="68"/>
      <c r="CR536" s="68"/>
      <c r="CS536" s="68"/>
      <c r="CT536" s="68"/>
      <c r="CU536" s="68"/>
      <c r="CV536" s="68"/>
      <c r="CW536" s="68"/>
      <c r="CX536" s="68"/>
      <c r="CY536" s="68"/>
      <c r="CZ536" s="68"/>
      <c r="DA536" s="68"/>
      <c r="DB536" s="68"/>
      <c r="DC536" s="68"/>
      <c r="DD536" s="68"/>
      <c r="DE536" s="68"/>
      <c r="DF536" s="68"/>
      <c r="DG536" s="68"/>
      <c r="DH536" s="68"/>
      <c r="DI536" s="68"/>
      <c r="DJ536" s="68"/>
      <c r="DK536" s="68"/>
      <c r="DL536" s="68"/>
      <c r="DM536" s="68"/>
      <c r="DN536" s="68"/>
      <c r="DO536" s="68"/>
      <c r="DP536" s="68"/>
      <c r="DQ536" s="68"/>
      <c r="DR536" s="68"/>
      <c r="DS536" s="68"/>
      <c r="DT536" s="68"/>
      <c r="DU536" s="68"/>
      <c r="DV536" s="68"/>
      <c r="DW536" s="68"/>
      <c r="DX536" s="68"/>
      <c r="DY536" s="68"/>
      <c r="DZ536" s="68"/>
      <c r="EA536" s="68"/>
      <c r="EB536" s="68"/>
      <c r="EC536" s="68"/>
      <c r="ED536" s="68"/>
      <c r="EE536" s="68"/>
      <c r="EF536" s="68"/>
      <c r="EG536" s="68"/>
      <c r="EH536" s="68"/>
      <c r="EI536" s="68"/>
      <c r="EJ536" s="68"/>
      <c r="EK536" s="68"/>
      <c r="EL536" s="68"/>
      <c r="EM536" s="68"/>
      <c r="EN536" s="68"/>
      <c r="EO536" s="68"/>
      <c r="EP536" s="68"/>
      <c r="EQ536" s="68"/>
      <c r="ER536" s="68"/>
      <c r="ES536" s="68"/>
      <c r="ET536" s="68"/>
      <c r="EU536" s="68"/>
      <c r="EV536" s="68"/>
      <c r="EW536" s="68"/>
      <c r="EX536" s="68"/>
      <c r="EY536" s="68"/>
      <c r="EZ536" s="68"/>
      <c r="FA536" s="68"/>
      <c r="FB536" s="68"/>
      <c r="FC536" s="68"/>
      <c r="FD536" s="68"/>
      <c r="FE536" s="68"/>
      <c r="FF536" s="68"/>
      <c r="FG536" s="68"/>
      <c r="FH536" s="68"/>
      <c r="FI536" s="68"/>
      <c r="FJ536" s="68"/>
      <c r="FK536" s="68"/>
      <c r="FL536" s="68"/>
      <c r="FM536" s="68"/>
      <c r="FN536" s="68"/>
      <c r="FO536" s="68"/>
      <c r="FP536" s="68"/>
      <c r="FQ536" s="68"/>
      <c r="FR536" s="68"/>
      <c r="FS536" s="68"/>
      <c r="FT536" s="68"/>
      <c r="FU536" s="68"/>
      <c r="FV536" s="68"/>
      <c r="FW536" s="68"/>
      <c r="FX536" s="68"/>
      <c r="FY536" s="68"/>
      <c r="FZ536" s="68"/>
      <c r="GA536" s="68"/>
      <c r="GB536" s="68"/>
      <c r="GC536" s="68"/>
      <c r="GD536" s="68"/>
      <c r="GE536" s="68"/>
      <c r="GF536" s="68"/>
      <c r="GG536" s="68"/>
      <c r="GH536" s="68"/>
      <c r="GI536" s="68"/>
      <c r="GJ536" s="68"/>
      <c r="GK536" s="68"/>
      <c r="GL536" s="68"/>
      <c r="GM536" s="68"/>
      <c r="GN536" s="68"/>
      <c r="GO536" s="68"/>
      <c r="GP536" s="68"/>
      <c r="GQ536" s="68"/>
      <c r="GR536" s="68"/>
      <c r="GS536" s="68"/>
      <c r="GT536" s="68"/>
      <c r="GU536" s="68"/>
      <c r="GV536" s="68"/>
      <c r="GW536" s="68"/>
      <c r="GX536" s="68"/>
      <c r="GY536" s="68"/>
      <c r="GZ536" s="68"/>
      <c r="HA536" s="68"/>
      <c r="HB536" s="68"/>
      <c r="HC536" s="68"/>
      <c r="HD536" s="68"/>
      <c r="HE536" s="68"/>
      <c r="HF536" s="68"/>
      <c r="HG536" s="68"/>
      <c r="HH536" s="68"/>
      <c r="HI536" s="68"/>
      <c r="HJ536" s="68"/>
      <c r="HK536" s="68"/>
      <c r="HL536" s="68"/>
      <c r="HM536" s="68"/>
      <c r="HN536" s="68"/>
      <c r="HO536" s="68"/>
      <c r="HP536" s="68"/>
      <c r="HQ536" s="68"/>
      <c r="HR536" s="68"/>
      <c r="HS536" s="68"/>
      <c r="HT536" s="68"/>
      <c r="HU536" s="68"/>
      <c r="HV536" s="68"/>
      <c r="HW536" s="68"/>
      <c r="HX536" s="68"/>
      <c r="HY536" s="68"/>
      <c r="HZ536" s="68"/>
      <c r="IA536" s="68"/>
      <c r="IB536" s="68"/>
      <c r="IC536" s="68"/>
      <c r="ID536" s="68"/>
      <c r="IE536" s="68"/>
      <c r="IF536" s="68"/>
      <c r="IG536" s="68"/>
      <c r="IH536" s="68"/>
      <c r="II536" s="68"/>
      <c r="IJ536" s="68"/>
      <c r="IK536" s="68"/>
    </row>
    <row r="537" spans="1:245" x14ac:dyDescent="0.35">
      <c r="A537" s="85" t="s">
        <v>782</v>
      </c>
      <c r="B537" s="85" t="s">
        <v>783</v>
      </c>
      <c r="C537" s="85" t="s">
        <v>7</v>
      </c>
      <c r="D537" s="109">
        <v>6000000</v>
      </c>
    </row>
    <row r="538" spans="1:245" x14ac:dyDescent="0.35">
      <c r="A538" s="85" t="s">
        <v>784</v>
      </c>
      <c r="B538" s="85" t="s">
        <v>785</v>
      </c>
      <c r="C538" s="85" t="s">
        <v>7</v>
      </c>
      <c r="D538" s="109">
        <v>6000000</v>
      </c>
    </row>
    <row r="539" spans="1:245" s="67" customFormat="1" x14ac:dyDescent="0.35">
      <c r="A539" s="85" t="s">
        <v>786</v>
      </c>
      <c r="B539" s="85" t="s">
        <v>787</v>
      </c>
      <c r="C539" s="85" t="s">
        <v>7</v>
      </c>
      <c r="D539" s="109">
        <v>5000000</v>
      </c>
      <c r="E539" s="80"/>
      <c r="F539" s="1"/>
      <c r="G539" s="71"/>
      <c r="H539" s="71"/>
      <c r="I539" s="71"/>
      <c r="J539" s="71"/>
      <c r="K539" s="71"/>
      <c r="L539" s="71"/>
      <c r="M539" s="71"/>
      <c r="N539" s="71"/>
      <c r="O539" s="71"/>
      <c r="P539" s="71"/>
      <c r="Q539" s="71"/>
      <c r="R539" s="71"/>
      <c r="S539" s="71"/>
      <c r="T539" s="71"/>
      <c r="U539" s="71"/>
      <c r="V539" s="71"/>
      <c r="W539" s="71"/>
      <c r="X539" s="71"/>
      <c r="Y539" s="71"/>
      <c r="Z539" s="71"/>
      <c r="AA539" s="71"/>
      <c r="AB539" s="71"/>
      <c r="AC539" s="71"/>
      <c r="AD539" s="71"/>
      <c r="AE539" s="71"/>
      <c r="AF539" s="71"/>
      <c r="AG539" s="71"/>
      <c r="AH539" s="71"/>
      <c r="AI539" s="71"/>
      <c r="AJ539" s="71"/>
      <c r="AK539" s="71"/>
      <c r="AL539" s="71"/>
      <c r="AM539" s="71"/>
      <c r="AN539" s="71"/>
      <c r="AO539" s="71"/>
      <c r="AP539" s="71"/>
      <c r="AQ539" s="71"/>
      <c r="AR539" s="71"/>
      <c r="AS539" s="71"/>
      <c r="AT539" s="71"/>
      <c r="AU539" s="71"/>
      <c r="AV539" s="71"/>
      <c r="AW539" s="71"/>
      <c r="AX539" s="71"/>
      <c r="AY539" s="71"/>
      <c r="AZ539" s="71"/>
      <c r="BA539" s="71"/>
      <c r="BB539" s="71"/>
      <c r="BC539" s="71"/>
      <c r="BD539" s="71"/>
      <c r="BE539" s="71"/>
      <c r="BF539" s="71"/>
      <c r="BG539" s="71"/>
      <c r="BH539" s="71"/>
      <c r="BI539" s="71"/>
      <c r="BJ539" s="71"/>
      <c r="BK539" s="71"/>
      <c r="BL539" s="71"/>
      <c r="BM539" s="71"/>
      <c r="BN539" s="71"/>
      <c r="BO539" s="71"/>
      <c r="BP539" s="71"/>
      <c r="BQ539" s="71"/>
      <c r="BR539" s="71"/>
      <c r="BS539" s="71"/>
      <c r="BT539" s="71"/>
      <c r="BU539" s="71"/>
      <c r="BV539" s="71"/>
      <c r="BW539" s="71"/>
      <c r="BX539" s="71"/>
      <c r="BY539" s="71"/>
      <c r="BZ539" s="71"/>
      <c r="CA539" s="71"/>
      <c r="CB539" s="71"/>
      <c r="CC539" s="71"/>
      <c r="CD539" s="71"/>
      <c r="CE539" s="71"/>
      <c r="CF539" s="71"/>
      <c r="CG539" s="71"/>
      <c r="CH539" s="71"/>
      <c r="CI539" s="71"/>
      <c r="CJ539" s="71"/>
      <c r="CK539" s="71"/>
      <c r="CL539" s="71"/>
      <c r="CM539" s="71"/>
      <c r="CN539" s="71"/>
      <c r="CO539" s="71"/>
      <c r="CP539" s="71"/>
      <c r="CQ539" s="71"/>
      <c r="CR539" s="71"/>
      <c r="CS539" s="71"/>
      <c r="CT539" s="71"/>
      <c r="CU539" s="71"/>
      <c r="CV539" s="71"/>
      <c r="CW539" s="71"/>
      <c r="CX539" s="71"/>
      <c r="CY539" s="71"/>
      <c r="CZ539" s="71"/>
      <c r="DA539" s="71"/>
      <c r="DB539" s="71"/>
      <c r="DC539" s="71"/>
      <c r="DD539" s="71"/>
      <c r="DE539" s="71"/>
      <c r="DF539" s="71"/>
      <c r="DG539" s="71"/>
      <c r="DH539" s="71"/>
      <c r="DI539" s="71"/>
      <c r="DJ539" s="71"/>
      <c r="DK539" s="71"/>
      <c r="DL539" s="71"/>
      <c r="DM539" s="71"/>
      <c r="DN539" s="71"/>
      <c r="DO539" s="71"/>
      <c r="DP539" s="71"/>
      <c r="DQ539" s="71"/>
      <c r="DR539" s="71"/>
      <c r="DS539" s="71"/>
      <c r="DT539" s="71"/>
      <c r="DU539" s="71"/>
      <c r="DV539" s="71"/>
      <c r="DW539" s="71"/>
      <c r="DX539" s="71"/>
      <c r="DY539" s="71"/>
      <c r="DZ539" s="71"/>
      <c r="EA539" s="71"/>
      <c r="EB539" s="71"/>
      <c r="EC539" s="71"/>
      <c r="ED539" s="71"/>
      <c r="EE539" s="71"/>
      <c r="EF539" s="71"/>
      <c r="EG539" s="71"/>
      <c r="EH539" s="71"/>
      <c r="EI539" s="71"/>
      <c r="EJ539" s="71"/>
      <c r="EK539" s="71"/>
      <c r="EL539" s="71"/>
      <c r="EM539" s="71"/>
      <c r="EN539" s="71"/>
      <c r="EO539" s="71"/>
      <c r="EP539" s="71"/>
      <c r="EQ539" s="71"/>
      <c r="ER539" s="71"/>
      <c r="ES539" s="71"/>
      <c r="ET539" s="71"/>
      <c r="EU539" s="71"/>
      <c r="EV539" s="71"/>
      <c r="EW539" s="71"/>
      <c r="EX539" s="71"/>
      <c r="EY539" s="71"/>
      <c r="EZ539" s="71"/>
      <c r="FA539" s="71"/>
      <c r="FB539" s="71"/>
      <c r="FC539" s="71"/>
      <c r="FD539" s="71"/>
      <c r="FE539" s="71"/>
      <c r="FF539" s="71"/>
      <c r="FG539" s="71"/>
      <c r="FH539" s="71"/>
      <c r="FI539" s="71"/>
      <c r="FJ539" s="71"/>
      <c r="FK539" s="71"/>
      <c r="FL539" s="71"/>
      <c r="FM539" s="71"/>
      <c r="FN539" s="71"/>
      <c r="FO539" s="71"/>
      <c r="FP539" s="71"/>
      <c r="FQ539" s="71"/>
      <c r="FR539" s="71"/>
      <c r="FS539" s="71"/>
      <c r="FT539" s="71"/>
      <c r="FU539" s="71"/>
      <c r="FV539" s="71"/>
      <c r="FW539" s="71"/>
      <c r="FX539" s="71"/>
      <c r="FY539" s="71"/>
      <c r="FZ539" s="71"/>
      <c r="GA539" s="71"/>
      <c r="GB539" s="71"/>
      <c r="GC539" s="71"/>
      <c r="GD539" s="71"/>
      <c r="GE539" s="71"/>
      <c r="GF539" s="71"/>
      <c r="GG539" s="71"/>
      <c r="GH539" s="71"/>
      <c r="GI539" s="71"/>
      <c r="GJ539" s="71"/>
      <c r="GK539" s="71"/>
      <c r="GL539" s="71"/>
      <c r="GM539" s="71"/>
      <c r="GN539" s="71"/>
      <c r="GO539" s="71"/>
      <c r="GP539" s="71"/>
      <c r="GQ539" s="71"/>
      <c r="GR539" s="71"/>
      <c r="GS539" s="71"/>
      <c r="GT539" s="71"/>
      <c r="GU539" s="71"/>
      <c r="GV539" s="71"/>
      <c r="GW539" s="71"/>
      <c r="GX539" s="71"/>
      <c r="GY539" s="71"/>
      <c r="GZ539" s="71"/>
      <c r="HA539" s="71"/>
      <c r="HB539" s="71"/>
      <c r="HC539" s="71"/>
      <c r="HD539" s="71"/>
      <c r="HE539" s="71"/>
      <c r="HF539" s="71"/>
      <c r="HG539" s="71"/>
      <c r="HH539" s="71"/>
      <c r="HI539" s="71"/>
      <c r="HJ539" s="71"/>
      <c r="HK539" s="71"/>
      <c r="HL539" s="71"/>
      <c r="HM539" s="71"/>
      <c r="HN539" s="71"/>
      <c r="HO539" s="71"/>
      <c r="HP539" s="71"/>
      <c r="HQ539" s="71"/>
      <c r="HR539" s="71"/>
      <c r="HS539" s="71"/>
      <c r="HT539" s="71"/>
      <c r="HU539" s="71"/>
      <c r="HV539" s="71"/>
      <c r="HW539" s="71"/>
      <c r="HX539" s="71"/>
      <c r="HY539" s="71"/>
      <c r="HZ539" s="71"/>
      <c r="IA539" s="71"/>
      <c r="IB539" s="71"/>
      <c r="IC539" s="71"/>
      <c r="ID539" s="71"/>
      <c r="IE539" s="71"/>
      <c r="IF539" s="71"/>
      <c r="IG539" s="71"/>
      <c r="IH539" s="71"/>
      <c r="II539" s="71"/>
      <c r="IJ539" s="71"/>
      <c r="IK539" s="71"/>
    </row>
    <row r="540" spans="1:245" x14ac:dyDescent="0.35">
      <c r="A540" s="85" t="s">
        <v>788</v>
      </c>
      <c r="B540" s="85" t="s">
        <v>789</v>
      </c>
      <c r="C540" s="85" t="s">
        <v>7</v>
      </c>
      <c r="D540" s="109">
        <v>5000000</v>
      </c>
      <c r="E540" s="80"/>
      <c r="G540" s="71"/>
      <c r="H540" s="71"/>
      <c r="I540" s="71"/>
      <c r="J540" s="71"/>
      <c r="K540" s="71"/>
      <c r="L540" s="71"/>
      <c r="M540" s="71"/>
      <c r="N540" s="71"/>
      <c r="O540" s="71"/>
      <c r="P540" s="71"/>
      <c r="Q540" s="71"/>
      <c r="R540" s="71"/>
      <c r="S540" s="71"/>
      <c r="T540" s="71"/>
      <c r="U540" s="71"/>
      <c r="V540" s="71"/>
      <c r="W540" s="71"/>
      <c r="X540" s="71"/>
      <c r="Y540" s="71"/>
      <c r="Z540" s="71"/>
      <c r="AA540" s="71"/>
      <c r="AB540" s="71"/>
      <c r="AC540" s="71"/>
      <c r="AD540" s="71"/>
      <c r="AE540" s="71"/>
      <c r="AF540" s="71"/>
      <c r="AG540" s="71"/>
      <c r="AH540" s="71"/>
      <c r="AI540" s="71"/>
      <c r="AJ540" s="71"/>
      <c r="AK540" s="71"/>
      <c r="AL540" s="71"/>
      <c r="AM540" s="71"/>
      <c r="AN540" s="71"/>
      <c r="AO540" s="71"/>
      <c r="AP540" s="71"/>
      <c r="AQ540" s="71"/>
      <c r="AR540" s="71"/>
      <c r="AS540" s="71"/>
      <c r="AT540" s="71"/>
      <c r="AU540" s="71"/>
      <c r="AV540" s="71"/>
      <c r="AW540" s="71"/>
      <c r="AX540" s="71"/>
      <c r="AY540" s="71"/>
      <c r="AZ540" s="71"/>
      <c r="BA540" s="71"/>
      <c r="BB540" s="71"/>
      <c r="BC540" s="71"/>
      <c r="BD540" s="71"/>
      <c r="BE540" s="71"/>
      <c r="BF540" s="71"/>
      <c r="BG540" s="71"/>
      <c r="BH540" s="71"/>
      <c r="BI540" s="71"/>
      <c r="BJ540" s="71"/>
      <c r="BK540" s="71"/>
      <c r="BL540" s="71"/>
      <c r="BM540" s="71"/>
      <c r="BN540" s="71"/>
      <c r="BO540" s="71"/>
      <c r="BP540" s="71"/>
      <c r="BQ540" s="71"/>
      <c r="BR540" s="71"/>
      <c r="BS540" s="71"/>
      <c r="BT540" s="71"/>
      <c r="BU540" s="71"/>
      <c r="BV540" s="71"/>
      <c r="BW540" s="71"/>
      <c r="BX540" s="71"/>
      <c r="BY540" s="71"/>
      <c r="BZ540" s="71"/>
      <c r="CA540" s="71"/>
      <c r="CB540" s="71"/>
      <c r="CC540" s="71"/>
      <c r="CD540" s="71"/>
      <c r="CE540" s="71"/>
      <c r="CF540" s="71"/>
      <c r="CG540" s="71"/>
      <c r="CH540" s="71"/>
      <c r="CI540" s="71"/>
      <c r="CJ540" s="71"/>
      <c r="CK540" s="71"/>
      <c r="CL540" s="71"/>
      <c r="CM540" s="71"/>
      <c r="CN540" s="71"/>
      <c r="CO540" s="71"/>
      <c r="CP540" s="71"/>
      <c r="CQ540" s="71"/>
      <c r="CR540" s="71"/>
      <c r="CS540" s="71"/>
      <c r="CT540" s="71"/>
      <c r="CU540" s="71"/>
      <c r="CV540" s="71"/>
      <c r="CW540" s="71"/>
      <c r="CX540" s="71"/>
      <c r="CY540" s="71"/>
      <c r="CZ540" s="71"/>
      <c r="DA540" s="71"/>
      <c r="DB540" s="71"/>
      <c r="DC540" s="71"/>
      <c r="DD540" s="71"/>
      <c r="DE540" s="71"/>
      <c r="DF540" s="71"/>
      <c r="DG540" s="71"/>
      <c r="DH540" s="71"/>
      <c r="DI540" s="71"/>
      <c r="DJ540" s="71"/>
      <c r="DK540" s="71"/>
      <c r="DL540" s="71"/>
      <c r="DM540" s="71"/>
      <c r="DN540" s="71"/>
      <c r="DO540" s="71"/>
      <c r="DP540" s="71"/>
      <c r="DQ540" s="71"/>
      <c r="DR540" s="71"/>
      <c r="DS540" s="71"/>
      <c r="DT540" s="71"/>
      <c r="DU540" s="71"/>
      <c r="DV540" s="71"/>
      <c r="DW540" s="71"/>
      <c r="DX540" s="71"/>
      <c r="DY540" s="71"/>
      <c r="DZ540" s="71"/>
      <c r="EA540" s="71"/>
      <c r="EB540" s="71"/>
      <c r="EC540" s="71"/>
      <c r="ED540" s="71"/>
      <c r="EE540" s="71"/>
      <c r="EF540" s="71"/>
      <c r="EG540" s="71"/>
      <c r="EH540" s="71"/>
      <c r="EI540" s="71"/>
      <c r="EJ540" s="71"/>
      <c r="EK540" s="71"/>
      <c r="EL540" s="71"/>
      <c r="EM540" s="71"/>
      <c r="EN540" s="71"/>
      <c r="EO540" s="71"/>
      <c r="EP540" s="71"/>
      <c r="EQ540" s="71"/>
      <c r="ER540" s="71"/>
      <c r="ES540" s="71"/>
      <c r="ET540" s="71"/>
      <c r="EU540" s="71"/>
      <c r="EV540" s="71"/>
      <c r="EW540" s="71"/>
      <c r="EX540" s="71"/>
      <c r="EY540" s="71"/>
      <c r="EZ540" s="71"/>
      <c r="FA540" s="71"/>
      <c r="FB540" s="71"/>
      <c r="FC540" s="71"/>
      <c r="FD540" s="71"/>
      <c r="FE540" s="71"/>
      <c r="FF540" s="71"/>
      <c r="FG540" s="71"/>
      <c r="FH540" s="71"/>
      <c r="FI540" s="71"/>
      <c r="FJ540" s="71"/>
      <c r="FK540" s="71"/>
      <c r="FL540" s="71"/>
      <c r="FM540" s="71"/>
      <c r="FN540" s="71"/>
      <c r="FO540" s="71"/>
      <c r="FP540" s="71"/>
      <c r="FQ540" s="71"/>
      <c r="FR540" s="71"/>
      <c r="FS540" s="71"/>
      <c r="FT540" s="71"/>
      <c r="FU540" s="71"/>
      <c r="FV540" s="71"/>
      <c r="FW540" s="71"/>
      <c r="FX540" s="71"/>
      <c r="FY540" s="71"/>
      <c r="FZ540" s="71"/>
      <c r="GA540" s="71"/>
      <c r="GB540" s="71"/>
      <c r="GC540" s="71"/>
      <c r="GD540" s="71"/>
      <c r="GE540" s="71"/>
      <c r="GF540" s="71"/>
      <c r="GG540" s="71"/>
      <c r="GH540" s="71"/>
      <c r="GI540" s="71"/>
      <c r="GJ540" s="71"/>
      <c r="GK540" s="71"/>
      <c r="GL540" s="71"/>
      <c r="GM540" s="71"/>
      <c r="GN540" s="71"/>
      <c r="GO540" s="71"/>
      <c r="GP540" s="71"/>
      <c r="GQ540" s="71"/>
      <c r="GR540" s="71"/>
      <c r="GS540" s="71"/>
      <c r="GT540" s="71"/>
      <c r="GU540" s="71"/>
      <c r="GV540" s="71"/>
      <c r="GW540" s="71"/>
      <c r="GX540" s="71"/>
      <c r="GY540" s="71"/>
      <c r="GZ540" s="71"/>
      <c r="HA540" s="71"/>
      <c r="HB540" s="71"/>
      <c r="HC540" s="71"/>
      <c r="HD540" s="71"/>
      <c r="HE540" s="71"/>
      <c r="HF540" s="71"/>
      <c r="HG540" s="71"/>
      <c r="HH540" s="71"/>
      <c r="HI540" s="71"/>
      <c r="HJ540" s="71"/>
      <c r="HK540" s="71"/>
      <c r="HL540" s="71"/>
      <c r="HM540" s="71"/>
      <c r="HN540" s="71"/>
      <c r="HO540" s="71"/>
      <c r="HP540" s="71"/>
      <c r="HQ540" s="71"/>
      <c r="HR540" s="71"/>
      <c r="HS540" s="71"/>
      <c r="HT540" s="71"/>
      <c r="HU540" s="71"/>
      <c r="HV540" s="71"/>
      <c r="HW540" s="71"/>
      <c r="HX540" s="71"/>
      <c r="HY540" s="71"/>
      <c r="HZ540" s="71"/>
      <c r="IA540" s="71"/>
      <c r="IB540" s="71"/>
      <c r="IC540" s="71"/>
      <c r="ID540" s="71"/>
      <c r="IE540" s="71"/>
      <c r="IF540" s="71"/>
      <c r="IG540" s="71"/>
      <c r="IH540" s="71"/>
      <c r="II540" s="71"/>
      <c r="IJ540" s="71"/>
      <c r="IK540" s="71"/>
    </row>
    <row r="541" spans="1:245" x14ac:dyDescent="0.35">
      <c r="A541" s="85" t="s">
        <v>790</v>
      </c>
      <c r="B541" s="85" t="s">
        <v>791</v>
      </c>
      <c r="C541" s="85" t="s">
        <v>7</v>
      </c>
      <c r="D541" s="109">
        <v>5000000</v>
      </c>
      <c r="E541" s="80"/>
      <c r="G541" s="71"/>
      <c r="H541" s="71"/>
      <c r="I541" s="71"/>
      <c r="J541" s="71"/>
      <c r="K541" s="71"/>
      <c r="L541" s="71"/>
      <c r="M541" s="71"/>
      <c r="N541" s="71"/>
      <c r="O541" s="71"/>
      <c r="P541" s="71"/>
      <c r="Q541" s="71"/>
      <c r="R541" s="71"/>
      <c r="S541" s="71"/>
      <c r="T541" s="71"/>
      <c r="U541" s="71"/>
      <c r="V541" s="71"/>
      <c r="W541" s="71"/>
      <c r="X541" s="71"/>
      <c r="Y541" s="71"/>
      <c r="Z541" s="71"/>
      <c r="AA541" s="71"/>
      <c r="AB541" s="71"/>
      <c r="AC541" s="71"/>
      <c r="AD541" s="71"/>
      <c r="AE541" s="71"/>
      <c r="AF541" s="71"/>
      <c r="AG541" s="71"/>
      <c r="AH541" s="71"/>
      <c r="AI541" s="71"/>
      <c r="AJ541" s="71"/>
      <c r="AK541" s="71"/>
      <c r="AL541" s="71"/>
      <c r="AM541" s="71"/>
      <c r="AN541" s="71"/>
      <c r="AO541" s="71"/>
      <c r="AP541" s="71"/>
      <c r="AQ541" s="71"/>
      <c r="AR541" s="71"/>
      <c r="AS541" s="71"/>
      <c r="AT541" s="71"/>
      <c r="AU541" s="71"/>
      <c r="AV541" s="71"/>
      <c r="AW541" s="71"/>
      <c r="AX541" s="71"/>
      <c r="AY541" s="71"/>
      <c r="AZ541" s="71"/>
      <c r="BA541" s="71"/>
      <c r="BB541" s="71"/>
      <c r="BC541" s="71"/>
      <c r="BD541" s="71"/>
      <c r="BE541" s="71"/>
      <c r="BF541" s="71"/>
      <c r="BG541" s="71"/>
      <c r="BH541" s="71"/>
      <c r="BI541" s="71"/>
      <c r="BJ541" s="71"/>
      <c r="BK541" s="71"/>
      <c r="BL541" s="71"/>
      <c r="BM541" s="71"/>
      <c r="BN541" s="71"/>
      <c r="BO541" s="71"/>
      <c r="BP541" s="71"/>
      <c r="BQ541" s="71"/>
      <c r="BR541" s="71"/>
      <c r="BS541" s="71"/>
      <c r="BT541" s="71"/>
      <c r="BU541" s="71"/>
      <c r="BV541" s="71"/>
      <c r="BW541" s="71"/>
      <c r="BX541" s="71"/>
      <c r="BY541" s="71"/>
      <c r="BZ541" s="71"/>
      <c r="CA541" s="71"/>
      <c r="CB541" s="71"/>
      <c r="CC541" s="71"/>
      <c r="CD541" s="71"/>
      <c r="CE541" s="71"/>
      <c r="CF541" s="71"/>
      <c r="CG541" s="71"/>
      <c r="CH541" s="71"/>
      <c r="CI541" s="71"/>
      <c r="CJ541" s="71"/>
      <c r="CK541" s="71"/>
      <c r="CL541" s="71"/>
      <c r="CM541" s="71"/>
      <c r="CN541" s="71"/>
      <c r="CO541" s="71"/>
      <c r="CP541" s="71"/>
      <c r="CQ541" s="71"/>
      <c r="CR541" s="71"/>
      <c r="CS541" s="71"/>
      <c r="CT541" s="71"/>
      <c r="CU541" s="71"/>
      <c r="CV541" s="71"/>
      <c r="CW541" s="71"/>
      <c r="CX541" s="71"/>
      <c r="CY541" s="71"/>
      <c r="CZ541" s="71"/>
      <c r="DA541" s="71"/>
      <c r="DB541" s="71"/>
      <c r="DC541" s="71"/>
      <c r="DD541" s="71"/>
      <c r="DE541" s="71"/>
      <c r="DF541" s="71"/>
      <c r="DG541" s="71"/>
      <c r="DH541" s="71"/>
      <c r="DI541" s="71"/>
      <c r="DJ541" s="71"/>
      <c r="DK541" s="71"/>
      <c r="DL541" s="71"/>
      <c r="DM541" s="71"/>
      <c r="DN541" s="71"/>
      <c r="DO541" s="71"/>
      <c r="DP541" s="71"/>
      <c r="DQ541" s="71"/>
      <c r="DR541" s="71"/>
      <c r="DS541" s="71"/>
      <c r="DT541" s="71"/>
      <c r="DU541" s="71"/>
      <c r="DV541" s="71"/>
      <c r="DW541" s="71"/>
      <c r="DX541" s="71"/>
      <c r="DY541" s="71"/>
      <c r="DZ541" s="71"/>
      <c r="EA541" s="71"/>
      <c r="EB541" s="71"/>
      <c r="EC541" s="71"/>
      <c r="ED541" s="71"/>
      <c r="EE541" s="71"/>
      <c r="EF541" s="71"/>
      <c r="EG541" s="71"/>
      <c r="EH541" s="71"/>
      <c r="EI541" s="71"/>
      <c r="EJ541" s="71"/>
      <c r="EK541" s="71"/>
      <c r="EL541" s="71"/>
      <c r="EM541" s="71"/>
      <c r="EN541" s="71"/>
      <c r="EO541" s="71"/>
      <c r="EP541" s="71"/>
      <c r="EQ541" s="71"/>
      <c r="ER541" s="71"/>
      <c r="ES541" s="71"/>
      <c r="ET541" s="71"/>
      <c r="EU541" s="71"/>
      <c r="EV541" s="71"/>
      <c r="EW541" s="71"/>
      <c r="EX541" s="71"/>
      <c r="EY541" s="71"/>
      <c r="EZ541" s="71"/>
      <c r="FA541" s="71"/>
      <c r="FB541" s="71"/>
      <c r="FC541" s="71"/>
      <c r="FD541" s="71"/>
      <c r="FE541" s="71"/>
      <c r="FF541" s="71"/>
      <c r="FG541" s="71"/>
      <c r="FH541" s="71"/>
      <c r="FI541" s="71"/>
      <c r="FJ541" s="71"/>
      <c r="FK541" s="71"/>
      <c r="FL541" s="71"/>
      <c r="FM541" s="71"/>
      <c r="FN541" s="71"/>
      <c r="FO541" s="71"/>
      <c r="FP541" s="71"/>
      <c r="FQ541" s="71"/>
      <c r="FR541" s="71"/>
      <c r="FS541" s="71"/>
      <c r="FT541" s="71"/>
      <c r="FU541" s="71"/>
      <c r="FV541" s="71"/>
      <c r="FW541" s="71"/>
      <c r="FX541" s="71"/>
      <c r="FY541" s="71"/>
      <c r="FZ541" s="71"/>
      <c r="GA541" s="71"/>
      <c r="GB541" s="71"/>
      <c r="GC541" s="71"/>
      <c r="GD541" s="71"/>
      <c r="GE541" s="71"/>
      <c r="GF541" s="71"/>
      <c r="GG541" s="71"/>
      <c r="GH541" s="71"/>
      <c r="GI541" s="71"/>
      <c r="GJ541" s="71"/>
      <c r="GK541" s="71"/>
      <c r="GL541" s="71"/>
      <c r="GM541" s="71"/>
      <c r="GN541" s="71"/>
      <c r="GO541" s="71"/>
      <c r="GP541" s="71"/>
      <c r="GQ541" s="71"/>
      <c r="GR541" s="71"/>
      <c r="GS541" s="71"/>
      <c r="GT541" s="71"/>
      <c r="GU541" s="71"/>
      <c r="GV541" s="71"/>
      <c r="GW541" s="71"/>
      <c r="GX541" s="71"/>
      <c r="GY541" s="71"/>
      <c r="GZ541" s="71"/>
      <c r="HA541" s="71"/>
      <c r="HB541" s="71"/>
      <c r="HC541" s="71"/>
      <c r="HD541" s="71"/>
      <c r="HE541" s="71"/>
      <c r="HF541" s="71"/>
      <c r="HG541" s="71"/>
      <c r="HH541" s="71"/>
      <c r="HI541" s="71"/>
      <c r="HJ541" s="71"/>
      <c r="HK541" s="71"/>
      <c r="HL541" s="71"/>
      <c r="HM541" s="71"/>
      <c r="HN541" s="71"/>
      <c r="HO541" s="71"/>
      <c r="HP541" s="71"/>
      <c r="HQ541" s="71"/>
      <c r="HR541" s="71"/>
      <c r="HS541" s="71"/>
      <c r="HT541" s="71"/>
      <c r="HU541" s="71"/>
      <c r="HV541" s="71"/>
      <c r="HW541" s="71"/>
      <c r="HX541" s="71"/>
      <c r="HY541" s="71"/>
      <c r="HZ541" s="71"/>
      <c r="IA541" s="71"/>
      <c r="IB541" s="71"/>
      <c r="IC541" s="71"/>
      <c r="ID541" s="71"/>
      <c r="IE541" s="71"/>
      <c r="IF541" s="71"/>
      <c r="IG541" s="71"/>
      <c r="IH541" s="71"/>
      <c r="II541" s="71"/>
      <c r="IJ541" s="71"/>
      <c r="IK541" s="71"/>
    </row>
    <row r="542" spans="1:245" x14ac:dyDescent="0.35">
      <c r="A542" s="85" t="s">
        <v>873</v>
      </c>
      <c r="B542" s="85" t="s">
        <v>874</v>
      </c>
      <c r="C542" s="85" t="s">
        <v>7</v>
      </c>
      <c r="D542" s="109">
        <v>5000000</v>
      </c>
    </row>
    <row r="543" spans="1:245" s="68" customFormat="1" x14ac:dyDescent="0.35">
      <c r="A543" s="102" t="s">
        <v>1077</v>
      </c>
      <c r="B543" s="102" t="s">
        <v>968</v>
      </c>
      <c r="C543" s="102" t="s">
        <v>7</v>
      </c>
      <c r="D543" s="111">
        <v>6000000</v>
      </c>
      <c r="E543" s="77" t="s">
        <v>844</v>
      </c>
      <c r="F543" s="1"/>
    </row>
    <row r="544" spans="1:245" x14ac:dyDescent="0.35">
      <c r="D544" s="109" t="s">
        <v>985</v>
      </c>
    </row>
    <row r="545" spans="1:245" x14ac:dyDescent="0.35">
      <c r="A545" s="85" t="s">
        <v>792</v>
      </c>
      <c r="B545" s="85" t="s">
        <v>793</v>
      </c>
      <c r="C545" s="85" t="s">
        <v>22</v>
      </c>
      <c r="D545" s="109">
        <v>6000000</v>
      </c>
    </row>
    <row r="546" spans="1:245" s="100" customFormat="1" x14ac:dyDescent="0.35">
      <c r="A546" s="101" t="s">
        <v>794</v>
      </c>
      <c r="B546" s="101" t="s">
        <v>795</v>
      </c>
      <c r="C546" s="101" t="s">
        <v>22</v>
      </c>
      <c r="D546" s="110">
        <v>6000000</v>
      </c>
      <c r="E546" s="99"/>
      <c r="F546" s="2"/>
    </row>
    <row r="547" spans="1:245" x14ac:dyDescent="0.35">
      <c r="A547" s="85" t="s">
        <v>796</v>
      </c>
      <c r="B547" s="85" t="s">
        <v>797</v>
      </c>
      <c r="C547" s="85" t="s">
        <v>22</v>
      </c>
      <c r="D547" s="109">
        <v>5000000</v>
      </c>
      <c r="E547" s="77"/>
      <c r="G547" s="68"/>
      <c r="H547" s="68"/>
      <c r="I547" s="68"/>
      <c r="J547" s="68"/>
      <c r="K547" s="68"/>
      <c r="L547" s="68"/>
      <c r="M547" s="68"/>
      <c r="N547" s="68"/>
      <c r="O547" s="68"/>
      <c r="P547" s="68"/>
      <c r="Q547" s="68"/>
      <c r="R547" s="68"/>
      <c r="S547" s="68"/>
      <c r="T547" s="68"/>
      <c r="U547" s="68"/>
      <c r="V547" s="68"/>
      <c r="W547" s="68"/>
      <c r="X547" s="68"/>
      <c r="Y547" s="68"/>
      <c r="Z547" s="68"/>
      <c r="AA547" s="68"/>
      <c r="AB547" s="68"/>
      <c r="AC547" s="68"/>
      <c r="AD547" s="68"/>
      <c r="AE547" s="68"/>
      <c r="AF547" s="68"/>
      <c r="AG547" s="68"/>
      <c r="AH547" s="68"/>
      <c r="AI547" s="68"/>
      <c r="AJ547" s="68"/>
      <c r="AK547" s="68"/>
      <c r="AL547" s="68"/>
      <c r="AM547" s="68"/>
      <c r="AN547" s="68"/>
      <c r="AO547" s="68"/>
      <c r="AP547" s="68"/>
      <c r="AQ547" s="68"/>
      <c r="AR547" s="68"/>
      <c r="AS547" s="68"/>
      <c r="AT547" s="68"/>
      <c r="AU547" s="68"/>
      <c r="AV547" s="68"/>
      <c r="AW547" s="68"/>
      <c r="AX547" s="68"/>
      <c r="AY547" s="68"/>
      <c r="AZ547" s="68"/>
      <c r="BA547" s="68"/>
      <c r="BB547" s="68"/>
      <c r="BC547" s="68"/>
      <c r="BD547" s="68"/>
      <c r="BE547" s="68"/>
      <c r="BF547" s="68"/>
      <c r="BG547" s="68"/>
      <c r="BH547" s="68"/>
      <c r="BI547" s="68"/>
      <c r="BJ547" s="68"/>
      <c r="BK547" s="68"/>
      <c r="BL547" s="68"/>
      <c r="BM547" s="68"/>
      <c r="BN547" s="68"/>
      <c r="BO547" s="68"/>
      <c r="BP547" s="68"/>
      <c r="BQ547" s="68"/>
      <c r="BR547" s="68"/>
      <c r="BS547" s="68"/>
      <c r="BT547" s="68"/>
      <c r="BU547" s="68"/>
      <c r="BV547" s="68"/>
      <c r="BW547" s="68"/>
      <c r="BX547" s="68"/>
      <c r="BY547" s="68"/>
      <c r="BZ547" s="68"/>
      <c r="CA547" s="68"/>
      <c r="CB547" s="68"/>
      <c r="CC547" s="68"/>
      <c r="CD547" s="68"/>
      <c r="CE547" s="68"/>
      <c r="CF547" s="68"/>
      <c r="CG547" s="68"/>
      <c r="CH547" s="68"/>
      <c r="CI547" s="68"/>
      <c r="CJ547" s="68"/>
      <c r="CK547" s="68"/>
      <c r="CL547" s="68"/>
      <c r="CM547" s="68"/>
      <c r="CN547" s="68"/>
      <c r="CO547" s="68"/>
      <c r="CP547" s="68"/>
      <c r="CQ547" s="68"/>
      <c r="CR547" s="68"/>
      <c r="CS547" s="68"/>
      <c r="CT547" s="68"/>
      <c r="CU547" s="68"/>
      <c r="CV547" s="68"/>
      <c r="CW547" s="68"/>
      <c r="CX547" s="68"/>
      <c r="CY547" s="68"/>
      <c r="CZ547" s="68"/>
      <c r="DA547" s="68"/>
      <c r="DB547" s="68"/>
      <c r="DC547" s="68"/>
      <c r="DD547" s="68"/>
      <c r="DE547" s="68"/>
      <c r="DF547" s="68"/>
      <c r="DG547" s="68"/>
      <c r="DH547" s="68"/>
      <c r="DI547" s="68"/>
      <c r="DJ547" s="68"/>
      <c r="DK547" s="68"/>
      <c r="DL547" s="68"/>
      <c r="DM547" s="68"/>
      <c r="DN547" s="68"/>
      <c r="DO547" s="68"/>
      <c r="DP547" s="68"/>
      <c r="DQ547" s="68"/>
      <c r="DR547" s="68"/>
      <c r="DS547" s="68"/>
      <c r="DT547" s="68"/>
      <c r="DU547" s="68"/>
      <c r="DV547" s="68"/>
      <c r="DW547" s="68"/>
      <c r="DX547" s="68"/>
      <c r="DY547" s="68"/>
      <c r="DZ547" s="68"/>
      <c r="EA547" s="68"/>
      <c r="EB547" s="68"/>
      <c r="EC547" s="68"/>
      <c r="ED547" s="68"/>
      <c r="EE547" s="68"/>
      <c r="EF547" s="68"/>
      <c r="EG547" s="68"/>
      <c r="EH547" s="68"/>
      <c r="EI547" s="68"/>
      <c r="EJ547" s="68"/>
      <c r="EK547" s="68"/>
      <c r="EL547" s="68"/>
      <c r="EM547" s="68"/>
      <c r="EN547" s="68"/>
      <c r="EO547" s="68"/>
      <c r="EP547" s="68"/>
      <c r="EQ547" s="68"/>
      <c r="ER547" s="68"/>
      <c r="ES547" s="68"/>
      <c r="ET547" s="68"/>
      <c r="EU547" s="68"/>
      <c r="EV547" s="68"/>
      <c r="EW547" s="68"/>
      <c r="EX547" s="68"/>
      <c r="EY547" s="68"/>
      <c r="EZ547" s="68"/>
      <c r="FA547" s="68"/>
      <c r="FB547" s="68"/>
      <c r="FC547" s="68"/>
      <c r="FD547" s="68"/>
      <c r="FE547" s="68"/>
      <c r="FF547" s="68"/>
      <c r="FG547" s="68"/>
      <c r="FH547" s="68"/>
      <c r="FI547" s="68"/>
      <c r="FJ547" s="68"/>
      <c r="FK547" s="68"/>
      <c r="FL547" s="68"/>
      <c r="FM547" s="68"/>
      <c r="FN547" s="68"/>
      <c r="FO547" s="68"/>
      <c r="FP547" s="68"/>
      <c r="FQ547" s="68"/>
      <c r="FR547" s="68"/>
      <c r="FS547" s="68"/>
      <c r="FT547" s="68"/>
      <c r="FU547" s="68"/>
      <c r="FV547" s="68"/>
      <c r="FW547" s="68"/>
      <c r="FX547" s="68"/>
      <c r="FY547" s="68"/>
      <c r="FZ547" s="68"/>
      <c r="GA547" s="68"/>
      <c r="GB547" s="68"/>
      <c r="GC547" s="68"/>
      <c r="GD547" s="68"/>
      <c r="GE547" s="68"/>
      <c r="GF547" s="68"/>
      <c r="GG547" s="68"/>
      <c r="GH547" s="68"/>
      <c r="GI547" s="68"/>
      <c r="GJ547" s="68"/>
      <c r="GK547" s="68"/>
      <c r="GL547" s="68"/>
      <c r="GM547" s="68"/>
      <c r="GN547" s="68"/>
      <c r="GO547" s="68"/>
      <c r="GP547" s="68"/>
      <c r="GQ547" s="68"/>
      <c r="GR547" s="68"/>
      <c r="GS547" s="68"/>
      <c r="GT547" s="68"/>
      <c r="GU547" s="68"/>
      <c r="GV547" s="68"/>
      <c r="GW547" s="68"/>
      <c r="GX547" s="68"/>
      <c r="GY547" s="68"/>
      <c r="GZ547" s="68"/>
      <c r="HA547" s="68"/>
      <c r="HB547" s="68"/>
      <c r="HC547" s="68"/>
      <c r="HD547" s="68"/>
      <c r="HE547" s="68"/>
      <c r="HF547" s="68"/>
      <c r="HG547" s="68"/>
      <c r="HH547" s="68"/>
      <c r="HI547" s="68"/>
      <c r="HJ547" s="68"/>
      <c r="HK547" s="68"/>
      <c r="HL547" s="68"/>
      <c r="HM547" s="68"/>
      <c r="HN547" s="68"/>
      <c r="HO547" s="68"/>
      <c r="HP547" s="68"/>
      <c r="HQ547" s="68"/>
      <c r="HR547" s="68"/>
      <c r="HS547" s="68"/>
      <c r="HT547" s="68"/>
      <c r="HU547" s="68"/>
      <c r="HV547" s="68"/>
      <c r="HW547" s="68"/>
      <c r="HX547" s="68"/>
      <c r="HY547" s="68"/>
      <c r="HZ547" s="68"/>
      <c r="IA547" s="68"/>
      <c r="IB547" s="68"/>
      <c r="IC547" s="68"/>
      <c r="ID547" s="68"/>
      <c r="IE547" s="68"/>
      <c r="IF547" s="68"/>
      <c r="IG547" s="68"/>
      <c r="IH547" s="68"/>
      <c r="II547" s="68"/>
      <c r="IJ547" s="68"/>
      <c r="IK547" s="68"/>
    </row>
    <row r="548" spans="1:245" s="67" customFormat="1" x14ac:dyDescent="0.35">
      <c r="A548" s="85" t="s">
        <v>798</v>
      </c>
      <c r="B548" s="85" t="s">
        <v>799</v>
      </c>
      <c r="C548" s="85" t="s">
        <v>22</v>
      </c>
      <c r="D548" s="109">
        <v>5000000</v>
      </c>
      <c r="E548" s="77"/>
      <c r="F548" s="1"/>
      <c r="G548" s="68"/>
      <c r="H548" s="68"/>
      <c r="I548" s="68"/>
      <c r="J548" s="68"/>
      <c r="K548" s="68"/>
      <c r="L548" s="68"/>
      <c r="M548" s="68"/>
      <c r="N548" s="68"/>
      <c r="O548" s="68"/>
      <c r="P548" s="68"/>
      <c r="Q548" s="68"/>
      <c r="R548" s="68"/>
      <c r="S548" s="68"/>
      <c r="T548" s="68"/>
      <c r="U548" s="68"/>
      <c r="V548" s="68"/>
      <c r="W548" s="68"/>
      <c r="X548" s="68"/>
      <c r="Y548" s="68"/>
      <c r="Z548" s="68"/>
      <c r="AA548" s="68"/>
      <c r="AB548" s="68"/>
      <c r="AC548" s="68"/>
      <c r="AD548" s="68"/>
      <c r="AE548" s="68"/>
      <c r="AF548" s="68"/>
      <c r="AG548" s="68"/>
      <c r="AH548" s="68"/>
      <c r="AI548" s="68"/>
      <c r="AJ548" s="68"/>
      <c r="AK548" s="68"/>
      <c r="AL548" s="68"/>
      <c r="AM548" s="68"/>
      <c r="AN548" s="68"/>
      <c r="AO548" s="68"/>
      <c r="AP548" s="68"/>
      <c r="AQ548" s="68"/>
      <c r="AR548" s="68"/>
      <c r="AS548" s="68"/>
      <c r="AT548" s="68"/>
      <c r="AU548" s="68"/>
      <c r="AV548" s="68"/>
      <c r="AW548" s="68"/>
      <c r="AX548" s="68"/>
      <c r="AY548" s="68"/>
      <c r="AZ548" s="68"/>
      <c r="BA548" s="68"/>
      <c r="BB548" s="68"/>
      <c r="BC548" s="68"/>
      <c r="BD548" s="68"/>
      <c r="BE548" s="68"/>
      <c r="BF548" s="68"/>
      <c r="BG548" s="68"/>
      <c r="BH548" s="68"/>
      <c r="BI548" s="68"/>
      <c r="BJ548" s="68"/>
      <c r="BK548" s="68"/>
      <c r="BL548" s="68"/>
      <c r="BM548" s="68"/>
      <c r="BN548" s="68"/>
      <c r="BO548" s="68"/>
      <c r="BP548" s="68"/>
      <c r="BQ548" s="68"/>
      <c r="BR548" s="68"/>
      <c r="BS548" s="68"/>
      <c r="BT548" s="68"/>
      <c r="BU548" s="68"/>
      <c r="BV548" s="68"/>
      <c r="BW548" s="68"/>
      <c r="BX548" s="68"/>
      <c r="BY548" s="68"/>
      <c r="BZ548" s="68"/>
      <c r="CA548" s="68"/>
      <c r="CB548" s="68"/>
      <c r="CC548" s="68"/>
      <c r="CD548" s="68"/>
      <c r="CE548" s="68"/>
      <c r="CF548" s="68"/>
      <c r="CG548" s="68"/>
      <c r="CH548" s="68"/>
      <c r="CI548" s="68"/>
      <c r="CJ548" s="68"/>
      <c r="CK548" s="68"/>
      <c r="CL548" s="68"/>
      <c r="CM548" s="68"/>
      <c r="CN548" s="68"/>
      <c r="CO548" s="68"/>
      <c r="CP548" s="68"/>
      <c r="CQ548" s="68"/>
      <c r="CR548" s="68"/>
      <c r="CS548" s="68"/>
      <c r="CT548" s="68"/>
      <c r="CU548" s="68"/>
      <c r="CV548" s="68"/>
      <c r="CW548" s="68"/>
      <c r="CX548" s="68"/>
      <c r="CY548" s="68"/>
      <c r="CZ548" s="68"/>
      <c r="DA548" s="68"/>
      <c r="DB548" s="68"/>
      <c r="DC548" s="68"/>
      <c r="DD548" s="68"/>
      <c r="DE548" s="68"/>
      <c r="DF548" s="68"/>
      <c r="DG548" s="68"/>
      <c r="DH548" s="68"/>
      <c r="DI548" s="68"/>
      <c r="DJ548" s="68"/>
      <c r="DK548" s="68"/>
      <c r="DL548" s="68"/>
      <c r="DM548" s="68"/>
      <c r="DN548" s="68"/>
      <c r="DO548" s="68"/>
      <c r="DP548" s="68"/>
      <c r="DQ548" s="68"/>
      <c r="DR548" s="68"/>
      <c r="DS548" s="68"/>
      <c r="DT548" s="68"/>
      <c r="DU548" s="68"/>
      <c r="DV548" s="68"/>
      <c r="DW548" s="68"/>
      <c r="DX548" s="68"/>
      <c r="DY548" s="68"/>
      <c r="DZ548" s="68"/>
      <c r="EA548" s="68"/>
      <c r="EB548" s="68"/>
      <c r="EC548" s="68"/>
      <c r="ED548" s="68"/>
      <c r="EE548" s="68"/>
      <c r="EF548" s="68"/>
      <c r="EG548" s="68"/>
      <c r="EH548" s="68"/>
      <c r="EI548" s="68"/>
      <c r="EJ548" s="68"/>
      <c r="EK548" s="68"/>
      <c r="EL548" s="68"/>
      <c r="EM548" s="68"/>
      <c r="EN548" s="68"/>
      <c r="EO548" s="68"/>
      <c r="EP548" s="68"/>
      <c r="EQ548" s="68"/>
      <c r="ER548" s="68"/>
      <c r="ES548" s="68"/>
      <c r="ET548" s="68"/>
      <c r="EU548" s="68"/>
      <c r="EV548" s="68"/>
      <c r="EW548" s="68"/>
      <c r="EX548" s="68"/>
      <c r="EY548" s="68"/>
      <c r="EZ548" s="68"/>
      <c r="FA548" s="68"/>
      <c r="FB548" s="68"/>
      <c r="FC548" s="68"/>
      <c r="FD548" s="68"/>
      <c r="FE548" s="68"/>
      <c r="FF548" s="68"/>
      <c r="FG548" s="68"/>
      <c r="FH548" s="68"/>
      <c r="FI548" s="68"/>
      <c r="FJ548" s="68"/>
      <c r="FK548" s="68"/>
      <c r="FL548" s="68"/>
      <c r="FM548" s="68"/>
      <c r="FN548" s="68"/>
      <c r="FO548" s="68"/>
      <c r="FP548" s="68"/>
      <c r="FQ548" s="68"/>
      <c r="FR548" s="68"/>
      <c r="FS548" s="68"/>
      <c r="FT548" s="68"/>
      <c r="FU548" s="68"/>
      <c r="FV548" s="68"/>
      <c r="FW548" s="68"/>
      <c r="FX548" s="68"/>
      <c r="FY548" s="68"/>
      <c r="FZ548" s="68"/>
      <c r="GA548" s="68"/>
      <c r="GB548" s="68"/>
      <c r="GC548" s="68"/>
      <c r="GD548" s="68"/>
      <c r="GE548" s="68"/>
      <c r="GF548" s="68"/>
      <c r="GG548" s="68"/>
      <c r="GH548" s="68"/>
      <c r="GI548" s="68"/>
      <c r="GJ548" s="68"/>
      <c r="GK548" s="68"/>
      <c r="GL548" s="68"/>
      <c r="GM548" s="68"/>
      <c r="GN548" s="68"/>
      <c r="GO548" s="68"/>
      <c r="GP548" s="68"/>
      <c r="GQ548" s="68"/>
      <c r="GR548" s="68"/>
      <c r="GS548" s="68"/>
      <c r="GT548" s="68"/>
      <c r="GU548" s="68"/>
      <c r="GV548" s="68"/>
      <c r="GW548" s="68"/>
      <c r="GX548" s="68"/>
      <c r="GY548" s="68"/>
      <c r="GZ548" s="68"/>
      <c r="HA548" s="68"/>
      <c r="HB548" s="68"/>
      <c r="HC548" s="68"/>
      <c r="HD548" s="68"/>
      <c r="HE548" s="68"/>
      <c r="HF548" s="68"/>
      <c r="HG548" s="68"/>
      <c r="HH548" s="68"/>
      <c r="HI548" s="68"/>
      <c r="HJ548" s="68"/>
      <c r="HK548" s="68"/>
      <c r="HL548" s="68"/>
      <c r="HM548" s="68"/>
      <c r="HN548" s="68"/>
      <c r="HO548" s="68"/>
      <c r="HP548" s="68"/>
      <c r="HQ548" s="68"/>
      <c r="HR548" s="68"/>
      <c r="HS548" s="68"/>
      <c r="HT548" s="68"/>
      <c r="HU548" s="68"/>
      <c r="HV548" s="68"/>
      <c r="HW548" s="68"/>
      <c r="HX548" s="68"/>
      <c r="HY548" s="68"/>
      <c r="HZ548" s="68"/>
      <c r="IA548" s="68"/>
      <c r="IB548" s="68"/>
      <c r="IC548" s="68"/>
      <c r="ID548" s="68"/>
      <c r="IE548" s="68"/>
      <c r="IF548" s="68"/>
      <c r="IG548" s="68"/>
      <c r="IH548" s="68"/>
      <c r="II548" s="68"/>
      <c r="IJ548" s="68"/>
      <c r="IK548" s="68"/>
    </row>
    <row r="549" spans="1:245" s="67" customFormat="1" x14ac:dyDescent="0.35">
      <c r="A549" s="85" t="s">
        <v>800</v>
      </c>
      <c r="B549" s="85" t="s">
        <v>801</v>
      </c>
      <c r="C549" s="85" t="s">
        <v>22</v>
      </c>
      <c r="D549" s="109">
        <v>5000000</v>
      </c>
      <c r="E549" s="75"/>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c r="GM549" s="1"/>
      <c r="GN549" s="1"/>
      <c r="GO549" s="1"/>
      <c r="GP549" s="1"/>
      <c r="GQ549" s="1"/>
      <c r="GR549" s="1"/>
      <c r="GS549" s="1"/>
      <c r="GT549" s="1"/>
      <c r="GU549" s="1"/>
      <c r="GV549" s="1"/>
      <c r="GW549" s="1"/>
      <c r="GX549" s="1"/>
      <c r="GY549" s="1"/>
      <c r="GZ549" s="1"/>
      <c r="HA549" s="1"/>
      <c r="HB549" s="1"/>
      <c r="HC549" s="1"/>
      <c r="HD549" s="1"/>
      <c r="HE549" s="1"/>
      <c r="HF549" s="1"/>
      <c r="HG549" s="1"/>
      <c r="HH549" s="1"/>
      <c r="HI549" s="1"/>
      <c r="HJ549" s="1"/>
      <c r="HK549" s="1"/>
      <c r="HL549" s="1"/>
      <c r="HM549" s="1"/>
      <c r="HN549" s="1"/>
      <c r="HO549" s="1"/>
      <c r="HP549" s="1"/>
      <c r="HQ549" s="1"/>
      <c r="HR549" s="1"/>
      <c r="HS549" s="1"/>
      <c r="HT549" s="1"/>
      <c r="HU549" s="1"/>
      <c r="HV549" s="1"/>
      <c r="HW549" s="1"/>
      <c r="HX549" s="1"/>
      <c r="HY549" s="1"/>
      <c r="HZ549" s="1"/>
      <c r="IA549" s="1"/>
      <c r="IB549" s="1"/>
      <c r="IC549" s="1"/>
      <c r="ID549" s="1"/>
      <c r="IE549" s="1"/>
      <c r="IF549" s="1"/>
      <c r="IG549" s="1"/>
      <c r="IH549" s="1"/>
      <c r="II549" s="1"/>
      <c r="IJ549" s="1"/>
      <c r="IK549" s="1"/>
    </row>
    <row r="550" spans="1:245" s="68" customFormat="1" x14ac:dyDescent="0.35">
      <c r="A550" s="102" t="s">
        <v>1078</v>
      </c>
      <c r="B550" s="102" t="s">
        <v>969</v>
      </c>
      <c r="C550" s="102" t="s">
        <v>22</v>
      </c>
      <c r="D550" s="111">
        <v>8000000</v>
      </c>
      <c r="E550" s="77" t="s">
        <v>844</v>
      </c>
      <c r="F550" s="1"/>
    </row>
    <row r="551" spans="1:245" s="68" customFormat="1" x14ac:dyDescent="0.35">
      <c r="A551" s="102" t="s">
        <v>1079</v>
      </c>
      <c r="B551" s="102" t="s">
        <v>970</v>
      </c>
      <c r="C551" s="102" t="s">
        <v>22</v>
      </c>
      <c r="D551" s="111">
        <v>5000000</v>
      </c>
      <c r="E551" s="77" t="s">
        <v>844</v>
      </c>
      <c r="F551" s="1"/>
    </row>
    <row r="552" spans="1:245" x14ac:dyDescent="0.35">
      <c r="D552" s="109" t="s">
        <v>985</v>
      </c>
      <c r="E552" s="77"/>
      <c r="G552" s="68"/>
      <c r="H552" s="68"/>
      <c r="I552" s="68"/>
      <c r="J552" s="68"/>
      <c r="K552" s="68"/>
      <c r="L552" s="68"/>
      <c r="M552" s="68"/>
      <c r="N552" s="68"/>
      <c r="O552" s="68"/>
      <c r="P552" s="68"/>
      <c r="Q552" s="68"/>
      <c r="R552" s="68"/>
      <c r="S552" s="68"/>
      <c r="T552" s="68"/>
      <c r="U552" s="68"/>
      <c r="V552" s="68"/>
      <c r="W552" s="68"/>
      <c r="X552" s="68"/>
      <c r="Y552" s="68"/>
      <c r="Z552" s="68"/>
      <c r="AA552" s="68"/>
      <c r="AB552" s="68"/>
      <c r="AC552" s="68"/>
      <c r="AD552" s="68"/>
      <c r="AE552" s="68"/>
      <c r="AF552" s="68"/>
      <c r="AG552" s="68"/>
      <c r="AH552" s="68"/>
      <c r="AI552" s="68"/>
      <c r="AJ552" s="68"/>
      <c r="AK552" s="68"/>
      <c r="AL552" s="68"/>
      <c r="AM552" s="68"/>
      <c r="AN552" s="68"/>
      <c r="AO552" s="68"/>
      <c r="AP552" s="68"/>
      <c r="AQ552" s="68"/>
      <c r="AR552" s="68"/>
      <c r="AS552" s="68"/>
      <c r="AT552" s="68"/>
      <c r="AU552" s="68"/>
      <c r="AV552" s="68"/>
      <c r="AW552" s="68"/>
      <c r="AX552" s="68"/>
      <c r="AY552" s="68"/>
      <c r="AZ552" s="68"/>
      <c r="BA552" s="68"/>
      <c r="BB552" s="68"/>
      <c r="BC552" s="68"/>
      <c r="BD552" s="68"/>
      <c r="BE552" s="68"/>
      <c r="BF552" s="68"/>
      <c r="BG552" s="68"/>
      <c r="BH552" s="68"/>
      <c r="BI552" s="68"/>
      <c r="BJ552" s="68"/>
      <c r="BK552" s="68"/>
      <c r="BL552" s="68"/>
      <c r="BM552" s="68"/>
      <c r="BN552" s="68"/>
      <c r="BO552" s="68"/>
      <c r="BP552" s="68"/>
      <c r="BQ552" s="68"/>
      <c r="BR552" s="68"/>
      <c r="BS552" s="68"/>
      <c r="BT552" s="68"/>
      <c r="BU552" s="68"/>
      <c r="BV552" s="68"/>
      <c r="BW552" s="68"/>
      <c r="BX552" s="68"/>
      <c r="BY552" s="68"/>
      <c r="BZ552" s="68"/>
      <c r="CA552" s="68"/>
      <c r="CB552" s="68"/>
      <c r="CC552" s="68"/>
      <c r="CD552" s="68"/>
      <c r="CE552" s="68"/>
      <c r="CF552" s="68"/>
      <c r="CG552" s="68"/>
      <c r="CH552" s="68"/>
      <c r="CI552" s="68"/>
      <c r="CJ552" s="68"/>
      <c r="CK552" s="68"/>
      <c r="CL552" s="68"/>
      <c r="CM552" s="68"/>
      <c r="CN552" s="68"/>
      <c r="CO552" s="68"/>
      <c r="CP552" s="68"/>
      <c r="CQ552" s="68"/>
      <c r="CR552" s="68"/>
      <c r="CS552" s="68"/>
      <c r="CT552" s="68"/>
      <c r="CU552" s="68"/>
      <c r="CV552" s="68"/>
      <c r="CW552" s="68"/>
      <c r="CX552" s="68"/>
      <c r="CY552" s="68"/>
      <c r="CZ552" s="68"/>
      <c r="DA552" s="68"/>
      <c r="DB552" s="68"/>
      <c r="DC552" s="68"/>
      <c r="DD552" s="68"/>
      <c r="DE552" s="68"/>
      <c r="DF552" s="68"/>
      <c r="DG552" s="68"/>
      <c r="DH552" s="68"/>
      <c r="DI552" s="68"/>
      <c r="DJ552" s="68"/>
      <c r="DK552" s="68"/>
      <c r="DL552" s="68"/>
      <c r="DM552" s="68"/>
      <c r="DN552" s="68"/>
      <c r="DO552" s="68"/>
      <c r="DP552" s="68"/>
      <c r="DQ552" s="68"/>
      <c r="DR552" s="68"/>
      <c r="DS552" s="68"/>
      <c r="DT552" s="68"/>
      <c r="DU552" s="68"/>
      <c r="DV552" s="68"/>
      <c r="DW552" s="68"/>
      <c r="DX552" s="68"/>
      <c r="DY552" s="68"/>
      <c r="DZ552" s="68"/>
      <c r="EA552" s="68"/>
      <c r="EB552" s="68"/>
      <c r="EC552" s="68"/>
      <c r="ED552" s="68"/>
      <c r="EE552" s="68"/>
      <c r="EF552" s="68"/>
      <c r="EG552" s="68"/>
      <c r="EH552" s="68"/>
      <c r="EI552" s="68"/>
      <c r="EJ552" s="68"/>
      <c r="EK552" s="68"/>
      <c r="EL552" s="68"/>
      <c r="EM552" s="68"/>
      <c r="EN552" s="68"/>
      <c r="EO552" s="68"/>
      <c r="EP552" s="68"/>
      <c r="EQ552" s="68"/>
      <c r="ER552" s="68"/>
      <c r="ES552" s="68"/>
      <c r="ET552" s="68"/>
      <c r="EU552" s="68"/>
      <c r="EV552" s="68"/>
      <c r="EW552" s="68"/>
      <c r="EX552" s="68"/>
      <c r="EY552" s="68"/>
      <c r="EZ552" s="68"/>
      <c r="FA552" s="68"/>
      <c r="FB552" s="68"/>
      <c r="FC552" s="68"/>
      <c r="FD552" s="68"/>
      <c r="FE552" s="68"/>
      <c r="FF552" s="68"/>
      <c r="FG552" s="68"/>
      <c r="FH552" s="68"/>
      <c r="FI552" s="68"/>
      <c r="FJ552" s="68"/>
      <c r="FK552" s="68"/>
      <c r="FL552" s="68"/>
      <c r="FM552" s="68"/>
      <c r="FN552" s="68"/>
      <c r="FO552" s="68"/>
      <c r="FP552" s="68"/>
      <c r="FQ552" s="68"/>
      <c r="FR552" s="68"/>
      <c r="FS552" s="68"/>
      <c r="FT552" s="68"/>
      <c r="FU552" s="68"/>
      <c r="FV552" s="68"/>
      <c r="FW552" s="68"/>
      <c r="FX552" s="68"/>
      <c r="FY552" s="68"/>
      <c r="FZ552" s="68"/>
      <c r="GA552" s="68"/>
      <c r="GB552" s="68"/>
      <c r="GC552" s="68"/>
      <c r="GD552" s="68"/>
      <c r="GE552" s="68"/>
      <c r="GF552" s="68"/>
      <c r="GG552" s="68"/>
      <c r="GH552" s="68"/>
      <c r="GI552" s="68"/>
      <c r="GJ552" s="68"/>
      <c r="GK552" s="68"/>
      <c r="GL552" s="68"/>
      <c r="GM552" s="68"/>
      <c r="GN552" s="68"/>
      <c r="GO552" s="68"/>
      <c r="GP552" s="68"/>
      <c r="GQ552" s="68"/>
      <c r="GR552" s="68"/>
      <c r="GS552" s="68"/>
      <c r="GT552" s="68"/>
      <c r="GU552" s="68"/>
      <c r="GV552" s="68"/>
      <c r="GW552" s="68"/>
      <c r="GX552" s="68"/>
      <c r="GY552" s="68"/>
      <c r="GZ552" s="68"/>
      <c r="HA552" s="68"/>
      <c r="HB552" s="68"/>
      <c r="HC552" s="68"/>
      <c r="HD552" s="68"/>
      <c r="HE552" s="68"/>
      <c r="HF552" s="68"/>
      <c r="HG552" s="68"/>
      <c r="HH552" s="68"/>
      <c r="HI552" s="68"/>
      <c r="HJ552" s="68"/>
      <c r="HK552" s="68"/>
      <c r="HL552" s="68"/>
      <c r="HM552" s="68"/>
      <c r="HN552" s="68"/>
      <c r="HO552" s="68"/>
      <c r="HP552" s="68"/>
      <c r="HQ552" s="68"/>
      <c r="HR552" s="68"/>
      <c r="HS552" s="68"/>
      <c r="HT552" s="68"/>
      <c r="HU552" s="68"/>
      <c r="HV552" s="68"/>
      <c r="HW552" s="68"/>
      <c r="HX552" s="68"/>
      <c r="HY552" s="68"/>
      <c r="HZ552" s="68"/>
      <c r="IA552" s="68"/>
      <c r="IB552" s="68"/>
      <c r="IC552" s="68"/>
      <c r="ID552" s="68"/>
      <c r="IE552" s="68"/>
      <c r="IF552" s="68"/>
      <c r="IG552" s="68"/>
      <c r="IH552" s="68"/>
      <c r="II552" s="68"/>
      <c r="IJ552" s="68"/>
      <c r="IK552" s="68"/>
    </row>
    <row r="553" spans="1:245" x14ac:dyDescent="0.35">
      <c r="A553" s="85" t="s">
        <v>802</v>
      </c>
      <c r="B553" s="85" t="s">
        <v>803</v>
      </c>
      <c r="C553" s="85" t="s">
        <v>35</v>
      </c>
      <c r="D553" s="109">
        <v>7000000</v>
      </c>
    </row>
    <row r="554" spans="1:245" s="68" customFormat="1" x14ac:dyDescent="0.35">
      <c r="A554" s="85" t="s">
        <v>804</v>
      </c>
      <c r="B554" s="85" t="s">
        <v>805</v>
      </c>
      <c r="C554" s="85" t="s">
        <v>35</v>
      </c>
      <c r="D554" s="109">
        <v>6000000</v>
      </c>
      <c r="E554" s="77"/>
      <c r="F554" s="1"/>
    </row>
    <row r="555" spans="1:245" s="68" customFormat="1" x14ac:dyDescent="0.35">
      <c r="A555" s="85" t="s">
        <v>806</v>
      </c>
      <c r="B555" s="85" t="s">
        <v>807</v>
      </c>
      <c r="C555" s="85" t="s">
        <v>35</v>
      </c>
      <c r="D555" s="109">
        <v>6000000</v>
      </c>
      <c r="E555" s="76"/>
      <c r="F555" s="1"/>
      <c r="G555" s="67"/>
      <c r="H555" s="67"/>
      <c r="I555" s="67"/>
      <c r="J555" s="67"/>
      <c r="K555" s="67"/>
      <c r="L555" s="67"/>
      <c r="M555" s="67"/>
      <c r="N555" s="67"/>
      <c r="O555" s="67"/>
      <c r="P555" s="67"/>
      <c r="Q555" s="67"/>
      <c r="R555" s="67"/>
      <c r="S555" s="67"/>
      <c r="T555" s="67"/>
      <c r="U555" s="67"/>
      <c r="V555" s="67"/>
      <c r="W555" s="67"/>
      <c r="X555" s="67"/>
      <c r="Y555" s="67"/>
      <c r="Z555" s="67"/>
      <c r="AA555" s="67"/>
      <c r="AB555" s="67"/>
      <c r="AC555" s="67"/>
      <c r="AD555" s="67"/>
      <c r="AE555" s="67"/>
      <c r="AF555" s="67"/>
      <c r="AG555" s="67"/>
      <c r="AH555" s="67"/>
      <c r="AI555" s="67"/>
      <c r="AJ555" s="67"/>
      <c r="AK555" s="67"/>
      <c r="AL555" s="67"/>
      <c r="AM555" s="67"/>
      <c r="AN555" s="67"/>
      <c r="AO555" s="67"/>
      <c r="AP555" s="67"/>
      <c r="AQ555" s="67"/>
      <c r="AR555" s="67"/>
      <c r="AS555" s="67"/>
      <c r="AT555" s="67"/>
      <c r="AU555" s="67"/>
      <c r="AV555" s="67"/>
      <c r="AW555" s="67"/>
      <c r="AX555" s="67"/>
      <c r="AY555" s="67"/>
      <c r="AZ555" s="67"/>
      <c r="BA555" s="67"/>
      <c r="BB555" s="67"/>
      <c r="BC555" s="67"/>
      <c r="BD555" s="67"/>
      <c r="BE555" s="67"/>
      <c r="BF555" s="67"/>
      <c r="BG555" s="67"/>
      <c r="BH555" s="67"/>
      <c r="BI555" s="67"/>
      <c r="BJ555" s="67"/>
      <c r="BK555" s="67"/>
      <c r="BL555" s="67"/>
      <c r="BM555" s="67"/>
      <c r="BN555" s="67"/>
      <c r="BO555" s="67"/>
      <c r="BP555" s="67"/>
      <c r="BQ555" s="67"/>
      <c r="BR555" s="67"/>
      <c r="BS555" s="67"/>
      <c r="BT555" s="67"/>
      <c r="BU555" s="67"/>
      <c r="BV555" s="67"/>
      <c r="BW555" s="67"/>
      <c r="BX555" s="67"/>
      <c r="BY555" s="67"/>
      <c r="BZ555" s="67"/>
      <c r="CA555" s="67"/>
      <c r="CB555" s="67"/>
      <c r="CC555" s="67"/>
      <c r="CD555" s="67"/>
      <c r="CE555" s="67"/>
      <c r="CF555" s="67"/>
      <c r="CG555" s="67"/>
      <c r="CH555" s="67"/>
      <c r="CI555" s="67"/>
      <c r="CJ555" s="67"/>
      <c r="CK555" s="67"/>
      <c r="CL555" s="67"/>
      <c r="CM555" s="67"/>
      <c r="CN555" s="67"/>
      <c r="CO555" s="67"/>
      <c r="CP555" s="67"/>
      <c r="CQ555" s="67"/>
      <c r="CR555" s="67"/>
      <c r="CS555" s="67"/>
      <c r="CT555" s="67"/>
      <c r="CU555" s="67"/>
      <c r="CV555" s="67"/>
      <c r="CW555" s="67"/>
      <c r="CX555" s="67"/>
      <c r="CY555" s="67"/>
      <c r="CZ555" s="67"/>
      <c r="DA555" s="67"/>
      <c r="DB555" s="67"/>
      <c r="DC555" s="67"/>
      <c r="DD555" s="67"/>
      <c r="DE555" s="67"/>
      <c r="DF555" s="67"/>
      <c r="DG555" s="67"/>
      <c r="DH555" s="67"/>
      <c r="DI555" s="67"/>
      <c r="DJ555" s="67"/>
      <c r="DK555" s="67"/>
      <c r="DL555" s="67"/>
      <c r="DM555" s="67"/>
      <c r="DN555" s="67"/>
      <c r="DO555" s="67"/>
      <c r="DP555" s="67"/>
      <c r="DQ555" s="67"/>
      <c r="DR555" s="67"/>
      <c r="DS555" s="67"/>
      <c r="DT555" s="67"/>
      <c r="DU555" s="67"/>
      <c r="DV555" s="67"/>
      <c r="DW555" s="67"/>
      <c r="DX555" s="67"/>
      <c r="DY555" s="67"/>
      <c r="DZ555" s="67"/>
      <c r="EA555" s="67"/>
      <c r="EB555" s="67"/>
      <c r="EC555" s="67"/>
      <c r="ED555" s="67"/>
      <c r="EE555" s="67"/>
      <c r="EF555" s="67"/>
      <c r="EG555" s="67"/>
      <c r="EH555" s="67"/>
      <c r="EI555" s="67"/>
      <c r="EJ555" s="67"/>
      <c r="EK555" s="67"/>
      <c r="EL555" s="67"/>
      <c r="EM555" s="67"/>
      <c r="EN555" s="67"/>
      <c r="EO555" s="67"/>
      <c r="EP555" s="67"/>
      <c r="EQ555" s="67"/>
      <c r="ER555" s="67"/>
      <c r="ES555" s="67"/>
      <c r="ET555" s="67"/>
      <c r="EU555" s="67"/>
      <c r="EV555" s="67"/>
      <c r="EW555" s="67"/>
      <c r="EX555" s="67"/>
      <c r="EY555" s="67"/>
      <c r="EZ555" s="67"/>
      <c r="FA555" s="67"/>
      <c r="FB555" s="67"/>
      <c r="FC555" s="67"/>
      <c r="FD555" s="67"/>
      <c r="FE555" s="67"/>
      <c r="FF555" s="67"/>
      <c r="FG555" s="67"/>
      <c r="FH555" s="67"/>
      <c r="FI555" s="67"/>
      <c r="FJ555" s="67"/>
      <c r="FK555" s="67"/>
      <c r="FL555" s="67"/>
      <c r="FM555" s="67"/>
      <c r="FN555" s="67"/>
      <c r="FO555" s="67"/>
      <c r="FP555" s="67"/>
      <c r="FQ555" s="67"/>
      <c r="FR555" s="67"/>
      <c r="FS555" s="67"/>
      <c r="FT555" s="67"/>
      <c r="FU555" s="67"/>
      <c r="FV555" s="67"/>
      <c r="FW555" s="67"/>
      <c r="FX555" s="67"/>
      <c r="FY555" s="67"/>
      <c r="FZ555" s="67"/>
      <c r="GA555" s="67"/>
      <c r="GB555" s="67"/>
      <c r="GC555" s="67"/>
      <c r="GD555" s="67"/>
      <c r="GE555" s="67"/>
      <c r="GF555" s="67"/>
      <c r="GG555" s="67"/>
      <c r="GH555" s="67"/>
      <c r="GI555" s="67"/>
      <c r="GJ555" s="67"/>
      <c r="GK555" s="67"/>
      <c r="GL555" s="67"/>
      <c r="GM555" s="67"/>
      <c r="GN555" s="67"/>
      <c r="GO555" s="67"/>
      <c r="GP555" s="67"/>
      <c r="GQ555" s="67"/>
      <c r="GR555" s="67"/>
      <c r="GS555" s="67"/>
      <c r="GT555" s="67"/>
      <c r="GU555" s="67"/>
      <c r="GV555" s="67"/>
      <c r="GW555" s="67"/>
      <c r="GX555" s="67"/>
      <c r="GY555" s="67"/>
      <c r="GZ555" s="67"/>
      <c r="HA555" s="67"/>
      <c r="HB555" s="67"/>
      <c r="HC555" s="67"/>
      <c r="HD555" s="67"/>
      <c r="HE555" s="67"/>
      <c r="HF555" s="67"/>
      <c r="HG555" s="67"/>
      <c r="HH555" s="67"/>
      <c r="HI555" s="67"/>
      <c r="HJ555" s="67"/>
      <c r="HK555" s="67"/>
      <c r="HL555" s="67"/>
      <c r="HM555" s="67"/>
      <c r="HN555" s="67"/>
      <c r="HO555" s="67"/>
      <c r="HP555" s="67"/>
      <c r="HQ555" s="67"/>
      <c r="HR555" s="67"/>
      <c r="HS555" s="67"/>
      <c r="HT555" s="67"/>
      <c r="HU555" s="67"/>
      <c r="HV555" s="67"/>
      <c r="HW555" s="67"/>
      <c r="HX555" s="67"/>
      <c r="HY555" s="67"/>
      <c r="HZ555" s="67"/>
      <c r="IA555" s="67"/>
      <c r="IB555" s="67"/>
      <c r="IC555" s="67"/>
      <c r="ID555" s="67"/>
      <c r="IE555" s="67"/>
      <c r="IF555" s="67"/>
      <c r="IG555" s="67"/>
      <c r="IH555" s="67"/>
      <c r="II555" s="67"/>
      <c r="IJ555" s="67"/>
      <c r="IK555" s="67"/>
    </row>
    <row r="556" spans="1:245" s="68" customFormat="1" x14ac:dyDescent="0.35">
      <c r="A556" s="85" t="s">
        <v>808</v>
      </c>
      <c r="B556" s="85" t="s">
        <v>809</v>
      </c>
      <c r="C556" s="85" t="s">
        <v>35</v>
      </c>
      <c r="D556" s="109">
        <v>6000000</v>
      </c>
      <c r="E556" s="82"/>
      <c r="F556" s="1"/>
      <c r="G556" s="72"/>
      <c r="H556" s="72"/>
      <c r="I556" s="72"/>
      <c r="J556" s="72"/>
      <c r="K556" s="72"/>
      <c r="L556" s="72"/>
      <c r="M556" s="72"/>
      <c r="N556" s="72"/>
      <c r="O556" s="72"/>
      <c r="P556" s="72"/>
      <c r="Q556" s="72"/>
      <c r="R556" s="72"/>
      <c r="S556" s="72"/>
      <c r="T556" s="72"/>
      <c r="U556" s="72"/>
      <c r="V556" s="72"/>
      <c r="W556" s="72"/>
      <c r="X556" s="72"/>
      <c r="Y556" s="72"/>
      <c r="Z556" s="72"/>
      <c r="AA556" s="72"/>
      <c r="AB556" s="72"/>
      <c r="AC556" s="72"/>
      <c r="AD556" s="72"/>
      <c r="AE556" s="72"/>
      <c r="AF556" s="72"/>
      <c r="AG556" s="72"/>
      <c r="AH556" s="72"/>
      <c r="AI556" s="72"/>
      <c r="AJ556" s="72"/>
      <c r="AK556" s="72"/>
      <c r="AL556" s="72"/>
      <c r="AM556" s="72"/>
      <c r="AN556" s="72"/>
      <c r="AO556" s="72"/>
      <c r="AP556" s="72"/>
      <c r="AQ556" s="72"/>
      <c r="AR556" s="72"/>
      <c r="AS556" s="72"/>
      <c r="AT556" s="72"/>
      <c r="AU556" s="72"/>
      <c r="AV556" s="72"/>
      <c r="AW556" s="72"/>
      <c r="AX556" s="72"/>
      <c r="AY556" s="72"/>
      <c r="AZ556" s="72"/>
      <c r="BA556" s="72"/>
      <c r="BB556" s="72"/>
      <c r="BC556" s="72"/>
      <c r="BD556" s="72"/>
      <c r="BE556" s="72"/>
      <c r="BF556" s="72"/>
      <c r="BG556" s="72"/>
      <c r="BH556" s="72"/>
      <c r="BI556" s="72"/>
      <c r="BJ556" s="72"/>
      <c r="BK556" s="72"/>
      <c r="BL556" s="72"/>
      <c r="BM556" s="72"/>
      <c r="BN556" s="72"/>
      <c r="BO556" s="72"/>
      <c r="BP556" s="72"/>
      <c r="BQ556" s="72"/>
      <c r="BR556" s="72"/>
      <c r="BS556" s="72"/>
      <c r="BT556" s="72"/>
      <c r="BU556" s="72"/>
      <c r="BV556" s="72"/>
      <c r="BW556" s="72"/>
      <c r="BX556" s="72"/>
      <c r="BY556" s="72"/>
      <c r="BZ556" s="72"/>
      <c r="CA556" s="72"/>
      <c r="CB556" s="72"/>
      <c r="CC556" s="72"/>
      <c r="CD556" s="72"/>
      <c r="CE556" s="72"/>
      <c r="CF556" s="72"/>
      <c r="CG556" s="72"/>
      <c r="CH556" s="72"/>
      <c r="CI556" s="72"/>
      <c r="CJ556" s="72"/>
      <c r="CK556" s="72"/>
      <c r="CL556" s="72"/>
      <c r="CM556" s="72"/>
      <c r="CN556" s="72"/>
      <c r="CO556" s="72"/>
      <c r="CP556" s="72"/>
      <c r="CQ556" s="72"/>
      <c r="CR556" s="72"/>
      <c r="CS556" s="72"/>
      <c r="CT556" s="72"/>
      <c r="CU556" s="72"/>
      <c r="CV556" s="72"/>
      <c r="CW556" s="72"/>
      <c r="CX556" s="72"/>
      <c r="CY556" s="72"/>
      <c r="CZ556" s="72"/>
      <c r="DA556" s="72"/>
      <c r="DB556" s="72"/>
      <c r="DC556" s="72"/>
      <c r="DD556" s="72"/>
      <c r="DE556" s="72"/>
      <c r="DF556" s="72"/>
      <c r="DG556" s="72"/>
      <c r="DH556" s="72"/>
      <c r="DI556" s="72"/>
      <c r="DJ556" s="72"/>
      <c r="DK556" s="72"/>
      <c r="DL556" s="72"/>
      <c r="DM556" s="72"/>
      <c r="DN556" s="72"/>
      <c r="DO556" s="72"/>
      <c r="DP556" s="72"/>
      <c r="DQ556" s="72"/>
      <c r="DR556" s="72"/>
      <c r="DS556" s="72"/>
      <c r="DT556" s="72"/>
      <c r="DU556" s="72"/>
      <c r="DV556" s="72"/>
      <c r="DW556" s="72"/>
      <c r="DX556" s="72"/>
      <c r="DY556" s="72"/>
      <c r="DZ556" s="72"/>
      <c r="EA556" s="72"/>
      <c r="EB556" s="72"/>
      <c r="EC556" s="72"/>
      <c r="ED556" s="72"/>
      <c r="EE556" s="72"/>
      <c r="EF556" s="72"/>
      <c r="EG556" s="72"/>
      <c r="EH556" s="72"/>
      <c r="EI556" s="72"/>
      <c r="EJ556" s="72"/>
      <c r="EK556" s="72"/>
      <c r="EL556" s="72"/>
      <c r="EM556" s="72"/>
      <c r="EN556" s="72"/>
      <c r="EO556" s="72"/>
      <c r="EP556" s="72"/>
      <c r="EQ556" s="72"/>
      <c r="ER556" s="72"/>
      <c r="ES556" s="72"/>
      <c r="ET556" s="72"/>
      <c r="EU556" s="72"/>
      <c r="EV556" s="72"/>
      <c r="EW556" s="72"/>
      <c r="EX556" s="72"/>
      <c r="EY556" s="72"/>
      <c r="EZ556" s="72"/>
      <c r="FA556" s="72"/>
      <c r="FB556" s="72"/>
      <c r="FC556" s="72"/>
      <c r="FD556" s="72"/>
      <c r="FE556" s="72"/>
      <c r="FF556" s="72"/>
      <c r="FG556" s="72"/>
      <c r="FH556" s="72"/>
      <c r="FI556" s="72"/>
      <c r="FJ556" s="72"/>
      <c r="FK556" s="72"/>
      <c r="FL556" s="72"/>
      <c r="FM556" s="72"/>
      <c r="FN556" s="72"/>
      <c r="FO556" s="72"/>
      <c r="FP556" s="72"/>
      <c r="FQ556" s="72"/>
      <c r="FR556" s="72"/>
      <c r="FS556" s="72"/>
      <c r="FT556" s="72"/>
      <c r="FU556" s="72"/>
      <c r="FV556" s="72"/>
      <c r="FW556" s="72"/>
      <c r="FX556" s="72"/>
      <c r="FY556" s="72"/>
      <c r="FZ556" s="72"/>
      <c r="GA556" s="72"/>
      <c r="GB556" s="72"/>
      <c r="GC556" s="72"/>
      <c r="GD556" s="72"/>
      <c r="GE556" s="72"/>
      <c r="GF556" s="72"/>
      <c r="GG556" s="72"/>
      <c r="GH556" s="72"/>
      <c r="GI556" s="72"/>
      <c r="GJ556" s="72"/>
      <c r="GK556" s="72"/>
      <c r="GL556" s="72"/>
      <c r="GM556" s="72"/>
      <c r="GN556" s="72"/>
      <c r="GO556" s="72"/>
      <c r="GP556" s="72"/>
      <c r="GQ556" s="72"/>
      <c r="GR556" s="72"/>
      <c r="GS556" s="72"/>
      <c r="GT556" s="72"/>
      <c r="GU556" s="72"/>
      <c r="GV556" s="72"/>
      <c r="GW556" s="72"/>
      <c r="GX556" s="72"/>
      <c r="GY556" s="72"/>
      <c r="GZ556" s="72"/>
      <c r="HA556" s="72"/>
      <c r="HB556" s="72"/>
      <c r="HC556" s="72"/>
      <c r="HD556" s="72"/>
      <c r="HE556" s="72"/>
      <c r="HF556" s="72"/>
      <c r="HG556" s="72"/>
      <c r="HH556" s="72"/>
      <c r="HI556" s="72"/>
      <c r="HJ556" s="72"/>
      <c r="HK556" s="72"/>
      <c r="HL556" s="72"/>
      <c r="HM556" s="72"/>
      <c r="HN556" s="72"/>
      <c r="HO556" s="72"/>
      <c r="HP556" s="72"/>
      <c r="HQ556" s="72"/>
      <c r="HR556" s="72"/>
      <c r="HS556" s="72"/>
      <c r="HT556" s="72"/>
      <c r="HU556" s="72"/>
      <c r="HV556" s="72"/>
      <c r="HW556" s="72"/>
      <c r="HX556" s="72"/>
      <c r="HY556" s="72"/>
      <c r="HZ556" s="72"/>
      <c r="IA556" s="72"/>
      <c r="IB556" s="72"/>
      <c r="IC556" s="72"/>
      <c r="ID556" s="72"/>
      <c r="IE556" s="72"/>
      <c r="IF556" s="72"/>
      <c r="IG556" s="72"/>
      <c r="IH556" s="72"/>
      <c r="II556" s="72"/>
      <c r="IJ556" s="72"/>
      <c r="IK556" s="72"/>
    </row>
    <row r="557" spans="1:245" s="68" customFormat="1" x14ac:dyDescent="0.35">
      <c r="A557" s="85" t="s">
        <v>810</v>
      </c>
      <c r="B557" s="85" t="s">
        <v>811</v>
      </c>
      <c r="C557" s="85" t="s">
        <v>35</v>
      </c>
      <c r="D557" s="109">
        <v>5000000</v>
      </c>
      <c r="E557" s="75"/>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c r="GM557" s="1"/>
      <c r="GN557" s="1"/>
      <c r="GO557" s="1"/>
      <c r="GP557" s="1"/>
      <c r="GQ557" s="1"/>
      <c r="GR557" s="1"/>
      <c r="GS557" s="1"/>
      <c r="GT557" s="1"/>
      <c r="GU557" s="1"/>
      <c r="GV557" s="1"/>
      <c r="GW557" s="1"/>
      <c r="GX557" s="1"/>
      <c r="GY557" s="1"/>
      <c r="GZ557" s="1"/>
      <c r="HA557" s="1"/>
      <c r="HB557" s="1"/>
      <c r="HC557" s="1"/>
      <c r="HD557" s="1"/>
      <c r="HE557" s="1"/>
      <c r="HF557" s="1"/>
      <c r="HG557" s="1"/>
      <c r="HH557" s="1"/>
      <c r="HI557" s="1"/>
      <c r="HJ557" s="1"/>
      <c r="HK557" s="1"/>
      <c r="HL557" s="1"/>
      <c r="HM557" s="1"/>
      <c r="HN557" s="1"/>
      <c r="HO557" s="1"/>
      <c r="HP557" s="1"/>
      <c r="HQ557" s="1"/>
      <c r="HR557" s="1"/>
      <c r="HS557" s="1"/>
      <c r="HT557" s="1"/>
      <c r="HU557" s="1"/>
      <c r="HV557" s="1"/>
      <c r="HW557" s="1"/>
      <c r="HX557" s="1"/>
      <c r="HY557" s="1"/>
      <c r="HZ557" s="1"/>
      <c r="IA557" s="1"/>
      <c r="IB557" s="1"/>
      <c r="IC557" s="1"/>
      <c r="ID557" s="1"/>
      <c r="IE557" s="1"/>
      <c r="IF557" s="1"/>
      <c r="IG557" s="1"/>
      <c r="IH557" s="1"/>
      <c r="II557" s="1"/>
      <c r="IJ557" s="1"/>
      <c r="IK557" s="1"/>
    </row>
    <row r="558" spans="1:245" s="68" customFormat="1" x14ac:dyDescent="0.35">
      <c r="A558" s="102" t="s">
        <v>1080</v>
      </c>
      <c r="B558" s="102" t="s">
        <v>973</v>
      </c>
      <c r="C558" s="102" t="s">
        <v>35</v>
      </c>
      <c r="D558" s="111">
        <v>7000000</v>
      </c>
      <c r="E558" s="77" t="s">
        <v>844</v>
      </c>
      <c r="F558" s="1"/>
    </row>
    <row r="559" spans="1:245" s="68" customFormat="1" x14ac:dyDescent="0.35">
      <c r="A559" s="102" t="s">
        <v>1081</v>
      </c>
      <c r="B559" s="102" t="s">
        <v>971</v>
      </c>
      <c r="C559" s="102" t="s">
        <v>35</v>
      </c>
      <c r="D559" s="111">
        <v>6000000</v>
      </c>
      <c r="E559" s="77" t="s">
        <v>844</v>
      </c>
      <c r="F559" s="1"/>
    </row>
    <row r="560" spans="1:245" s="68" customFormat="1" x14ac:dyDescent="0.35">
      <c r="A560" s="102" t="s">
        <v>1082</v>
      </c>
      <c r="B560" s="102" t="s">
        <v>972</v>
      </c>
      <c r="C560" s="102" t="s">
        <v>35</v>
      </c>
      <c r="D560" s="111">
        <v>5000000</v>
      </c>
      <c r="E560" s="77" t="s">
        <v>844</v>
      </c>
      <c r="F560" s="1"/>
    </row>
    <row r="561" spans="1:245" x14ac:dyDescent="0.35">
      <c r="D561" s="109" t="s">
        <v>985</v>
      </c>
    </row>
    <row r="562" spans="1:245" s="68" customFormat="1" x14ac:dyDescent="0.35">
      <c r="A562" s="85"/>
      <c r="B562" s="85"/>
      <c r="C562" s="85"/>
      <c r="D562" s="109" t="s">
        <v>985</v>
      </c>
      <c r="E562" s="76"/>
      <c r="F562" s="1"/>
      <c r="G562" s="67"/>
      <c r="H562" s="67"/>
      <c r="I562" s="67"/>
      <c r="J562" s="67"/>
      <c r="K562" s="67"/>
      <c r="L562" s="67"/>
      <c r="M562" s="67"/>
      <c r="N562" s="67"/>
      <c r="O562" s="67"/>
      <c r="P562" s="67"/>
      <c r="Q562" s="67"/>
      <c r="R562" s="67"/>
      <c r="S562" s="67"/>
      <c r="T562" s="67"/>
      <c r="U562" s="67"/>
      <c r="V562" s="67"/>
      <c r="W562" s="67"/>
      <c r="X562" s="67"/>
      <c r="Y562" s="67"/>
      <c r="Z562" s="67"/>
      <c r="AA562" s="67"/>
      <c r="AB562" s="67"/>
      <c r="AC562" s="67"/>
      <c r="AD562" s="67"/>
      <c r="AE562" s="67"/>
      <c r="AF562" s="67"/>
      <c r="AG562" s="67"/>
      <c r="AH562" s="67"/>
      <c r="AI562" s="67"/>
      <c r="AJ562" s="67"/>
      <c r="AK562" s="67"/>
      <c r="AL562" s="67"/>
      <c r="AM562" s="67"/>
      <c r="AN562" s="67"/>
      <c r="AO562" s="67"/>
      <c r="AP562" s="67"/>
      <c r="AQ562" s="67"/>
      <c r="AR562" s="67"/>
      <c r="AS562" s="67"/>
      <c r="AT562" s="67"/>
      <c r="AU562" s="67"/>
      <c r="AV562" s="67"/>
      <c r="AW562" s="67"/>
      <c r="AX562" s="67"/>
      <c r="AY562" s="67"/>
      <c r="AZ562" s="67"/>
      <c r="BA562" s="67"/>
      <c r="BB562" s="67"/>
      <c r="BC562" s="67"/>
      <c r="BD562" s="67"/>
      <c r="BE562" s="67"/>
      <c r="BF562" s="67"/>
      <c r="BG562" s="67"/>
      <c r="BH562" s="67"/>
      <c r="BI562" s="67"/>
      <c r="BJ562" s="67"/>
      <c r="BK562" s="67"/>
      <c r="BL562" s="67"/>
      <c r="BM562" s="67"/>
      <c r="BN562" s="67"/>
      <c r="BO562" s="67"/>
      <c r="BP562" s="67"/>
      <c r="BQ562" s="67"/>
      <c r="BR562" s="67"/>
      <c r="BS562" s="67"/>
      <c r="BT562" s="67"/>
      <c r="BU562" s="67"/>
      <c r="BV562" s="67"/>
      <c r="BW562" s="67"/>
      <c r="BX562" s="67"/>
      <c r="BY562" s="67"/>
      <c r="BZ562" s="67"/>
      <c r="CA562" s="67"/>
      <c r="CB562" s="67"/>
      <c r="CC562" s="67"/>
      <c r="CD562" s="67"/>
      <c r="CE562" s="67"/>
      <c r="CF562" s="67"/>
      <c r="CG562" s="67"/>
      <c r="CH562" s="67"/>
      <c r="CI562" s="67"/>
      <c r="CJ562" s="67"/>
      <c r="CK562" s="67"/>
      <c r="CL562" s="67"/>
      <c r="CM562" s="67"/>
      <c r="CN562" s="67"/>
      <c r="CO562" s="67"/>
      <c r="CP562" s="67"/>
      <c r="CQ562" s="67"/>
      <c r="CR562" s="67"/>
      <c r="CS562" s="67"/>
      <c r="CT562" s="67"/>
      <c r="CU562" s="67"/>
      <c r="CV562" s="67"/>
      <c r="CW562" s="67"/>
      <c r="CX562" s="67"/>
      <c r="CY562" s="67"/>
      <c r="CZ562" s="67"/>
      <c r="DA562" s="67"/>
      <c r="DB562" s="67"/>
      <c r="DC562" s="67"/>
      <c r="DD562" s="67"/>
      <c r="DE562" s="67"/>
      <c r="DF562" s="67"/>
      <c r="DG562" s="67"/>
      <c r="DH562" s="67"/>
      <c r="DI562" s="67"/>
      <c r="DJ562" s="67"/>
      <c r="DK562" s="67"/>
      <c r="DL562" s="67"/>
      <c r="DM562" s="67"/>
      <c r="DN562" s="67"/>
      <c r="DO562" s="67"/>
      <c r="DP562" s="67"/>
      <c r="DQ562" s="67"/>
      <c r="DR562" s="67"/>
      <c r="DS562" s="67"/>
      <c r="DT562" s="67"/>
      <c r="DU562" s="67"/>
      <c r="DV562" s="67"/>
      <c r="DW562" s="67"/>
      <c r="DX562" s="67"/>
      <c r="DY562" s="67"/>
      <c r="DZ562" s="67"/>
      <c r="EA562" s="67"/>
      <c r="EB562" s="67"/>
      <c r="EC562" s="67"/>
      <c r="ED562" s="67"/>
      <c r="EE562" s="67"/>
      <c r="EF562" s="67"/>
      <c r="EG562" s="67"/>
      <c r="EH562" s="67"/>
      <c r="EI562" s="67"/>
      <c r="EJ562" s="67"/>
      <c r="EK562" s="67"/>
      <c r="EL562" s="67"/>
      <c r="EM562" s="67"/>
      <c r="EN562" s="67"/>
      <c r="EO562" s="67"/>
      <c r="EP562" s="67"/>
      <c r="EQ562" s="67"/>
      <c r="ER562" s="67"/>
      <c r="ES562" s="67"/>
      <c r="ET562" s="67"/>
      <c r="EU562" s="67"/>
      <c r="EV562" s="67"/>
      <c r="EW562" s="67"/>
      <c r="EX562" s="67"/>
      <c r="EY562" s="67"/>
      <c r="EZ562" s="67"/>
      <c r="FA562" s="67"/>
      <c r="FB562" s="67"/>
      <c r="FC562" s="67"/>
      <c r="FD562" s="67"/>
      <c r="FE562" s="67"/>
      <c r="FF562" s="67"/>
      <c r="FG562" s="67"/>
      <c r="FH562" s="67"/>
      <c r="FI562" s="67"/>
      <c r="FJ562" s="67"/>
      <c r="FK562" s="67"/>
      <c r="FL562" s="67"/>
      <c r="FM562" s="67"/>
      <c r="FN562" s="67"/>
      <c r="FO562" s="67"/>
      <c r="FP562" s="67"/>
      <c r="FQ562" s="67"/>
      <c r="FR562" s="67"/>
      <c r="FS562" s="67"/>
      <c r="FT562" s="67"/>
      <c r="FU562" s="67"/>
      <c r="FV562" s="67"/>
      <c r="FW562" s="67"/>
      <c r="FX562" s="67"/>
      <c r="FY562" s="67"/>
      <c r="FZ562" s="67"/>
      <c r="GA562" s="67"/>
      <c r="GB562" s="67"/>
      <c r="GC562" s="67"/>
      <c r="GD562" s="67"/>
      <c r="GE562" s="67"/>
      <c r="GF562" s="67"/>
      <c r="GG562" s="67"/>
      <c r="GH562" s="67"/>
      <c r="GI562" s="67"/>
      <c r="GJ562" s="67"/>
      <c r="GK562" s="67"/>
      <c r="GL562" s="67"/>
      <c r="GM562" s="67"/>
      <c r="GN562" s="67"/>
      <c r="GO562" s="67"/>
      <c r="GP562" s="67"/>
      <c r="GQ562" s="67"/>
      <c r="GR562" s="67"/>
      <c r="GS562" s="67"/>
      <c r="GT562" s="67"/>
      <c r="GU562" s="67"/>
      <c r="GV562" s="67"/>
      <c r="GW562" s="67"/>
      <c r="GX562" s="67"/>
      <c r="GY562" s="67"/>
      <c r="GZ562" s="67"/>
      <c r="HA562" s="67"/>
      <c r="HB562" s="67"/>
      <c r="HC562" s="67"/>
      <c r="HD562" s="67"/>
      <c r="HE562" s="67"/>
      <c r="HF562" s="67"/>
      <c r="HG562" s="67"/>
      <c r="HH562" s="67"/>
      <c r="HI562" s="67"/>
      <c r="HJ562" s="67"/>
      <c r="HK562" s="67"/>
      <c r="HL562" s="67"/>
      <c r="HM562" s="67"/>
      <c r="HN562" s="67"/>
      <c r="HO562" s="67"/>
      <c r="HP562" s="67"/>
      <c r="HQ562" s="67"/>
      <c r="HR562" s="67"/>
      <c r="HS562" s="67"/>
      <c r="HT562" s="67"/>
      <c r="HU562" s="67"/>
      <c r="HV562" s="67"/>
      <c r="HW562" s="67"/>
      <c r="HX562" s="67"/>
      <c r="HY562" s="67"/>
      <c r="HZ562" s="67"/>
      <c r="IA562" s="67"/>
      <c r="IB562" s="67"/>
      <c r="IC562" s="67"/>
      <c r="ID562" s="67"/>
      <c r="IE562" s="67"/>
      <c r="IF562" s="67"/>
      <c r="IG562" s="67"/>
      <c r="IH562" s="67"/>
      <c r="II562" s="67"/>
      <c r="IJ562" s="67"/>
      <c r="IK562" s="67"/>
    </row>
    <row r="563" spans="1:245" x14ac:dyDescent="0.35">
      <c r="B563" s="86" t="s">
        <v>503</v>
      </c>
      <c r="D563" s="109" t="s">
        <v>985</v>
      </c>
    </row>
    <row r="564" spans="1:245" x14ac:dyDescent="0.35">
      <c r="A564" s="85" t="s">
        <v>504</v>
      </c>
      <c r="B564" s="85" t="s">
        <v>505</v>
      </c>
      <c r="C564" s="85" t="s">
        <v>6</v>
      </c>
      <c r="D564" s="109">
        <v>10000000</v>
      </c>
      <c r="E564" s="78"/>
      <c r="G564" s="70"/>
      <c r="H564" s="70"/>
      <c r="I564" s="70"/>
      <c r="J564" s="70"/>
      <c r="K564" s="70"/>
      <c r="L564" s="70"/>
      <c r="M564" s="70"/>
      <c r="N564" s="70"/>
      <c r="O564" s="70"/>
      <c r="P564" s="70"/>
      <c r="Q564" s="70"/>
      <c r="R564" s="70"/>
      <c r="S564" s="70"/>
      <c r="T564" s="70"/>
      <c r="U564" s="70"/>
      <c r="V564" s="70"/>
      <c r="W564" s="70"/>
      <c r="X564" s="70"/>
      <c r="Y564" s="70"/>
      <c r="Z564" s="70"/>
      <c r="AA564" s="70"/>
      <c r="AB564" s="70"/>
      <c r="AC564" s="70"/>
      <c r="AD564" s="70"/>
      <c r="AE564" s="70"/>
      <c r="AF564" s="70"/>
      <c r="AG564" s="70"/>
      <c r="AH564" s="70"/>
      <c r="AI564" s="70"/>
      <c r="AJ564" s="70"/>
      <c r="AK564" s="70"/>
      <c r="AL564" s="70"/>
      <c r="AM564" s="70"/>
      <c r="AN564" s="70"/>
      <c r="AO564" s="70"/>
      <c r="AP564" s="70"/>
      <c r="AQ564" s="70"/>
      <c r="AR564" s="70"/>
      <c r="AS564" s="70"/>
      <c r="AT564" s="70"/>
      <c r="AU564" s="70"/>
      <c r="AV564" s="70"/>
      <c r="AW564" s="70"/>
      <c r="AX564" s="70"/>
      <c r="AY564" s="70"/>
      <c r="AZ564" s="70"/>
      <c r="BA564" s="70"/>
      <c r="BB564" s="70"/>
      <c r="BC564" s="70"/>
      <c r="BD564" s="70"/>
      <c r="BE564" s="70"/>
      <c r="BF564" s="70"/>
      <c r="BG564" s="70"/>
      <c r="BH564" s="70"/>
      <c r="BI564" s="70"/>
      <c r="BJ564" s="70"/>
      <c r="BK564" s="70"/>
      <c r="BL564" s="70"/>
      <c r="BM564" s="70"/>
      <c r="BN564" s="70"/>
      <c r="BO564" s="70"/>
      <c r="BP564" s="70"/>
      <c r="BQ564" s="70"/>
      <c r="BR564" s="70"/>
      <c r="BS564" s="70"/>
      <c r="BT564" s="70"/>
      <c r="BU564" s="70"/>
      <c r="BV564" s="70"/>
      <c r="BW564" s="70"/>
      <c r="BX564" s="70"/>
      <c r="BY564" s="70"/>
      <c r="BZ564" s="70"/>
      <c r="CA564" s="70"/>
      <c r="CB564" s="70"/>
      <c r="CC564" s="70"/>
      <c r="CD564" s="70"/>
      <c r="CE564" s="70"/>
      <c r="CF564" s="70"/>
      <c r="CG564" s="70"/>
      <c r="CH564" s="70"/>
      <c r="CI564" s="70"/>
      <c r="CJ564" s="70"/>
      <c r="CK564" s="70"/>
      <c r="CL564" s="70"/>
      <c r="CM564" s="70"/>
      <c r="CN564" s="70"/>
      <c r="CO564" s="70"/>
      <c r="CP564" s="70"/>
      <c r="CQ564" s="70"/>
      <c r="CR564" s="70"/>
      <c r="CS564" s="70"/>
      <c r="CT564" s="70"/>
      <c r="CU564" s="70"/>
      <c r="CV564" s="70"/>
      <c r="CW564" s="70"/>
      <c r="CX564" s="70"/>
      <c r="CY564" s="70"/>
      <c r="CZ564" s="70"/>
      <c r="DA564" s="70"/>
      <c r="DB564" s="70"/>
      <c r="DC564" s="70"/>
      <c r="DD564" s="70"/>
      <c r="DE564" s="70"/>
      <c r="DF564" s="70"/>
      <c r="DG564" s="70"/>
      <c r="DH564" s="70"/>
      <c r="DI564" s="70"/>
      <c r="DJ564" s="70"/>
      <c r="DK564" s="70"/>
      <c r="DL564" s="70"/>
      <c r="DM564" s="70"/>
      <c r="DN564" s="70"/>
      <c r="DO564" s="70"/>
      <c r="DP564" s="70"/>
      <c r="DQ564" s="70"/>
      <c r="DR564" s="70"/>
      <c r="DS564" s="70"/>
      <c r="DT564" s="70"/>
      <c r="DU564" s="70"/>
      <c r="DV564" s="70"/>
      <c r="DW564" s="70"/>
      <c r="DX564" s="70"/>
      <c r="DY564" s="70"/>
      <c r="DZ564" s="70"/>
      <c r="EA564" s="70"/>
      <c r="EB564" s="70"/>
      <c r="EC564" s="70"/>
      <c r="ED564" s="70"/>
      <c r="EE564" s="70"/>
      <c r="EF564" s="70"/>
      <c r="EG564" s="70"/>
      <c r="EH564" s="70"/>
      <c r="EI564" s="70"/>
      <c r="EJ564" s="70"/>
      <c r="EK564" s="70"/>
      <c r="EL564" s="70"/>
      <c r="EM564" s="70"/>
      <c r="EN564" s="70"/>
      <c r="EO564" s="70"/>
      <c r="EP564" s="70"/>
      <c r="EQ564" s="70"/>
      <c r="ER564" s="70"/>
      <c r="ES564" s="70"/>
      <c r="ET564" s="70"/>
      <c r="EU564" s="70"/>
      <c r="EV564" s="70"/>
      <c r="EW564" s="70"/>
      <c r="EX564" s="70"/>
      <c r="EY564" s="70"/>
      <c r="EZ564" s="70"/>
      <c r="FA564" s="70"/>
      <c r="FB564" s="70"/>
      <c r="FC564" s="70"/>
      <c r="FD564" s="70"/>
      <c r="FE564" s="70"/>
      <c r="FF564" s="70"/>
      <c r="FG564" s="70"/>
      <c r="FH564" s="70"/>
      <c r="FI564" s="70"/>
      <c r="FJ564" s="70"/>
      <c r="FK564" s="70"/>
      <c r="FL564" s="70"/>
      <c r="FM564" s="70"/>
      <c r="FN564" s="70"/>
      <c r="FO564" s="70"/>
      <c r="FP564" s="70"/>
      <c r="FQ564" s="70"/>
      <c r="FR564" s="70"/>
      <c r="FS564" s="70"/>
      <c r="FT564" s="70"/>
      <c r="FU564" s="70"/>
      <c r="FV564" s="70"/>
      <c r="FW564" s="70"/>
      <c r="FX564" s="70"/>
      <c r="FY564" s="70"/>
      <c r="FZ564" s="70"/>
      <c r="GA564" s="70"/>
      <c r="GB564" s="70"/>
      <c r="GC564" s="70"/>
      <c r="GD564" s="70"/>
      <c r="GE564" s="70"/>
      <c r="GF564" s="70"/>
      <c r="GG564" s="70"/>
      <c r="GH564" s="70"/>
      <c r="GI564" s="70"/>
      <c r="GJ564" s="70"/>
      <c r="GK564" s="70"/>
      <c r="GL564" s="70"/>
      <c r="GM564" s="70"/>
      <c r="GN564" s="70"/>
      <c r="GO564" s="70"/>
      <c r="GP564" s="70"/>
      <c r="GQ564" s="70"/>
      <c r="GR564" s="70"/>
      <c r="GS564" s="70"/>
      <c r="GT564" s="70"/>
      <c r="GU564" s="70"/>
      <c r="GV564" s="70"/>
      <c r="GW564" s="70"/>
      <c r="GX564" s="70"/>
      <c r="GY564" s="70"/>
      <c r="GZ564" s="70"/>
      <c r="HA564" s="70"/>
      <c r="HB564" s="70"/>
      <c r="HC564" s="70"/>
      <c r="HD564" s="70"/>
      <c r="HE564" s="70"/>
      <c r="HF564" s="70"/>
      <c r="HG564" s="70"/>
      <c r="HH564" s="70"/>
      <c r="HI564" s="70"/>
      <c r="HJ564" s="70"/>
      <c r="HK564" s="70"/>
      <c r="HL564" s="70"/>
      <c r="HM564" s="70"/>
      <c r="HN564" s="70"/>
      <c r="HO564" s="70"/>
      <c r="HP564" s="70"/>
      <c r="HQ564" s="70"/>
      <c r="HR564" s="70"/>
      <c r="HS564" s="70"/>
      <c r="HT564" s="70"/>
      <c r="HU564" s="70"/>
      <c r="HV564" s="70"/>
      <c r="HW564" s="70"/>
      <c r="HX564" s="70"/>
      <c r="HY564" s="70"/>
      <c r="HZ564" s="70"/>
      <c r="IA564" s="70"/>
      <c r="IB564" s="70"/>
      <c r="IC564" s="70"/>
      <c r="ID564" s="70"/>
      <c r="IE564" s="70"/>
      <c r="IF564" s="70"/>
      <c r="IG564" s="70"/>
      <c r="IH564" s="70"/>
      <c r="II564" s="70"/>
      <c r="IJ564" s="70"/>
      <c r="IK564" s="70"/>
    </row>
    <row r="565" spans="1:245" x14ac:dyDescent="0.35">
      <c r="D565" s="109" t="s">
        <v>985</v>
      </c>
      <c r="E565" s="80"/>
      <c r="G565" s="71"/>
      <c r="H565" s="71"/>
      <c r="I565" s="71"/>
      <c r="J565" s="71"/>
      <c r="K565" s="71"/>
      <c r="L565" s="71"/>
      <c r="M565" s="71"/>
      <c r="N565" s="71"/>
      <c r="O565" s="71"/>
      <c r="P565" s="71"/>
      <c r="Q565" s="71"/>
      <c r="R565" s="71"/>
      <c r="S565" s="71"/>
      <c r="T565" s="71"/>
      <c r="U565" s="71"/>
      <c r="V565" s="71"/>
      <c r="W565" s="71"/>
      <c r="X565" s="71"/>
      <c r="Y565" s="71"/>
      <c r="Z565" s="71"/>
      <c r="AA565" s="71"/>
      <c r="AB565" s="71"/>
      <c r="AC565" s="71"/>
      <c r="AD565" s="71"/>
      <c r="AE565" s="71"/>
      <c r="AF565" s="71"/>
      <c r="AG565" s="71"/>
      <c r="AH565" s="71"/>
      <c r="AI565" s="71"/>
      <c r="AJ565" s="71"/>
      <c r="AK565" s="71"/>
      <c r="AL565" s="71"/>
      <c r="AM565" s="71"/>
      <c r="AN565" s="71"/>
      <c r="AO565" s="71"/>
      <c r="AP565" s="71"/>
      <c r="AQ565" s="71"/>
      <c r="AR565" s="71"/>
      <c r="AS565" s="71"/>
      <c r="AT565" s="71"/>
      <c r="AU565" s="71"/>
      <c r="AV565" s="71"/>
      <c r="AW565" s="71"/>
      <c r="AX565" s="71"/>
      <c r="AY565" s="71"/>
      <c r="AZ565" s="71"/>
      <c r="BA565" s="71"/>
      <c r="BB565" s="71"/>
      <c r="BC565" s="71"/>
      <c r="BD565" s="71"/>
      <c r="BE565" s="71"/>
      <c r="BF565" s="71"/>
      <c r="BG565" s="71"/>
      <c r="BH565" s="71"/>
      <c r="BI565" s="71"/>
      <c r="BJ565" s="71"/>
      <c r="BK565" s="71"/>
      <c r="BL565" s="71"/>
      <c r="BM565" s="71"/>
      <c r="BN565" s="71"/>
      <c r="BO565" s="71"/>
      <c r="BP565" s="71"/>
      <c r="BQ565" s="71"/>
      <c r="BR565" s="71"/>
      <c r="BS565" s="71"/>
      <c r="BT565" s="71"/>
      <c r="BU565" s="71"/>
      <c r="BV565" s="71"/>
      <c r="BW565" s="71"/>
      <c r="BX565" s="71"/>
      <c r="BY565" s="71"/>
      <c r="BZ565" s="71"/>
      <c r="CA565" s="71"/>
      <c r="CB565" s="71"/>
      <c r="CC565" s="71"/>
      <c r="CD565" s="71"/>
      <c r="CE565" s="71"/>
      <c r="CF565" s="71"/>
      <c r="CG565" s="71"/>
      <c r="CH565" s="71"/>
      <c r="CI565" s="71"/>
      <c r="CJ565" s="71"/>
      <c r="CK565" s="71"/>
      <c r="CL565" s="71"/>
      <c r="CM565" s="71"/>
      <c r="CN565" s="71"/>
      <c r="CO565" s="71"/>
      <c r="CP565" s="71"/>
      <c r="CQ565" s="71"/>
      <c r="CR565" s="71"/>
      <c r="CS565" s="71"/>
      <c r="CT565" s="71"/>
      <c r="CU565" s="71"/>
      <c r="CV565" s="71"/>
      <c r="CW565" s="71"/>
      <c r="CX565" s="71"/>
      <c r="CY565" s="71"/>
      <c r="CZ565" s="71"/>
      <c r="DA565" s="71"/>
      <c r="DB565" s="71"/>
      <c r="DC565" s="71"/>
      <c r="DD565" s="71"/>
      <c r="DE565" s="71"/>
      <c r="DF565" s="71"/>
      <c r="DG565" s="71"/>
      <c r="DH565" s="71"/>
      <c r="DI565" s="71"/>
      <c r="DJ565" s="71"/>
      <c r="DK565" s="71"/>
      <c r="DL565" s="71"/>
      <c r="DM565" s="71"/>
      <c r="DN565" s="71"/>
      <c r="DO565" s="71"/>
      <c r="DP565" s="71"/>
      <c r="DQ565" s="71"/>
      <c r="DR565" s="71"/>
      <c r="DS565" s="71"/>
      <c r="DT565" s="71"/>
      <c r="DU565" s="71"/>
      <c r="DV565" s="71"/>
      <c r="DW565" s="71"/>
      <c r="DX565" s="71"/>
      <c r="DY565" s="71"/>
      <c r="DZ565" s="71"/>
      <c r="EA565" s="71"/>
      <c r="EB565" s="71"/>
      <c r="EC565" s="71"/>
      <c r="ED565" s="71"/>
      <c r="EE565" s="71"/>
      <c r="EF565" s="71"/>
      <c r="EG565" s="71"/>
      <c r="EH565" s="71"/>
      <c r="EI565" s="71"/>
      <c r="EJ565" s="71"/>
      <c r="EK565" s="71"/>
      <c r="EL565" s="71"/>
      <c r="EM565" s="71"/>
      <c r="EN565" s="71"/>
      <c r="EO565" s="71"/>
      <c r="EP565" s="71"/>
      <c r="EQ565" s="71"/>
      <c r="ER565" s="71"/>
      <c r="ES565" s="71"/>
      <c r="ET565" s="71"/>
      <c r="EU565" s="71"/>
      <c r="EV565" s="71"/>
      <c r="EW565" s="71"/>
      <c r="EX565" s="71"/>
      <c r="EY565" s="71"/>
      <c r="EZ565" s="71"/>
      <c r="FA565" s="71"/>
      <c r="FB565" s="71"/>
      <c r="FC565" s="71"/>
      <c r="FD565" s="71"/>
      <c r="FE565" s="71"/>
      <c r="FF565" s="71"/>
      <c r="FG565" s="71"/>
      <c r="FH565" s="71"/>
      <c r="FI565" s="71"/>
      <c r="FJ565" s="71"/>
      <c r="FK565" s="71"/>
      <c r="FL565" s="71"/>
      <c r="FM565" s="71"/>
      <c r="FN565" s="71"/>
      <c r="FO565" s="71"/>
      <c r="FP565" s="71"/>
      <c r="FQ565" s="71"/>
      <c r="FR565" s="71"/>
      <c r="FS565" s="71"/>
      <c r="FT565" s="71"/>
      <c r="FU565" s="71"/>
      <c r="FV565" s="71"/>
      <c r="FW565" s="71"/>
      <c r="FX565" s="71"/>
      <c r="FY565" s="71"/>
      <c r="FZ565" s="71"/>
      <c r="GA565" s="71"/>
      <c r="GB565" s="71"/>
      <c r="GC565" s="71"/>
      <c r="GD565" s="71"/>
      <c r="GE565" s="71"/>
      <c r="GF565" s="71"/>
      <c r="GG565" s="71"/>
      <c r="GH565" s="71"/>
      <c r="GI565" s="71"/>
      <c r="GJ565" s="71"/>
      <c r="GK565" s="71"/>
      <c r="GL565" s="71"/>
      <c r="GM565" s="71"/>
      <c r="GN565" s="71"/>
      <c r="GO565" s="71"/>
      <c r="GP565" s="71"/>
      <c r="GQ565" s="71"/>
      <c r="GR565" s="71"/>
      <c r="GS565" s="71"/>
      <c r="GT565" s="71"/>
      <c r="GU565" s="71"/>
      <c r="GV565" s="71"/>
      <c r="GW565" s="71"/>
      <c r="GX565" s="71"/>
      <c r="GY565" s="71"/>
      <c r="GZ565" s="71"/>
      <c r="HA565" s="71"/>
      <c r="HB565" s="71"/>
      <c r="HC565" s="71"/>
      <c r="HD565" s="71"/>
      <c r="HE565" s="71"/>
      <c r="HF565" s="71"/>
      <c r="HG565" s="71"/>
      <c r="HH565" s="71"/>
      <c r="HI565" s="71"/>
      <c r="HJ565" s="71"/>
      <c r="HK565" s="71"/>
      <c r="HL565" s="71"/>
      <c r="HM565" s="71"/>
      <c r="HN565" s="71"/>
      <c r="HO565" s="71"/>
      <c r="HP565" s="71"/>
      <c r="HQ565" s="71"/>
      <c r="HR565" s="71"/>
      <c r="HS565" s="71"/>
      <c r="HT565" s="71"/>
      <c r="HU565" s="71"/>
      <c r="HV565" s="71"/>
      <c r="HW565" s="71"/>
      <c r="HX565" s="71"/>
      <c r="HY565" s="71"/>
      <c r="HZ565" s="71"/>
      <c r="IA565" s="71"/>
      <c r="IB565" s="71"/>
      <c r="IC565" s="71"/>
      <c r="ID565" s="71"/>
      <c r="IE565" s="71"/>
      <c r="IF565" s="71"/>
      <c r="IG565" s="71"/>
      <c r="IH565" s="71"/>
      <c r="II565" s="71"/>
      <c r="IJ565" s="71"/>
      <c r="IK565" s="71"/>
    </row>
    <row r="566" spans="1:245" x14ac:dyDescent="0.35">
      <c r="A566" s="85" t="s">
        <v>506</v>
      </c>
      <c r="B566" s="85" t="s">
        <v>513</v>
      </c>
      <c r="C566" s="85" t="s">
        <v>7</v>
      </c>
      <c r="D566" s="109">
        <v>10000000</v>
      </c>
    </row>
    <row r="567" spans="1:245" s="67" customFormat="1" x14ac:dyDescent="0.35">
      <c r="A567" s="85" t="s">
        <v>507</v>
      </c>
      <c r="B567" s="85" t="s">
        <v>508</v>
      </c>
      <c r="C567" s="85" t="s">
        <v>7</v>
      </c>
      <c r="D567" s="109">
        <v>10000000</v>
      </c>
      <c r="E567" s="75"/>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c r="GF567" s="1"/>
      <c r="GG567" s="1"/>
      <c r="GH567" s="1"/>
      <c r="GI567" s="1"/>
      <c r="GJ567" s="1"/>
      <c r="GK567" s="1"/>
      <c r="GL567" s="1"/>
      <c r="GM567" s="1"/>
      <c r="GN567" s="1"/>
      <c r="GO567" s="1"/>
      <c r="GP567" s="1"/>
      <c r="GQ567" s="1"/>
      <c r="GR567" s="1"/>
      <c r="GS567" s="1"/>
      <c r="GT567" s="1"/>
      <c r="GU567" s="1"/>
      <c r="GV567" s="1"/>
      <c r="GW567" s="1"/>
      <c r="GX567" s="1"/>
      <c r="GY567" s="1"/>
      <c r="GZ567" s="1"/>
      <c r="HA567" s="1"/>
      <c r="HB567" s="1"/>
      <c r="HC567" s="1"/>
      <c r="HD567" s="1"/>
      <c r="HE567" s="1"/>
      <c r="HF567" s="1"/>
      <c r="HG567" s="1"/>
      <c r="HH567" s="1"/>
      <c r="HI567" s="1"/>
      <c r="HJ567" s="1"/>
      <c r="HK567" s="1"/>
      <c r="HL567" s="1"/>
      <c r="HM567" s="1"/>
      <c r="HN567" s="1"/>
      <c r="HO567" s="1"/>
      <c r="HP567" s="1"/>
      <c r="HQ567" s="1"/>
      <c r="HR567" s="1"/>
      <c r="HS567" s="1"/>
      <c r="HT567" s="1"/>
      <c r="HU567" s="1"/>
      <c r="HV567" s="1"/>
      <c r="HW567" s="1"/>
      <c r="HX567" s="1"/>
      <c r="HY567" s="1"/>
      <c r="HZ567" s="1"/>
      <c r="IA567" s="1"/>
      <c r="IB567" s="1"/>
      <c r="IC567" s="1"/>
      <c r="ID567" s="1"/>
      <c r="IE567" s="1"/>
      <c r="IF567" s="1"/>
      <c r="IG567" s="1"/>
      <c r="IH567" s="1"/>
      <c r="II567" s="1"/>
      <c r="IJ567" s="1"/>
      <c r="IK567" s="1"/>
    </row>
    <row r="568" spans="1:245" s="68" customFormat="1" x14ac:dyDescent="0.35">
      <c r="A568" s="85" t="s">
        <v>509</v>
      </c>
      <c r="B568" s="85" t="s">
        <v>812</v>
      </c>
      <c r="C568" s="85" t="s">
        <v>7</v>
      </c>
      <c r="D568" s="109">
        <v>10000000</v>
      </c>
      <c r="E568" s="77"/>
      <c r="F568" s="1"/>
    </row>
    <row r="569" spans="1:245" s="100" customFormat="1" x14ac:dyDescent="0.35">
      <c r="A569" s="101" t="s">
        <v>510</v>
      </c>
      <c r="B569" s="101" t="s">
        <v>521</v>
      </c>
      <c r="C569" s="101" t="s">
        <v>7</v>
      </c>
      <c r="D569" s="110">
        <v>9000000</v>
      </c>
      <c r="E569" s="99"/>
      <c r="F569" s="2"/>
    </row>
    <row r="570" spans="1:245" s="71" customFormat="1" x14ac:dyDescent="0.35">
      <c r="A570" s="85" t="s">
        <v>512</v>
      </c>
      <c r="B570" s="85" t="s">
        <v>43</v>
      </c>
      <c r="C570" s="85" t="s">
        <v>7</v>
      </c>
      <c r="D570" s="109">
        <v>9000000</v>
      </c>
      <c r="E570" s="80"/>
      <c r="F570" s="1"/>
    </row>
    <row r="571" spans="1:245" s="68" customFormat="1" x14ac:dyDescent="0.35">
      <c r="A571" s="85" t="s">
        <v>514</v>
      </c>
      <c r="B571" s="85" t="s">
        <v>813</v>
      </c>
      <c r="C571" s="85" t="s">
        <v>7</v>
      </c>
      <c r="D571" s="109">
        <v>8000000</v>
      </c>
      <c r="E571" s="80"/>
      <c r="F571" s="1"/>
      <c r="G571" s="71"/>
      <c r="H571" s="71"/>
      <c r="I571" s="71"/>
      <c r="J571" s="71"/>
      <c r="K571" s="71"/>
      <c r="L571" s="71"/>
      <c r="M571" s="71"/>
      <c r="N571" s="71"/>
      <c r="O571" s="71"/>
      <c r="P571" s="71"/>
      <c r="Q571" s="71"/>
      <c r="R571" s="71"/>
      <c r="S571" s="71"/>
      <c r="T571" s="71"/>
      <c r="U571" s="71"/>
      <c r="V571" s="71"/>
      <c r="W571" s="71"/>
      <c r="X571" s="71"/>
      <c r="Y571" s="71"/>
      <c r="Z571" s="71"/>
      <c r="AA571" s="71"/>
      <c r="AB571" s="71"/>
      <c r="AC571" s="71"/>
      <c r="AD571" s="71"/>
      <c r="AE571" s="71"/>
      <c r="AF571" s="71"/>
      <c r="AG571" s="71"/>
      <c r="AH571" s="71"/>
      <c r="AI571" s="71"/>
      <c r="AJ571" s="71"/>
      <c r="AK571" s="71"/>
      <c r="AL571" s="71"/>
      <c r="AM571" s="71"/>
      <c r="AN571" s="71"/>
      <c r="AO571" s="71"/>
      <c r="AP571" s="71"/>
      <c r="AQ571" s="71"/>
      <c r="AR571" s="71"/>
      <c r="AS571" s="71"/>
      <c r="AT571" s="71"/>
      <c r="AU571" s="71"/>
      <c r="AV571" s="71"/>
      <c r="AW571" s="71"/>
      <c r="AX571" s="71"/>
      <c r="AY571" s="71"/>
      <c r="AZ571" s="71"/>
      <c r="BA571" s="71"/>
      <c r="BB571" s="71"/>
      <c r="BC571" s="71"/>
      <c r="BD571" s="71"/>
      <c r="BE571" s="71"/>
      <c r="BF571" s="71"/>
      <c r="BG571" s="71"/>
      <c r="BH571" s="71"/>
      <c r="BI571" s="71"/>
      <c r="BJ571" s="71"/>
      <c r="BK571" s="71"/>
      <c r="BL571" s="71"/>
      <c r="BM571" s="71"/>
      <c r="BN571" s="71"/>
      <c r="BO571" s="71"/>
      <c r="BP571" s="71"/>
      <c r="BQ571" s="71"/>
      <c r="BR571" s="71"/>
      <c r="BS571" s="71"/>
      <c r="BT571" s="71"/>
      <c r="BU571" s="71"/>
      <c r="BV571" s="71"/>
      <c r="BW571" s="71"/>
      <c r="BX571" s="71"/>
      <c r="BY571" s="71"/>
      <c r="BZ571" s="71"/>
      <c r="CA571" s="71"/>
      <c r="CB571" s="71"/>
      <c r="CC571" s="71"/>
      <c r="CD571" s="71"/>
      <c r="CE571" s="71"/>
      <c r="CF571" s="71"/>
      <c r="CG571" s="71"/>
      <c r="CH571" s="71"/>
      <c r="CI571" s="71"/>
      <c r="CJ571" s="71"/>
      <c r="CK571" s="71"/>
      <c r="CL571" s="71"/>
      <c r="CM571" s="71"/>
      <c r="CN571" s="71"/>
      <c r="CO571" s="71"/>
      <c r="CP571" s="71"/>
      <c r="CQ571" s="71"/>
      <c r="CR571" s="71"/>
      <c r="CS571" s="71"/>
      <c r="CT571" s="71"/>
      <c r="CU571" s="71"/>
      <c r="CV571" s="71"/>
      <c r="CW571" s="71"/>
      <c r="CX571" s="71"/>
      <c r="CY571" s="71"/>
      <c r="CZ571" s="71"/>
      <c r="DA571" s="71"/>
      <c r="DB571" s="71"/>
      <c r="DC571" s="71"/>
      <c r="DD571" s="71"/>
      <c r="DE571" s="71"/>
      <c r="DF571" s="71"/>
      <c r="DG571" s="71"/>
      <c r="DH571" s="71"/>
      <c r="DI571" s="71"/>
      <c r="DJ571" s="71"/>
      <c r="DK571" s="71"/>
      <c r="DL571" s="71"/>
      <c r="DM571" s="71"/>
      <c r="DN571" s="71"/>
      <c r="DO571" s="71"/>
      <c r="DP571" s="71"/>
      <c r="DQ571" s="71"/>
      <c r="DR571" s="71"/>
      <c r="DS571" s="71"/>
      <c r="DT571" s="71"/>
      <c r="DU571" s="71"/>
      <c r="DV571" s="71"/>
      <c r="DW571" s="71"/>
      <c r="DX571" s="71"/>
      <c r="DY571" s="71"/>
      <c r="DZ571" s="71"/>
      <c r="EA571" s="71"/>
      <c r="EB571" s="71"/>
      <c r="EC571" s="71"/>
      <c r="ED571" s="71"/>
      <c r="EE571" s="71"/>
      <c r="EF571" s="71"/>
      <c r="EG571" s="71"/>
      <c r="EH571" s="71"/>
      <c r="EI571" s="71"/>
      <c r="EJ571" s="71"/>
      <c r="EK571" s="71"/>
      <c r="EL571" s="71"/>
      <c r="EM571" s="71"/>
      <c r="EN571" s="71"/>
      <c r="EO571" s="71"/>
      <c r="EP571" s="71"/>
      <c r="EQ571" s="71"/>
      <c r="ER571" s="71"/>
      <c r="ES571" s="71"/>
      <c r="ET571" s="71"/>
      <c r="EU571" s="71"/>
      <c r="EV571" s="71"/>
      <c r="EW571" s="71"/>
      <c r="EX571" s="71"/>
      <c r="EY571" s="71"/>
      <c r="EZ571" s="71"/>
      <c r="FA571" s="71"/>
      <c r="FB571" s="71"/>
      <c r="FC571" s="71"/>
      <c r="FD571" s="71"/>
      <c r="FE571" s="71"/>
      <c r="FF571" s="71"/>
      <c r="FG571" s="71"/>
      <c r="FH571" s="71"/>
      <c r="FI571" s="71"/>
      <c r="FJ571" s="71"/>
      <c r="FK571" s="71"/>
      <c r="FL571" s="71"/>
      <c r="FM571" s="71"/>
      <c r="FN571" s="71"/>
      <c r="FO571" s="71"/>
      <c r="FP571" s="71"/>
      <c r="FQ571" s="71"/>
      <c r="FR571" s="71"/>
      <c r="FS571" s="71"/>
      <c r="FT571" s="71"/>
      <c r="FU571" s="71"/>
      <c r="FV571" s="71"/>
      <c r="FW571" s="71"/>
      <c r="FX571" s="71"/>
      <c r="FY571" s="71"/>
      <c r="FZ571" s="71"/>
      <c r="GA571" s="71"/>
      <c r="GB571" s="71"/>
      <c r="GC571" s="71"/>
      <c r="GD571" s="71"/>
      <c r="GE571" s="71"/>
      <c r="GF571" s="71"/>
      <c r="GG571" s="71"/>
      <c r="GH571" s="71"/>
      <c r="GI571" s="71"/>
      <c r="GJ571" s="71"/>
      <c r="GK571" s="71"/>
      <c r="GL571" s="71"/>
      <c r="GM571" s="71"/>
      <c r="GN571" s="71"/>
      <c r="GO571" s="71"/>
      <c r="GP571" s="71"/>
      <c r="GQ571" s="71"/>
      <c r="GR571" s="71"/>
      <c r="GS571" s="71"/>
      <c r="GT571" s="71"/>
      <c r="GU571" s="71"/>
      <c r="GV571" s="71"/>
      <c r="GW571" s="71"/>
      <c r="GX571" s="71"/>
      <c r="GY571" s="71"/>
      <c r="GZ571" s="71"/>
      <c r="HA571" s="71"/>
      <c r="HB571" s="71"/>
      <c r="HC571" s="71"/>
      <c r="HD571" s="71"/>
      <c r="HE571" s="71"/>
      <c r="HF571" s="71"/>
      <c r="HG571" s="71"/>
      <c r="HH571" s="71"/>
      <c r="HI571" s="71"/>
      <c r="HJ571" s="71"/>
      <c r="HK571" s="71"/>
      <c r="HL571" s="71"/>
      <c r="HM571" s="71"/>
      <c r="HN571" s="71"/>
      <c r="HO571" s="71"/>
      <c r="HP571" s="71"/>
      <c r="HQ571" s="71"/>
      <c r="HR571" s="71"/>
      <c r="HS571" s="71"/>
      <c r="HT571" s="71"/>
      <c r="HU571" s="71"/>
      <c r="HV571" s="71"/>
      <c r="HW571" s="71"/>
      <c r="HX571" s="71"/>
      <c r="HY571" s="71"/>
      <c r="HZ571" s="71"/>
      <c r="IA571" s="71"/>
      <c r="IB571" s="71"/>
      <c r="IC571" s="71"/>
      <c r="ID571" s="71"/>
      <c r="IE571" s="71"/>
      <c r="IF571" s="71"/>
      <c r="IG571" s="71"/>
      <c r="IH571" s="71"/>
      <c r="II571" s="71"/>
      <c r="IJ571" s="71"/>
      <c r="IK571" s="71"/>
    </row>
    <row r="572" spans="1:245" x14ac:dyDescent="0.35">
      <c r="A572" s="85" t="s">
        <v>515</v>
      </c>
      <c r="B572" s="85" t="s">
        <v>511</v>
      </c>
      <c r="C572" s="85" t="s">
        <v>7</v>
      </c>
      <c r="D572" s="109">
        <v>7000000</v>
      </c>
    </row>
    <row r="573" spans="1:245" s="68" customFormat="1" x14ac:dyDescent="0.35">
      <c r="A573" s="102" t="s">
        <v>1083</v>
      </c>
      <c r="B573" s="102" t="s">
        <v>974</v>
      </c>
      <c r="C573" s="102" t="s">
        <v>7</v>
      </c>
      <c r="D573" s="111">
        <v>7000000</v>
      </c>
      <c r="E573" s="77" t="s">
        <v>844</v>
      </c>
      <c r="F573" s="1"/>
    </row>
    <row r="574" spans="1:245" s="68" customFormat="1" x14ac:dyDescent="0.35">
      <c r="A574" s="102" t="s">
        <v>1084</v>
      </c>
      <c r="B574" s="102" t="s">
        <v>975</v>
      </c>
      <c r="C574" s="102" t="s">
        <v>7</v>
      </c>
      <c r="D574" s="111">
        <v>6000000</v>
      </c>
      <c r="E574" s="77" t="s">
        <v>844</v>
      </c>
      <c r="F574" s="1"/>
    </row>
    <row r="575" spans="1:245" s="68" customFormat="1" x14ac:dyDescent="0.35">
      <c r="A575" s="102" t="s">
        <v>1085</v>
      </c>
      <c r="B575" s="102" t="s">
        <v>976</v>
      </c>
      <c r="C575" s="102" t="s">
        <v>7</v>
      </c>
      <c r="D575" s="111">
        <v>6000000</v>
      </c>
      <c r="E575" s="77" t="s">
        <v>844</v>
      </c>
      <c r="F575" s="1"/>
    </row>
    <row r="576" spans="1:245" x14ac:dyDescent="0.35">
      <c r="D576" s="109" t="s">
        <v>985</v>
      </c>
    </row>
    <row r="577" spans="1:245" x14ac:dyDescent="0.35">
      <c r="A577" s="85" t="s">
        <v>516</v>
      </c>
      <c r="B577" s="85" t="s">
        <v>517</v>
      </c>
      <c r="C577" s="85" t="s">
        <v>22</v>
      </c>
      <c r="D577" s="109">
        <v>10000000</v>
      </c>
    </row>
    <row r="578" spans="1:245" x14ac:dyDescent="0.35">
      <c r="A578" s="85" t="s">
        <v>518</v>
      </c>
      <c r="B578" s="85" t="s">
        <v>814</v>
      </c>
      <c r="C578" s="85" t="s">
        <v>22</v>
      </c>
      <c r="D578" s="109">
        <v>10000000</v>
      </c>
    </row>
    <row r="579" spans="1:245" s="95" customFormat="1" x14ac:dyDescent="0.35">
      <c r="A579" s="92" t="s">
        <v>520</v>
      </c>
      <c r="B579" s="92" t="s">
        <v>214</v>
      </c>
      <c r="C579" s="92" t="s">
        <v>22</v>
      </c>
      <c r="D579" s="96">
        <v>9000000</v>
      </c>
      <c r="E579" s="94"/>
      <c r="F579" s="1"/>
    </row>
    <row r="580" spans="1:245" x14ac:dyDescent="0.35">
      <c r="A580" s="85" t="s">
        <v>522</v>
      </c>
      <c r="B580" s="85" t="s">
        <v>524</v>
      </c>
      <c r="C580" s="85" t="s">
        <v>22</v>
      </c>
      <c r="D580" s="109">
        <v>8000000</v>
      </c>
    </row>
    <row r="581" spans="1:245" x14ac:dyDescent="0.35">
      <c r="A581" s="85" t="s">
        <v>523</v>
      </c>
      <c r="B581" s="85" t="s">
        <v>526</v>
      </c>
      <c r="C581" s="85" t="s">
        <v>22</v>
      </c>
      <c r="D581" s="109">
        <v>7000000</v>
      </c>
    </row>
    <row r="582" spans="1:245" x14ac:dyDescent="0.35">
      <c r="A582" s="85" t="s">
        <v>838</v>
      </c>
      <c r="B582" s="85" t="s">
        <v>525</v>
      </c>
      <c r="C582" s="85" t="s">
        <v>22</v>
      </c>
      <c r="D582" s="109">
        <v>6000000</v>
      </c>
    </row>
    <row r="583" spans="1:245" s="68" customFormat="1" x14ac:dyDescent="0.35">
      <c r="A583" s="102" t="s">
        <v>1086</v>
      </c>
      <c r="B583" s="102" t="s">
        <v>979</v>
      </c>
      <c r="C583" s="102" t="s">
        <v>22</v>
      </c>
      <c r="D583" s="111">
        <v>12000000</v>
      </c>
      <c r="E583" s="77" t="s">
        <v>844</v>
      </c>
      <c r="F583" s="1"/>
    </row>
    <row r="584" spans="1:245" s="68" customFormat="1" x14ac:dyDescent="0.35">
      <c r="A584" s="102" t="s">
        <v>1087</v>
      </c>
      <c r="B584" s="102" t="s">
        <v>977</v>
      </c>
      <c r="C584" s="102" t="s">
        <v>22</v>
      </c>
      <c r="D584" s="111">
        <v>7000000</v>
      </c>
      <c r="E584" s="77" t="s">
        <v>844</v>
      </c>
      <c r="F584" s="1"/>
    </row>
    <row r="585" spans="1:245" s="68" customFormat="1" x14ac:dyDescent="0.35">
      <c r="A585" s="102" t="s">
        <v>1088</v>
      </c>
      <c r="B585" s="102" t="s">
        <v>978</v>
      </c>
      <c r="C585" s="102" t="s">
        <v>22</v>
      </c>
      <c r="D585" s="111">
        <v>6000000</v>
      </c>
      <c r="E585" s="77" t="s">
        <v>844</v>
      </c>
      <c r="F585" s="1"/>
    </row>
    <row r="586" spans="1:245" s="67" customFormat="1" x14ac:dyDescent="0.35">
      <c r="A586" s="85"/>
      <c r="B586" s="85"/>
      <c r="C586" s="85"/>
      <c r="D586" s="109" t="s">
        <v>985</v>
      </c>
      <c r="E586" s="75"/>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c r="FO586" s="1"/>
      <c r="FP586" s="1"/>
      <c r="FQ586" s="1"/>
      <c r="FR586" s="1"/>
      <c r="FS586" s="1"/>
      <c r="FT586" s="1"/>
      <c r="FU586" s="1"/>
      <c r="FV586" s="1"/>
      <c r="FW586" s="1"/>
      <c r="FX586" s="1"/>
      <c r="FY586" s="1"/>
      <c r="FZ586" s="1"/>
      <c r="GA586" s="1"/>
      <c r="GB586" s="1"/>
      <c r="GC586" s="1"/>
      <c r="GD586" s="1"/>
      <c r="GE586" s="1"/>
      <c r="GF586" s="1"/>
      <c r="GG586" s="1"/>
      <c r="GH586" s="1"/>
      <c r="GI586" s="1"/>
      <c r="GJ586" s="1"/>
      <c r="GK586" s="1"/>
      <c r="GL586" s="1"/>
      <c r="GM586" s="1"/>
      <c r="GN586" s="1"/>
      <c r="GO586" s="1"/>
      <c r="GP586" s="1"/>
      <c r="GQ586" s="1"/>
      <c r="GR586" s="1"/>
      <c r="GS586" s="1"/>
      <c r="GT586" s="1"/>
      <c r="GU586" s="1"/>
      <c r="GV586" s="1"/>
      <c r="GW586" s="1"/>
      <c r="GX586" s="1"/>
      <c r="GY586" s="1"/>
      <c r="GZ586" s="1"/>
      <c r="HA586" s="1"/>
      <c r="HB586" s="1"/>
      <c r="HC586" s="1"/>
      <c r="HD586" s="1"/>
      <c r="HE586" s="1"/>
      <c r="HF586" s="1"/>
      <c r="HG586" s="1"/>
      <c r="HH586" s="1"/>
      <c r="HI586" s="1"/>
      <c r="HJ586" s="1"/>
      <c r="HK586" s="1"/>
      <c r="HL586" s="1"/>
      <c r="HM586" s="1"/>
      <c r="HN586" s="1"/>
      <c r="HO586" s="1"/>
      <c r="HP586" s="1"/>
      <c r="HQ586" s="1"/>
      <c r="HR586" s="1"/>
      <c r="HS586" s="1"/>
      <c r="HT586" s="1"/>
      <c r="HU586" s="1"/>
      <c r="HV586" s="1"/>
      <c r="HW586" s="1"/>
      <c r="HX586" s="1"/>
      <c r="HY586" s="1"/>
      <c r="HZ586" s="1"/>
      <c r="IA586" s="1"/>
      <c r="IB586" s="1"/>
      <c r="IC586" s="1"/>
      <c r="ID586" s="1"/>
      <c r="IE586" s="1"/>
      <c r="IF586" s="1"/>
      <c r="IG586" s="1"/>
      <c r="IH586" s="1"/>
      <c r="II586" s="1"/>
      <c r="IJ586" s="1"/>
      <c r="IK586" s="1"/>
    </row>
    <row r="587" spans="1:245" x14ac:dyDescent="0.35">
      <c r="A587" s="85" t="s">
        <v>527</v>
      </c>
      <c r="B587" s="85" t="s">
        <v>534</v>
      </c>
      <c r="C587" s="85" t="s">
        <v>35</v>
      </c>
      <c r="D587" s="109">
        <v>13000000</v>
      </c>
    </row>
    <row r="588" spans="1:245" s="95" customFormat="1" x14ac:dyDescent="0.35">
      <c r="A588" s="92" t="s">
        <v>529</v>
      </c>
      <c r="B588" s="92" t="s">
        <v>823</v>
      </c>
      <c r="C588" s="92" t="s">
        <v>35</v>
      </c>
      <c r="D588" s="96">
        <v>10000000</v>
      </c>
      <c r="E588" s="94"/>
      <c r="F588" s="1"/>
    </row>
    <row r="589" spans="1:245" x14ac:dyDescent="0.35">
      <c r="A589" s="85" t="s">
        <v>530</v>
      </c>
      <c r="B589" s="85" t="s">
        <v>531</v>
      </c>
      <c r="C589" s="85" t="s">
        <v>35</v>
      </c>
      <c r="D589" s="109">
        <v>9000000</v>
      </c>
    </row>
    <row r="590" spans="1:245" s="67" customFormat="1" x14ac:dyDescent="0.35">
      <c r="A590" s="85" t="s">
        <v>532</v>
      </c>
      <c r="B590" s="85" t="s">
        <v>528</v>
      </c>
      <c r="C590" s="85" t="s">
        <v>35</v>
      </c>
      <c r="D590" s="109">
        <v>7000000</v>
      </c>
      <c r="E590" s="75"/>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c r="FR590" s="1"/>
      <c r="FS590" s="1"/>
      <c r="FT590" s="1"/>
      <c r="FU590" s="1"/>
      <c r="FV590" s="1"/>
      <c r="FW590" s="1"/>
      <c r="FX590" s="1"/>
      <c r="FY590" s="1"/>
      <c r="FZ590" s="1"/>
      <c r="GA590" s="1"/>
      <c r="GB590" s="1"/>
      <c r="GC590" s="1"/>
      <c r="GD590" s="1"/>
      <c r="GE590" s="1"/>
      <c r="GF590" s="1"/>
      <c r="GG590" s="1"/>
      <c r="GH590" s="1"/>
      <c r="GI590" s="1"/>
      <c r="GJ590" s="1"/>
      <c r="GK590" s="1"/>
      <c r="GL590" s="1"/>
      <c r="GM590" s="1"/>
      <c r="GN590" s="1"/>
      <c r="GO590" s="1"/>
      <c r="GP590" s="1"/>
      <c r="GQ590" s="1"/>
      <c r="GR590" s="1"/>
      <c r="GS590" s="1"/>
      <c r="GT590" s="1"/>
      <c r="GU590" s="1"/>
      <c r="GV590" s="1"/>
      <c r="GW590" s="1"/>
      <c r="GX590" s="1"/>
      <c r="GY590" s="1"/>
      <c r="GZ590" s="1"/>
      <c r="HA590" s="1"/>
      <c r="HB590" s="1"/>
      <c r="HC590" s="1"/>
      <c r="HD590" s="1"/>
      <c r="HE590" s="1"/>
      <c r="HF590" s="1"/>
      <c r="HG590" s="1"/>
      <c r="HH590" s="1"/>
      <c r="HI590" s="1"/>
      <c r="HJ590" s="1"/>
      <c r="HK590" s="1"/>
      <c r="HL590" s="1"/>
      <c r="HM590" s="1"/>
      <c r="HN590" s="1"/>
      <c r="HO590" s="1"/>
      <c r="HP590" s="1"/>
      <c r="HQ590" s="1"/>
      <c r="HR590" s="1"/>
      <c r="HS590" s="1"/>
      <c r="HT590" s="1"/>
      <c r="HU590" s="1"/>
      <c r="HV590" s="1"/>
      <c r="HW590" s="1"/>
      <c r="HX590" s="1"/>
      <c r="HY590" s="1"/>
      <c r="HZ590" s="1"/>
      <c r="IA590" s="1"/>
      <c r="IB590" s="1"/>
      <c r="IC590" s="1"/>
      <c r="ID590" s="1"/>
      <c r="IE590" s="1"/>
      <c r="IF590" s="1"/>
      <c r="IG590" s="1"/>
      <c r="IH590" s="1"/>
      <c r="II590" s="1"/>
      <c r="IJ590" s="1"/>
      <c r="IK590" s="1"/>
    </row>
    <row r="591" spans="1:245" x14ac:dyDescent="0.35">
      <c r="A591" s="85" t="s">
        <v>839</v>
      </c>
      <c r="B591" s="85" t="s">
        <v>533</v>
      </c>
      <c r="C591" s="85" t="s">
        <v>35</v>
      </c>
      <c r="D591" s="109">
        <v>6000000</v>
      </c>
      <c r="E591" s="76"/>
      <c r="G591" s="67"/>
      <c r="H591" s="67"/>
      <c r="I591" s="67"/>
      <c r="J591" s="67"/>
      <c r="K591" s="67"/>
      <c r="L591" s="67"/>
      <c r="M591" s="67"/>
      <c r="N591" s="67"/>
      <c r="O591" s="67"/>
      <c r="P591" s="67"/>
      <c r="Q591" s="67"/>
      <c r="R591" s="67"/>
      <c r="S591" s="67"/>
      <c r="T591" s="67"/>
      <c r="U591" s="67"/>
      <c r="V591" s="67"/>
      <c r="W591" s="67"/>
      <c r="X591" s="67"/>
      <c r="Y591" s="67"/>
      <c r="Z591" s="67"/>
      <c r="AA591" s="67"/>
      <c r="AB591" s="67"/>
      <c r="AC591" s="67"/>
      <c r="AD591" s="67"/>
      <c r="AE591" s="67"/>
      <c r="AF591" s="67"/>
      <c r="AG591" s="67"/>
      <c r="AH591" s="67"/>
      <c r="AI591" s="67"/>
      <c r="AJ591" s="67"/>
      <c r="AK591" s="67"/>
      <c r="AL591" s="67"/>
      <c r="AM591" s="67"/>
      <c r="AN591" s="67"/>
      <c r="AO591" s="67"/>
      <c r="AP591" s="67"/>
      <c r="AQ591" s="67"/>
      <c r="AR591" s="67"/>
      <c r="AS591" s="67"/>
      <c r="AT591" s="67"/>
      <c r="AU591" s="67"/>
      <c r="AV591" s="67"/>
      <c r="AW591" s="67"/>
      <c r="AX591" s="67"/>
      <c r="AY591" s="67"/>
      <c r="AZ591" s="67"/>
      <c r="BA591" s="67"/>
      <c r="BB591" s="67"/>
      <c r="BC591" s="67"/>
      <c r="BD591" s="67"/>
      <c r="BE591" s="67"/>
      <c r="BF591" s="67"/>
      <c r="BG591" s="67"/>
      <c r="BH591" s="67"/>
      <c r="BI591" s="67"/>
      <c r="BJ591" s="67"/>
      <c r="BK591" s="67"/>
      <c r="BL591" s="67"/>
      <c r="BM591" s="67"/>
      <c r="BN591" s="67"/>
      <c r="BO591" s="67"/>
      <c r="BP591" s="67"/>
      <c r="BQ591" s="67"/>
      <c r="BR591" s="67"/>
      <c r="BS591" s="67"/>
      <c r="BT591" s="67"/>
      <c r="BU591" s="67"/>
      <c r="BV591" s="67"/>
      <c r="BW591" s="67"/>
      <c r="BX591" s="67"/>
      <c r="BY591" s="67"/>
      <c r="BZ591" s="67"/>
      <c r="CA591" s="67"/>
      <c r="CB591" s="67"/>
      <c r="CC591" s="67"/>
      <c r="CD591" s="67"/>
      <c r="CE591" s="67"/>
      <c r="CF591" s="67"/>
      <c r="CG591" s="67"/>
      <c r="CH591" s="67"/>
      <c r="CI591" s="67"/>
      <c r="CJ591" s="67"/>
      <c r="CK591" s="67"/>
      <c r="CL591" s="67"/>
      <c r="CM591" s="67"/>
      <c r="CN591" s="67"/>
      <c r="CO591" s="67"/>
      <c r="CP591" s="67"/>
      <c r="CQ591" s="67"/>
      <c r="CR591" s="67"/>
      <c r="CS591" s="67"/>
      <c r="CT591" s="67"/>
      <c r="CU591" s="67"/>
      <c r="CV591" s="67"/>
      <c r="CW591" s="67"/>
      <c r="CX591" s="67"/>
      <c r="CY591" s="67"/>
      <c r="CZ591" s="67"/>
      <c r="DA591" s="67"/>
      <c r="DB591" s="67"/>
      <c r="DC591" s="67"/>
      <c r="DD591" s="67"/>
      <c r="DE591" s="67"/>
      <c r="DF591" s="67"/>
      <c r="DG591" s="67"/>
      <c r="DH591" s="67"/>
      <c r="DI591" s="67"/>
      <c r="DJ591" s="67"/>
      <c r="DK591" s="67"/>
      <c r="DL591" s="67"/>
      <c r="DM591" s="67"/>
      <c r="DN591" s="67"/>
      <c r="DO591" s="67"/>
      <c r="DP591" s="67"/>
      <c r="DQ591" s="67"/>
      <c r="DR591" s="67"/>
      <c r="DS591" s="67"/>
      <c r="DT591" s="67"/>
      <c r="DU591" s="67"/>
      <c r="DV591" s="67"/>
      <c r="DW591" s="67"/>
      <c r="DX591" s="67"/>
      <c r="DY591" s="67"/>
      <c r="DZ591" s="67"/>
      <c r="EA591" s="67"/>
      <c r="EB591" s="67"/>
      <c r="EC591" s="67"/>
      <c r="ED591" s="67"/>
      <c r="EE591" s="67"/>
      <c r="EF591" s="67"/>
      <c r="EG591" s="67"/>
      <c r="EH591" s="67"/>
      <c r="EI591" s="67"/>
      <c r="EJ591" s="67"/>
      <c r="EK591" s="67"/>
      <c r="EL591" s="67"/>
      <c r="EM591" s="67"/>
      <c r="EN591" s="67"/>
      <c r="EO591" s="67"/>
      <c r="EP591" s="67"/>
      <c r="EQ591" s="67"/>
      <c r="ER591" s="67"/>
      <c r="ES591" s="67"/>
      <c r="ET591" s="67"/>
      <c r="EU591" s="67"/>
      <c r="EV591" s="67"/>
      <c r="EW591" s="67"/>
      <c r="EX591" s="67"/>
      <c r="EY591" s="67"/>
      <c r="EZ591" s="67"/>
      <c r="FA591" s="67"/>
      <c r="FB591" s="67"/>
      <c r="FC591" s="67"/>
      <c r="FD591" s="67"/>
      <c r="FE591" s="67"/>
      <c r="FF591" s="67"/>
      <c r="FG591" s="67"/>
      <c r="FH591" s="67"/>
      <c r="FI591" s="67"/>
      <c r="FJ591" s="67"/>
      <c r="FK591" s="67"/>
      <c r="FL591" s="67"/>
      <c r="FM591" s="67"/>
      <c r="FN591" s="67"/>
      <c r="FO591" s="67"/>
      <c r="FP591" s="67"/>
      <c r="FQ591" s="67"/>
      <c r="FR591" s="67"/>
      <c r="FS591" s="67"/>
      <c r="FT591" s="67"/>
      <c r="FU591" s="67"/>
      <c r="FV591" s="67"/>
      <c r="FW591" s="67"/>
      <c r="FX591" s="67"/>
      <c r="FY591" s="67"/>
      <c r="FZ591" s="67"/>
      <c r="GA591" s="67"/>
      <c r="GB591" s="67"/>
      <c r="GC591" s="67"/>
      <c r="GD591" s="67"/>
      <c r="GE591" s="67"/>
      <c r="GF591" s="67"/>
      <c r="GG591" s="67"/>
      <c r="GH591" s="67"/>
      <c r="GI591" s="67"/>
      <c r="GJ591" s="67"/>
      <c r="GK591" s="67"/>
      <c r="GL591" s="67"/>
      <c r="GM591" s="67"/>
      <c r="GN591" s="67"/>
      <c r="GO591" s="67"/>
      <c r="GP591" s="67"/>
      <c r="GQ591" s="67"/>
      <c r="GR591" s="67"/>
      <c r="GS591" s="67"/>
      <c r="GT591" s="67"/>
      <c r="GU591" s="67"/>
      <c r="GV591" s="67"/>
      <c r="GW591" s="67"/>
      <c r="GX591" s="67"/>
      <c r="GY591" s="67"/>
      <c r="GZ591" s="67"/>
      <c r="HA591" s="67"/>
      <c r="HB591" s="67"/>
      <c r="HC591" s="67"/>
      <c r="HD591" s="67"/>
      <c r="HE591" s="67"/>
      <c r="HF591" s="67"/>
      <c r="HG591" s="67"/>
      <c r="HH591" s="67"/>
      <c r="HI591" s="67"/>
      <c r="HJ591" s="67"/>
      <c r="HK591" s="67"/>
      <c r="HL591" s="67"/>
      <c r="HM591" s="67"/>
      <c r="HN591" s="67"/>
      <c r="HO591" s="67"/>
      <c r="HP591" s="67"/>
      <c r="HQ591" s="67"/>
      <c r="HR591" s="67"/>
      <c r="HS591" s="67"/>
      <c r="HT591" s="67"/>
      <c r="HU591" s="67"/>
      <c r="HV591" s="67"/>
      <c r="HW591" s="67"/>
      <c r="HX591" s="67"/>
      <c r="HY591" s="67"/>
      <c r="HZ591" s="67"/>
      <c r="IA591" s="67"/>
      <c r="IB591" s="67"/>
      <c r="IC591" s="67"/>
      <c r="ID591" s="67"/>
      <c r="IE591" s="67"/>
      <c r="IF591" s="67"/>
      <c r="IG591" s="67"/>
      <c r="IH591" s="67"/>
      <c r="II591" s="67"/>
      <c r="IJ591" s="67"/>
      <c r="IK591" s="67"/>
    </row>
    <row r="592" spans="1:245" s="68" customFormat="1" x14ac:dyDescent="0.35">
      <c r="A592" s="102" t="s">
        <v>1089</v>
      </c>
      <c r="B592" s="102" t="s">
        <v>981</v>
      </c>
      <c r="C592" s="102" t="s">
        <v>35</v>
      </c>
      <c r="D592" s="111">
        <v>8000000</v>
      </c>
      <c r="E592" s="77" t="s">
        <v>844</v>
      </c>
      <c r="F592" s="1"/>
    </row>
    <row r="593" spans="1:245" s="68" customFormat="1" x14ac:dyDescent="0.35">
      <c r="A593" s="102" t="s">
        <v>1090</v>
      </c>
      <c r="B593" s="102" t="s">
        <v>980</v>
      </c>
      <c r="C593" s="102" t="s">
        <v>35</v>
      </c>
      <c r="D593" s="111">
        <v>7000000</v>
      </c>
      <c r="E593" s="77" t="s">
        <v>844</v>
      </c>
      <c r="F593" s="1"/>
    </row>
    <row r="594" spans="1:245" s="67" customFormat="1" x14ac:dyDescent="0.35">
      <c r="A594" s="85"/>
      <c r="B594" s="85"/>
      <c r="C594" s="85"/>
      <c r="D594" s="108"/>
      <c r="E594" s="76"/>
    </row>
    <row r="595" spans="1:245" x14ac:dyDescent="0.35">
      <c r="D595" s="108"/>
      <c r="E595" s="76"/>
      <c r="F595" s="67"/>
      <c r="G595" s="67"/>
      <c r="H595" s="67"/>
      <c r="I595" s="67"/>
      <c r="J595" s="67"/>
      <c r="K595" s="67"/>
      <c r="L595" s="67"/>
      <c r="M595" s="67"/>
      <c r="N595" s="67"/>
      <c r="O595" s="67"/>
      <c r="P595" s="67"/>
      <c r="Q595" s="67"/>
      <c r="R595" s="67"/>
      <c r="S595" s="67"/>
      <c r="T595" s="67"/>
      <c r="U595" s="67"/>
      <c r="V595" s="67"/>
      <c r="W595" s="67"/>
      <c r="X595" s="67"/>
      <c r="Y595" s="67"/>
      <c r="Z595" s="67"/>
      <c r="AA595" s="67"/>
      <c r="AB595" s="67"/>
      <c r="AC595" s="67"/>
      <c r="AD595" s="67"/>
      <c r="AE595" s="67"/>
      <c r="AF595" s="67"/>
      <c r="AG595" s="67"/>
      <c r="AH595" s="67"/>
      <c r="AI595" s="67"/>
      <c r="AJ595" s="67"/>
      <c r="AK595" s="67"/>
      <c r="AL595" s="67"/>
      <c r="AM595" s="67"/>
      <c r="AN595" s="67"/>
      <c r="AO595" s="67"/>
      <c r="AP595" s="67"/>
      <c r="AQ595" s="67"/>
      <c r="AR595" s="67"/>
      <c r="AS595" s="67"/>
      <c r="AT595" s="67"/>
      <c r="AU595" s="67"/>
      <c r="AV595" s="67"/>
      <c r="AW595" s="67"/>
      <c r="AX595" s="67"/>
      <c r="AY595" s="67"/>
      <c r="AZ595" s="67"/>
      <c r="BA595" s="67"/>
      <c r="BB595" s="67"/>
      <c r="BC595" s="67"/>
      <c r="BD595" s="67"/>
      <c r="BE595" s="67"/>
      <c r="BF595" s="67"/>
      <c r="BG595" s="67"/>
      <c r="BH595" s="67"/>
      <c r="BI595" s="67"/>
      <c r="BJ595" s="67"/>
      <c r="BK595" s="67"/>
      <c r="BL595" s="67"/>
      <c r="BM595" s="67"/>
      <c r="BN595" s="67"/>
      <c r="BO595" s="67"/>
      <c r="BP595" s="67"/>
      <c r="BQ595" s="67"/>
      <c r="BR595" s="67"/>
      <c r="BS595" s="67"/>
      <c r="BT595" s="67"/>
      <c r="BU595" s="67"/>
      <c r="BV595" s="67"/>
      <c r="BW595" s="67"/>
      <c r="BX595" s="67"/>
      <c r="BY595" s="67"/>
      <c r="BZ595" s="67"/>
      <c r="CA595" s="67"/>
      <c r="CB595" s="67"/>
      <c r="CC595" s="67"/>
      <c r="CD595" s="67"/>
      <c r="CE595" s="67"/>
      <c r="CF595" s="67"/>
      <c r="CG595" s="67"/>
      <c r="CH595" s="67"/>
      <c r="CI595" s="67"/>
      <c r="CJ595" s="67"/>
      <c r="CK595" s="67"/>
      <c r="CL595" s="67"/>
      <c r="CM595" s="67"/>
      <c r="CN595" s="67"/>
      <c r="CO595" s="67"/>
      <c r="CP595" s="67"/>
      <c r="CQ595" s="67"/>
      <c r="CR595" s="67"/>
      <c r="CS595" s="67"/>
      <c r="CT595" s="67"/>
      <c r="CU595" s="67"/>
      <c r="CV595" s="67"/>
      <c r="CW595" s="67"/>
      <c r="CX595" s="67"/>
      <c r="CY595" s="67"/>
      <c r="CZ595" s="67"/>
      <c r="DA595" s="67"/>
      <c r="DB595" s="67"/>
      <c r="DC595" s="67"/>
      <c r="DD595" s="67"/>
      <c r="DE595" s="67"/>
      <c r="DF595" s="67"/>
      <c r="DG595" s="67"/>
      <c r="DH595" s="67"/>
      <c r="DI595" s="67"/>
      <c r="DJ595" s="67"/>
      <c r="DK595" s="67"/>
      <c r="DL595" s="67"/>
      <c r="DM595" s="67"/>
      <c r="DN595" s="67"/>
      <c r="DO595" s="67"/>
      <c r="DP595" s="67"/>
      <c r="DQ595" s="67"/>
      <c r="DR595" s="67"/>
      <c r="DS595" s="67"/>
      <c r="DT595" s="67"/>
      <c r="DU595" s="67"/>
      <c r="DV595" s="67"/>
      <c r="DW595" s="67"/>
      <c r="DX595" s="67"/>
      <c r="DY595" s="67"/>
      <c r="DZ595" s="67"/>
      <c r="EA595" s="67"/>
      <c r="EB595" s="67"/>
      <c r="EC595" s="67"/>
      <c r="ED595" s="67"/>
      <c r="EE595" s="67"/>
      <c r="EF595" s="67"/>
      <c r="EG595" s="67"/>
      <c r="EH595" s="67"/>
      <c r="EI595" s="67"/>
      <c r="EJ595" s="67"/>
      <c r="EK595" s="67"/>
      <c r="EL595" s="67"/>
      <c r="EM595" s="67"/>
      <c r="EN595" s="67"/>
      <c r="EO595" s="67"/>
      <c r="EP595" s="67"/>
      <c r="EQ595" s="67"/>
      <c r="ER595" s="67"/>
      <c r="ES595" s="67"/>
      <c r="ET595" s="67"/>
      <c r="EU595" s="67"/>
      <c r="EV595" s="67"/>
      <c r="EW595" s="67"/>
      <c r="EX595" s="67"/>
      <c r="EY595" s="67"/>
      <c r="EZ595" s="67"/>
      <c r="FA595" s="67"/>
      <c r="FB595" s="67"/>
      <c r="FC595" s="67"/>
      <c r="FD595" s="67"/>
      <c r="FE595" s="67"/>
      <c r="FF595" s="67"/>
      <c r="FG595" s="67"/>
      <c r="FH595" s="67"/>
      <c r="FI595" s="67"/>
      <c r="FJ595" s="67"/>
      <c r="FK595" s="67"/>
      <c r="FL595" s="67"/>
      <c r="FM595" s="67"/>
      <c r="FN595" s="67"/>
      <c r="FO595" s="67"/>
      <c r="FP595" s="67"/>
      <c r="FQ595" s="67"/>
      <c r="FR595" s="67"/>
      <c r="FS595" s="67"/>
      <c r="FT595" s="67"/>
      <c r="FU595" s="67"/>
      <c r="FV595" s="67"/>
      <c r="FW595" s="67"/>
      <c r="FX595" s="67"/>
      <c r="FY595" s="67"/>
      <c r="FZ595" s="67"/>
      <c r="GA595" s="67"/>
      <c r="GB595" s="67"/>
      <c r="GC595" s="67"/>
      <c r="GD595" s="67"/>
      <c r="GE595" s="67"/>
      <c r="GF595" s="67"/>
      <c r="GG595" s="67"/>
      <c r="GH595" s="67"/>
      <c r="GI595" s="67"/>
      <c r="GJ595" s="67"/>
      <c r="GK595" s="67"/>
      <c r="GL595" s="67"/>
      <c r="GM595" s="67"/>
      <c r="GN595" s="67"/>
      <c r="GO595" s="67"/>
      <c r="GP595" s="67"/>
      <c r="GQ595" s="67"/>
      <c r="GR595" s="67"/>
      <c r="GS595" s="67"/>
      <c r="GT595" s="67"/>
      <c r="GU595" s="67"/>
      <c r="GV595" s="67"/>
      <c r="GW595" s="67"/>
      <c r="GX595" s="67"/>
      <c r="GY595" s="67"/>
      <c r="GZ595" s="67"/>
      <c r="HA595" s="67"/>
      <c r="HB595" s="67"/>
      <c r="HC595" s="67"/>
      <c r="HD595" s="67"/>
      <c r="HE595" s="67"/>
      <c r="HF595" s="67"/>
      <c r="HG595" s="67"/>
      <c r="HH595" s="67"/>
      <c r="HI595" s="67"/>
      <c r="HJ595" s="67"/>
      <c r="HK595" s="67"/>
      <c r="HL595" s="67"/>
      <c r="HM595" s="67"/>
      <c r="HN595" s="67"/>
      <c r="HO595" s="67"/>
      <c r="HP595" s="67"/>
      <c r="HQ595" s="67"/>
      <c r="HR595" s="67"/>
      <c r="HS595" s="67"/>
      <c r="HT595" s="67"/>
      <c r="HU595" s="67"/>
      <c r="HV595" s="67"/>
      <c r="HW595" s="67"/>
      <c r="HX595" s="67"/>
      <c r="HY595" s="67"/>
      <c r="HZ595" s="67"/>
      <c r="IA595" s="67"/>
      <c r="IB595" s="67"/>
      <c r="IC595" s="67"/>
      <c r="ID595" s="67"/>
      <c r="IE595" s="67"/>
      <c r="IF595" s="67"/>
      <c r="IG595" s="67"/>
      <c r="IH595" s="67"/>
      <c r="II595" s="67"/>
      <c r="IJ595" s="67"/>
      <c r="IK595" s="67"/>
    </row>
    <row r="596" spans="1:245" x14ac:dyDescent="0.35">
      <c r="D596" s="108"/>
    </row>
    <row r="597" spans="1:245" s="69" customFormat="1" x14ac:dyDescent="0.35">
      <c r="A597" s="85"/>
      <c r="B597" s="85"/>
      <c r="C597" s="85"/>
      <c r="D597" s="108"/>
      <c r="E597" s="75"/>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c r="FO597" s="1"/>
      <c r="FP597" s="1"/>
      <c r="FQ597" s="1"/>
      <c r="FR597" s="1"/>
      <c r="FS597" s="1"/>
      <c r="FT597" s="1"/>
      <c r="FU597" s="1"/>
      <c r="FV597" s="1"/>
      <c r="FW597" s="1"/>
      <c r="FX597" s="1"/>
      <c r="FY597" s="1"/>
      <c r="FZ597" s="1"/>
      <c r="GA597" s="1"/>
      <c r="GB597" s="1"/>
      <c r="GC597" s="1"/>
      <c r="GD597" s="1"/>
      <c r="GE597" s="1"/>
      <c r="GF597" s="1"/>
      <c r="GG597" s="1"/>
      <c r="GH597" s="1"/>
      <c r="GI597" s="1"/>
      <c r="GJ597" s="1"/>
      <c r="GK597" s="1"/>
      <c r="GL597" s="1"/>
      <c r="GM597" s="1"/>
      <c r="GN597" s="1"/>
      <c r="GO597" s="1"/>
      <c r="GP597" s="1"/>
      <c r="GQ597" s="1"/>
      <c r="GR597" s="1"/>
      <c r="GS597" s="1"/>
      <c r="GT597" s="1"/>
      <c r="GU597" s="1"/>
      <c r="GV597" s="1"/>
      <c r="GW597" s="1"/>
      <c r="GX597" s="1"/>
      <c r="GY597" s="1"/>
      <c r="GZ597" s="1"/>
      <c r="HA597" s="1"/>
      <c r="HB597" s="1"/>
      <c r="HC597" s="1"/>
      <c r="HD597" s="1"/>
      <c r="HE597" s="1"/>
      <c r="HF597" s="1"/>
      <c r="HG597" s="1"/>
      <c r="HH597" s="1"/>
      <c r="HI597" s="1"/>
      <c r="HJ597" s="1"/>
      <c r="HK597" s="1"/>
      <c r="HL597" s="1"/>
      <c r="HM597" s="1"/>
      <c r="HN597" s="1"/>
      <c r="HO597" s="1"/>
      <c r="HP597" s="1"/>
      <c r="HQ597" s="1"/>
      <c r="HR597" s="1"/>
      <c r="HS597" s="1"/>
      <c r="HT597" s="1"/>
      <c r="HU597" s="1"/>
      <c r="HV597" s="1"/>
      <c r="HW597" s="1"/>
      <c r="HX597" s="1"/>
      <c r="HY597" s="1"/>
      <c r="HZ597" s="1"/>
      <c r="IA597" s="1"/>
      <c r="IB597" s="1"/>
      <c r="IC597" s="1"/>
      <c r="ID597" s="1"/>
      <c r="IE597" s="1"/>
      <c r="IF597" s="1"/>
      <c r="IG597" s="1"/>
      <c r="IH597" s="1"/>
      <c r="II597" s="1"/>
      <c r="IJ597" s="1"/>
      <c r="IK597" s="1"/>
    </row>
    <row r="598" spans="1:245" s="67" customFormat="1" x14ac:dyDescent="0.35">
      <c r="A598" s="85"/>
      <c r="B598" s="85"/>
      <c r="C598" s="85"/>
      <c r="D598" s="108"/>
      <c r="E598" s="79"/>
      <c r="F598" s="69"/>
      <c r="G598" s="69"/>
      <c r="H598" s="69"/>
      <c r="I598" s="69"/>
      <c r="J598" s="69"/>
      <c r="K598" s="69"/>
      <c r="L598" s="69"/>
      <c r="M598" s="69"/>
      <c r="N598" s="69"/>
      <c r="O598" s="69"/>
      <c r="P598" s="69"/>
      <c r="Q598" s="69"/>
      <c r="R598" s="69"/>
      <c r="S598" s="69"/>
      <c r="T598" s="69"/>
      <c r="U598" s="69"/>
      <c r="V598" s="69"/>
      <c r="W598" s="69"/>
      <c r="X598" s="69"/>
      <c r="Y598" s="69"/>
      <c r="Z598" s="69"/>
      <c r="AA598" s="69"/>
      <c r="AB598" s="69"/>
      <c r="AC598" s="69"/>
      <c r="AD598" s="69"/>
      <c r="AE598" s="69"/>
      <c r="AF598" s="69"/>
      <c r="AG598" s="69"/>
      <c r="AH598" s="69"/>
      <c r="AI598" s="69"/>
      <c r="AJ598" s="69"/>
      <c r="AK598" s="69"/>
      <c r="AL598" s="69"/>
      <c r="AM598" s="69"/>
      <c r="AN598" s="69"/>
      <c r="AO598" s="69"/>
      <c r="AP598" s="69"/>
      <c r="AQ598" s="69"/>
      <c r="AR598" s="69"/>
      <c r="AS598" s="69"/>
      <c r="AT598" s="69"/>
      <c r="AU598" s="69"/>
      <c r="AV598" s="69"/>
      <c r="AW598" s="69"/>
      <c r="AX598" s="69"/>
      <c r="AY598" s="69"/>
      <c r="AZ598" s="69"/>
      <c r="BA598" s="69"/>
      <c r="BB598" s="69"/>
      <c r="BC598" s="69"/>
      <c r="BD598" s="69"/>
      <c r="BE598" s="69"/>
      <c r="BF598" s="69"/>
      <c r="BG598" s="69"/>
      <c r="BH598" s="69"/>
      <c r="BI598" s="69"/>
      <c r="BJ598" s="69"/>
      <c r="BK598" s="69"/>
      <c r="BL598" s="69"/>
      <c r="BM598" s="69"/>
      <c r="BN598" s="69"/>
      <c r="BO598" s="69"/>
      <c r="BP598" s="69"/>
      <c r="BQ598" s="69"/>
      <c r="BR598" s="69"/>
      <c r="BS598" s="69"/>
      <c r="BT598" s="69"/>
      <c r="BU598" s="69"/>
      <c r="BV598" s="69"/>
      <c r="BW598" s="69"/>
      <c r="BX598" s="69"/>
      <c r="BY598" s="69"/>
      <c r="BZ598" s="69"/>
      <c r="CA598" s="69"/>
      <c r="CB598" s="69"/>
      <c r="CC598" s="69"/>
      <c r="CD598" s="69"/>
      <c r="CE598" s="69"/>
      <c r="CF598" s="69"/>
      <c r="CG598" s="69"/>
      <c r="CH598" s="69"/>
      <c r="CI598" s="69"/>
      <c r="CJ598" s="69"/>
      <c r="CK598" s="69"/>
      <c r="CL598" s="69"/>
      <c r="CM598" s="69"/>
      <c r="CN598" s="69"/>
      <c r="CO598" s="69"/>
      <c r="CP598" s="69"/>
      <c r="CQ598" s="69"/>
      <c r="CR598" s="69"/>
      <c r="CS598" s="69"/>
      <c r="CT598" s="69"/>
      <c r="CU598" s="69"/>
      <c r="CV598" s="69"/>
      <c r="CW598" s="69"/>
      <c r="CX598" s="69"/>
      <c r="CY598" s="69"/>
      <c r="CZ598" s="69"/>
      <c r="DA598" s="69"/>
      <c r="DB598" s="69"/>
      <c r="DC598" s="69"/>
      <c r="DD598" s="69"/>
      <c r="DE598" s="69"/>
      <c r="DF598" s="69"/>
      <c r="DG598" s="69"/>
      <c r="DH598" s="69"/>
      <c r="DI598" s="69"/>
      <c r="DJ598" s="69"/>
      <c r="DK598" s="69"/>
      <c r="DL598" s="69"/>
      <c r="DM598" s="69"/>
      <c r="DN598" s="69"/>
      <c r="DO598" s="69"/>
      <c r="DP598" s="69"/>
      <c r="DQ598" s="69"/>
      <c r="DR598" s="69"/>
      <c r="DS598" s="69"/>
      <c r="DT598" s="69"/>
      <c r="DU598" s="69"/>
      <c r="DV598" s="69"/>
      <c r="DW598" s="69"/>
      <c r="DX598" s="69"/>
      <c r="DY598" s="69"/>
      <c r="DZ598" s="69"/>
      <c r="EA598" s="69"/>
      <c r="EB598" s="69"/>
      <c r="EC598" s="69"/>
      <c r="ED598" s="69"/>
      <c r="EE598" s="69"/>
      <c r="EF598" s="69"/>
      <c r="EG598" s="69"/>
      <c r="EH598" s="69"/>
      <c r="EI598" s="69"/>
      <c r="EJ598" s="69"/>
      <c r="EK598" s="69"/>
      <c r="EL598" s="69"/>
      <c r="EM598" s="69"/>
      <c r="EN598" s="69"/>
      <c r="EO598" s="69"/>
      <c r="EP598" s="69"/>
      <c r="EQ598" s="69"/>
      <c r="ER598" s="69"/>
      <c r="ES598" s="69"/>
      <c r="ET598" s="69"/>
      <c r="EU598" s="69"/>
      <c r="EV598" s="69"/>
      <c r="EW598" s="69"/>
      <c r="EX598" s="69"/>
      <c r="EY598" s="69"/>
      <c r="EZ598" s="69"/>
      <c r="FA598" s="69"/>
      <c r="FB598" s="69"/>
      <c r="FC598" s="69"/>
      <c r="FD598" s="69"/>
      <c r="FE598" s="69"/>
      <c r="FF598" s="69"/>
      <c r="FG598" s="69"/>
      <c r="FH598" s="69"/>
      <c r="FI598" s="69"/>
      <c r="FJ598" s="69"/>
      <c r="FK598" s="69"/>
      <c r="FL598" s="69"/>
      <c r="FM598" s="69"/>
      <c r="FN598" s="69"/>
      <c r="FO598" s="69"/>
      <c r="FP598" s="69"/>
      <c r="FQ598" s="69"/>
      <c r="FR598" s="69"/>
      <c r="FS598" s="69"/>
      <c r="FT598" s="69"/>
      <c r="FU598" s="69"/>
      <c r="FV598" s="69"/>
      <c r="FW598" s="69"/>
      <c r="FX598" s="69"/>
      <c r="FY598" s="69"/>
      <c r="FZ598" s="69"/>
      <c r="GA598" s="69"/>
      <c r="GB598" s="69"/>
      <c r="GC598" s="69"/>
      <c r="GD598" s="69"/>
      <c r="GE598" s="69"/>
      <c r="GF598" s="69"/>
      <c r="GG598" s="69"/>
      <c r="GH598" s="69"/>
      <c r="GI598" s="69"/>
      <c r="GJ598" s="69"/>
      <c r="GK598" s="69"/>
      <c r="GL598" s="69"/>
      <c r="GM598" s="69"/>
      <c r="GN598" s="69"/>
      <c r="GO598" s="69"/>
      <c r="GP598" s="69"/>
      <c r="GQ598" s="69"/>
      <c r="GR598" s="69"/>
      <c r="GS598" s="69"/>
      <c r="GT598" s="69"/>
      <c r="GU598" s="69"/>
      <c r="GV598" s="69"/>
      <c r="GW598" s="69"/>
      <c r="GX598" s="69"/>
      <c r="GY598" s="69"/>
      <c r="GZ598" s="69"/>
      <c r="HA598" s="69"/>
      <c r="HB598" s="69"/>
      <c r="HC598" s="69"/>
      <c r="HD598" s="69"/>
      <c r="HE598" s="69"/>
      <c r="HF598" s="69"/>
      <c r="HG598" s="69"/>
      <c r="HH598" s="69"/>
      <c r="HI598" s="69"/>
      <c r="HJ598" s="69"/>
      <c r="HK598" s="69"/>
      <c r="HL598" s="69"/>
      <c r="HM598" s="69"/>
      <c r="HN598" s="69"/>
      <c r="HO598" s="69"/>
      <c r="HP598" s="69"/>
      <c r="HQ598" s="69"/>
      <c r="HR598" s="69"/>
      <c r="HS598" s="69"/>
      <c r="HT598" s="69"/>
      <c r="HU598" s="69"/>
      <c r="HV598" s="69"/>
      <c r="HW598" s="69"/>
      <c r="HX598" s="69"/>
      <c r="HY598" s="69"/>
      <c r="HZ598" s="69"/>
      <c r="IA598" s="69"/>
      <c r="IB598" s="69"/>
      <c r="IC598" s="69"/>
      <c r="ID598" s="69"/>
      <c r="IE598" s="69"/>
      <c r="IF598" s="69"/>
      <c r="IG598" s="69"/>
      <c r="IH598" s="69"/>
      <c r="II598" s="69"/>
      <c r="IJ598" s="69"/>
      <c r="IK598" s="69"/>
    </row>
    <row r="599" spans="1:245" x14ac:dyDescent="0.35">
      <c r="D599" s="108"/>
      <c r="E599" s="76"/>
      <c r="F599" s="67"/>
      <c r="G599" s="67"/>
      <c r="H599" s="67"/>
      <c r="I599" s="67"/>
      <c r="J599" s="67"/>
      <c r="K599" s="67"/>
      <c r="L599" s="67"/>
      <c r="M599" s="67"/>
      <c r="N599" s="67"/>
      <c r="O599" s="67"/>
      <c r="P599" s="67"/>
      <c r="Q599" s="67"/>
      <c r="R599" s="67"/>
      <c r="S599" s="67"/>
      <c r="T599" s="67"/>
      <c r="U599" s="67"/>
      <c r="V599" s="67"/>
      <c r="W599" s="67"/>
      <c r="X599" s="67"/>
      <c r="Y599" s="67"/>
      <c r="Z599" s="67"/>
      <c r="AA599" s="67"/>
      <c r="AB599" s="67"/>
      <c r="AC599" s="67"/>
      <c r="AD599" s="67"/>
      <c r="AE599" s="67"/>
      <c r="AF599" s="67"/>
      <c r="AG599" s="67"/>
      <c r="AH599" s="67"/>
      <c r="AI599" s="67"/>
      <c r="AJ599" s="67"/>
      <c r="AK599" s="67"/>
      <c r="AL599" s="67"/>
      <c r="AM599" s="67"/>
      <c r="AN599" s="67"/>
      <c r="AO599" s="67"/>
      <c r="AP599" s="67"/>
      <c r="AQ599" s="67"/>
      <c r="AR599" s="67"/>
      <c r="AS599" s="67"/>
      <c r="AT599" s="67"/>
      <c r="AU599" s="67"/>
      <c r="AV599" s="67"/>
      <c r="AW599" s="67"/>
      <c r="AX599" s="67"/>
      <c r="AY599" s="67"/>
      <c r="AZ599" s="67"/>
      <c r="BA599" s="67"/>
      <c r="BB599" s="67"/>
      <c r="BC599" s="67"/>
      <c r="BD599" s="67"/>
      <c r="BE599" s="67"/>
      <c r="BF599" s="67"/>
      <c r="BG599" s="67"/>
      <c r="BH599" s="67"/>
      <c r="BI599" s="67"/>
      <c r="BJ599" s="67"/>
      <c r="BK599" s="67"/>
      <c r="BL599" s="67"/>
      <c r="BM599" s="67"/>
      <c r="BN599" s="67"/>
      <c r="BO599" s="67"/>
      <c r="BP599" s="67"/>
      <c r="BQ599" s="67"/>
      <c r="BR599" s="67"/>
      <c r="BS599" s="67"/>
      <c r="BT599" s="67"/>
      <c r="BU599" s="67"/>
      <c r="BV599" s="67"/>
      <c r="BW599" s="67"/>
      <c r="BX599" s="67"/>
      <c r="BY599" s="67"/>
      <c r="BZ599" s="67"/>
      <c r="CA599" s="67"/>
      <c r="CB599" s="67"/>
      <c r="CC599" s="67"/>
      <c r="CD599" s="67"/>
      <c r="CE599" s="67"/>
      <c r="CF599" s="67"/>
      <c r="CG599" s="67"/>
      <c r="CH599" s="67"/>
      <c r="CI599" s="67"/>
      <c r="CJ599" s="67"/>
      <c r="CK599" s="67"/>
      <c r="CL599" s="67"/>
      <c r="CM599" s="67"/>
      <c r="CN599" s="67"/>
      <c r="CO599" s="67"/>
      <c r="CP599" s="67"/>
      <c r="CQ599" s="67"/>
      <c r="CR599" s="67"/>
      <c r="CS599" s="67"/>
      <c r="CT599" s="67"/>
      <c r="CU599" s="67"/>
      <c r="CV599" s="67"/>
      <c r="CW599" s="67"/>
      <c r="CX599" s="67"/>
      <c r="CY599" s="67"/>
      <c r="CZ599" s="67"/>
      <c r="DA599" s="67"/>
      <c r="DB599" s="67"/>
      <c r="DC599" s="67"/>
      <c r="DD599" s="67"/>
      <c r="DE599" s="67"/>
      <c r="DF599" s="67"/>
      <c r="DG599" s="67"/>
      <c r="DH599" s="67"/>
      <c r="DI599" s="67"/>
      <c r="DJ599" s="67"/>
      <c r="DK599" s="67"/>
      <c r="DL599" s="67"/>
      <c r="DM599" s="67"/>
      <c r="DN599" s="67"/>
      <c r="DO599" s="67"/>
      <c r="DP599" s="67"/>
      <c r="DQ599" s="67"/>
      <c r="DR599" s="67"/>
      <c r="DS599" s="67"/>
      <c r="DT599" s="67"/>
      <c r="DU599" s="67"/>
      <c r="DV599" s="67"/>
      <c r="DW599" s="67"/>
      <c r="DX599" s="67"/>
      <c r="DY599" s="67"/>
      <c r="DZ599" s="67"/>
      <c r="EA599" s="67"/>
      <c r="EB599" s="67"/>
      <c r="EC599" s="67"/>
      <c r="ED599" s="67"/>
      <c r="EE599" s="67"/>
      <c r="EF599" s="67"/>
      <c r="EG599" s="67"/>
      <c r="EH599" s="67"/>
      <c r="EI599" s="67"/>
      <c r="EJ599" s="67"/>
      <c r="EK599" s="67"/>
      <c r="EL599" s="67"/>
      <c r="EM599" s="67"/>
      <c r="EN599" s="67"/>
      <c r="EO599" s="67"/>
      <c r="EP599" s="67"/>
      <c r="EQ599" s="67"/>
      <c r="ER599" s="67"/>
      <c r="ES599" s="67"/>
      <c r="ET599" s="67"/>
      <c r="EU599" s="67"/>
      <c r="EV599" s="67"/>
      <c r="EW599" s="67"/>
      <c r="EX599" s="67"/>
      <c r="EY599" s="67"/>
      <c r="EZ599" s="67"/>
      <c r="FA599" s="67"/>
      <c r="FB599" s="67"/>
      <c r="FC599" s="67"/>
      <c r="FD599" s="67"/>
      <c r="FE599" s="67"/>
      <c r="FF599" s="67"/>
      <c r="FG599" s="67"/>
      <c r="FH599" s="67"/>
      <c r="FI599" s="67"/>
      <c r="FJ599" s="67"/>
      <c r="FK599" s="67"/>
      <c r="FL599" s="67"/>
      <c r="FM599" s="67"/>
      <c r="FN599" s="67"/>
      <c r="FO599" s="67"/>
      <c r="FP599" s="67"/>
      <c r="FQ599" s="67"/>
      <c r="FR599" s="67"/>
      <c r="FS599" s="67"/>
      <c r="FT599" s="67"/>
      <c r="FU599" s="67"/>
      <c r="FV599" s="67"/>
      <c r="FW599" s="67"/>
      <c r="FX599" s="67"/>
      <c r="FY599" s="67"/>
      <c r="FZ599" s="67"/>
      <c r="GA599" s="67"/>
      <c r="GB599" s="67"/>
      <c r="GC599" s="67"/>
      <c r="GD599" s="67"/>
      <c r="GE599" s="67"/>
      <c r="GF599" s="67"/>
      <c r="GG599" s="67"/>
      <c r="GH599" s="67"/>
      <c r="GI599" s="67"/>
      <c r="GJ599" s="67"/>
      <c r="GK599" s="67"/>
      <c r="GL599" s="67"/>
      <c r="GM599" s="67"/>
      <c r="GN599" s="67"/>
      <c r="GO599" s="67"/>
      <c r="GP599" s="67"/>
      <c r="GQ599" s="67"/>
      <c r="GR599" s="67"/>
      <c r="GS599" s="67"/>
      <c r="GT599" s="67"/>
      <c r="GU599" s="67"/>
      <c r="GV599" s="67"/>
      <c r="GW599" s="67"/>
      <c r="GX599" s="67"/>
      <c r="GY599" s="67"/>
      <c r="GZ599" s="67"/>
      <c r="HA599" s="67"/>
      <c r="HB599" s="67"/>
      <c r="HC599" s="67"/>
      <c r="HD599" s="67"/>
      <c r="HE599" s="67"/>
      <c r="HF599" s="67"/>
      <c r="HG599" s="67"/>
      <c r="HH599" s="67"/>
      <c r="HI599" s="67"/>
      <c r="HJ599" s="67"/>
      <c r="HK599" s="67"/>
      <c r="HL599" s="67"/>
      <c r="HM599" s="67"/>
      <c r="HN599" s="67"/>
      <c r="HO599" s="67"/>
      <c r="HP599" s="67"/>
      <c r="HQ599" s="67"/>
      <c r="HR599" s="67"/>
      <c r="HS599" s="67"/>
      <c r="HT599" s="67"/>
      <c r="HU599" s="67"/>
      <c r="HV599" s="67"/>
      <c r="HW599" s="67"/>
      <c r="HX599" s="67"/>
      <c r="HY599" s="67"/>
      <c r="HZ599" s="67"/>
      <c r="IA599" s="67"/>
      <c r="IB599" s="67"/>
      <c r="IC599" s="67"/>
      <c r="ID599" s="67"/>
      <c r="IE599" s="67"/>
      <c r="IF599" s="67"/>
      <c r="IG599" s="67"/>
      <c r="IH599" s="67"/>
      <c r="II599" s="67"/>
      <c r="IJ599" s="67"/>
      <c r="IK599" s="67"/>
    </row>
    <row r="600" spans="1:245" x14ac:dyDescent="0.35">
      <c r="D600" s="108"/>
      <c r="E600" s="79"/>
      <c r="F600" s="69"/>
      <c r="G600" s="69"/>
      <c r="H600" s="69"/>
      <c r="I600" s="69"/>
      <c r="J600" s="69"/>
      <c r="K600" s="69"/>
      <c r="L600" s="69"/>
      <c r="M600" s="69"/>
      <c r="N600" s="69"/>
      <c r="O600" s="69"/>
      <c r="P600" s="69"/>
      <c r="Q600" s="69"/>
      <c r="R600" s="69"/>
      <c r="S600" s="69"/>
      <c r="T600" s="69"/>
      <c r="U600" s="69"/>
      <c r="V600" s="69"/>
      <c r="W600" s="69"/>
      <c r="X600" s="69"/>
      <c r="Y600" s="69"/>
      <c r="Z600" s="69"/>
      <c r="AA600" s="69"/>
      <c r="AB600" s="69"/>
      <c r="AC600" s="69"/>
      <c r="AD600" s="69"/>
      <c r="AE600" s="69"/>
      <c r="AF600" s="69"/>
      <c r="AG600" s="69"/>
      <c r="AH600" s="69"/>
      <c r="AI600" s="69"/>
      <c r="AJ600" s="69"/>
      <c r="AK600" s="69"/>
      <c r="AL600" s="69"/>
      <c r="AM600" s="69"/>
      <c r="AN600" s="69"/>
      <c r="AO600" s="69"/>
      <c r="AP600" s="69"/>
      <c r="AQ600" s="69"/>
      <c r="AR600" s="69"/>
      <c r="AS600" s="69"/>
      <c r="AT600" s="69"/>
      <c r="AU600" s="69"/>
      <c r="AV600" s="69"/>
      <c r="AW600" s="69"/>
      <c r="AX600" s="69"/>
      <c r="AY600" s="69"/>
      <c r="AZ600" s="69"/>
      <c r="BA600" s="69"/>
      <c r="BB600" s="69"/>
      <c r="BC600" s="69"/>
      <c r="BD600" s="69"/>
      <c r="BE600" s="69"/>
      <c r="BF600" s="69"/>
      <c r="BG600" s="69"/>
      <c r="BH600" s="69"/>
      <c r="BI600" s="69"/>
      <c r="BJ600" s="69"/>
      <c r="BK600" s="69"/>
      <c r="BL600" s="69"/>
      <c r="BM600" s="69"/>
      <c r="BN600" s="69"/>
      <c r="BO600" s="69"/>
      <c r="BP600" s="69"/>
      <c r="BQ600" s="69"/>
      <c r="BR600" s="69"/>
      <c r="BS600" s="69"/>
      <c r="BT600" s="69"/>
      <c r="BU600" s="69"/>
      <c r="BV600" s="69"/>
      <c r="BW600" s="69"/>
      <c r="BX600" s="69"/>
      <c r="BY600" s="69"/>
      <c r="BZ600" s="69"/>
      <c r="CA600" s="69"/>
      <c r="CB600" s="69"/>
      <c r="CC600" s="69"/>
      <c r="CD600" s="69"/>
      <c r="CE600" s="69"/>
      <c r="CF600" s="69"/>
      <c r="CG600" s="69"/>
      <c r="CH600" s="69"/>
      <c r="CI600" s="69"/>
      <c r="CJ600" s="69"/>
      <c r="CK600" s="69"/>
      <c r="CL600" s="69"/>
      <c r="CM600" s="69"/>
      <c r="CN600" s="69"/>
      <c r="CO600" s="69"/>
      <c r="CP600" s="69"/>
      <c r="CQ600" s="69"/>
      <c r="CR600" s="69"/>
      <c r="CS600" s="69"/>
      <c r="CT600" s="69"/>
      <c r="CU600" s="69"/>
      <c r="CV600" s="69"/>
      <c r="CW600" s="69"/>
      <c r="CX600" s="69"/>
      <c r="CY600" s="69"/>
      <c r="CZ600" s="69"/>
      <c r="DA600" s="69"/>
      <c r="DB600" s="69"/>
      <c r="DC600" s="69"/>
      <c r="DD600" s="69"/>
      <c r="DE600" s="69"/>
      <c r="DF600" s="69"/>
      <c r="DG600" s="69"/>
      <c r="DH600" s="69"/>
      <c r="DI600" s="69"/>
      <c r="DJ600" s="69"/>
      <c r="DK600" s="69"/>
      <c r="DL600" s="69"/>
      <c r="DM600" s="69"/>
      <c r="DN600" s="69"/>
      <c r="DO600" s="69"/>
      <c r="DP600" s="69"/>
      <c r="DQ600" s="69"/>
      <c r="DR600" s="69"/>
      <c r="DS600" s="69"/>
      <c r="DT600" s="69"/>
      <c r="DU600" s="69"/>
      <c r="DV600" s="69"/>
      <c r="DW600" s="69"/>
      <c r="DX600" s="69"/>
      <c r="DY600" s="69"/>
      <c r="DZ600" s="69"/>
      <c r="EA600" s="69"/>
      <c r="EB600" s="69"/>
      <c r="EC600" s="69"/>
      <c r="ED600" s="69"/>
      <c r="EE600" s="69"/>
      <c r="EF600" s="69"/>
      <c r="EG600" s="69"/>
      <c r="EH600" s="69"/>
      <c r="EI600" s="69"/>
      <c r="EJ600" s="69"/>
      <c r="EK600" s="69"/>
      <c r="EL600" s="69"/>
      <c r="EM600" s="69"/>
      <c r="EN600" s="69"/>
      <c r="EO600" s="69"/>
      <c r="EP600" s="69"/>
      <c r="EQ600" s="69"/>
      <c r="ER600" s="69"/>
      <c r="ES600" s="69"/>
      <c r="ET600" s="69"/>
      <c r="EU600" s="69"/>
      <c r="EV600" s="69"/>
      <c r="EW600" s="69"/>
      <c r="EX600" s="69"/>
      <c r="EY600" s="69"/>
      <c r="EZ600" s="69"/>
      <c r="FA600" s="69"/>
      <c r="FB600" s="69"/>
      <c r="FC600" s="69"/>
      <c r="FD600" s="69"/>
      <c r="FE600" s="69"/>
      <c r="FF600" s="69"/>
      <c r="FG600" s="69"/>
      <c r="FH600" s="69"/>
      <c r="FI600" s="69"/>
      <c r="FJ600" s="69"/>
      <c r="FK600" s="69"/>
      <c r="FL600" s="69"/>
      <c r="FM600" s="69"/>
      <c r="FN600" s="69"/>
      <c r="FO600" s="69"/>
      <c r="FP600" s="69"/>
      <c r="FQ600" s="69"/>
      <c r="FR600" s="69"/>
      <c r="FS600" s="69"/>
      <c r="FT600" s="69"/>
      <c r="FU600" s="69"/>
      <c r="FV600" s="69"/>
      <c r="FW600" s="69"/>
      <c r="FX600" s="69"/>
      <c r="FY600" s="69"/>
      <c r="FZ600" s="69"/>
      <c r="GA600" s="69"/>
      <c r="GB600" s="69"/>
      <c r="GC600" s="69"/>
      <c r="GD600" s="69"/>
      <c r="GE600" s="69"/>
      <c r="GF600" s="69"/>
      <c r="GG600" s="69"/>
      <c r="GH600" s="69"/>
      <c r="GI600" s="69"/>
      <c r="GJ600" s="69"/>
      <c r="GK600" s="69"/>
      <c r="GL600" s="69"/>
      <c r="GM600" s="69"/>
      <c r="GN600" s="69"/>
      <c r="GO600" s="69"/>
      <c r="GP600" s="69"/>
      <c r="GQ600" s="69"/>
      <c r="GR600" s="69"/>
      <c r="GS600" s="69"/>
      <c r="GT600" s="69"/>
      <c r="GU600" s="69"/>
      <c r="GV600" s="69"/>
      <c r="GW600" s="69"/>
      <c r="GX600" s="69"/>
      <c r="GY600" s="69"/>
      <c r="GZ600" s="69"/>
      <c r="HA600" s="69"/>
      <c r="HB600" s="69"/>
      <c r="HC600" s="69"/>
      <c r="HD600" s="69"/>
      <c r="HE600" s="69"/>
      <c r="HF600" s="69"/>
      <c r="HG600" s="69"/>
      <c r="HH600" s="69"/>
      <c r="HI600" s="69"/>
      <c r="HJ600" s="69"/>
      <c r="HK600" s="69"/>
      <c r="HL600" s="69"/>
      <c r="HM600" s="69"/>
      <c r="HN600" s="69"/>
      <c r="HO600" s="69"/>
      <c r="HP600" s="69"/>
      <c r="HQ600" s="69"/>
      <c r="HR600" s="69"/>
      <c r="HS600" s="69"/>
      <c r="HT600" s="69"/>
      <c r="HU600" s="69"/>
      <c r="HV600" s="69"/>
      <c r="HW600" s="69"/>
      <c r="HX600" s="69"/>
      <c r="HY600" s="69"/>
      <c r="HZ600" s="69"/>
      <c r="IA600" s="69"/>
      <c r="IB600" s="69"/>
      <c r="IC600" s="69"/>
      <c r="ID600" s="69"/>
      <c r="IE600" s="69"/>
      <c r="IF600" s="69"/>
      <c r="IG600" s="69"/>
      <c r="IH600" s="69"/>
      <c r="II600" s="69"/>
      <c r="IJ600" s="69"/>
      <c r="IK600" s="69"/>
    </row>
    <row r="601" spans="1:245" x14ac:dyDescent="0.35">
      <c r="D601" s="108"/>
      <c r="E601" s="76"/>
      <c r="F601" s="67"/>
      <c r="G601" s="67"/>
      <c r="H601" s="67"/>
      <c r="I601" s="67"/>
      <c r="J601" s="67"/>
      <c r="K601" s="67"/>
      <c r="L601" s="67"/>
      <c r="M601" s="67"/>
      <c r="N601" s="67"/>
      <c r="O601" s="67"/>
      <c r="P601" s="67"/>
      <c r="Q601" s="67"/>
      <c r="R601" s="67"/>
      <c r="S601" s="67"/>
      <c r="T601" s="67"/>
      <c r="U601" s="67"/>
      <c r="V601" s="67"/>
      <c r="W601" s="67"/>
      <c r="X601" s="67"/>
      <c r="Y601" s="67"/>
      <c r="Z601" s="67"/>
      <c r="AA601" s="67"/>
      <c r="AB601" s="67"/>
      <c r="AC601" s="67"/>
      <c r="AD601" s="67"/>
      <c r="AE601" s="67"/>
      <c r="AF601" s="67"/>
      <c r="AG601" s="67"/>
      <c r="AH601" s="67"/>
      <c r="AI601" s="67"/>
      <c r="AJ601" s="67"/>
      <c r="AK601" s="67"/>
      <c r="AL601" s="67"/>
      <c r="AM601" s="67"/>
      <c r="AN601" s="67"/>
      <c r="AO601" s="67"/>
      <c r="AP601" s="67"/>
      <c r="AQ601" s="67"/>
      <c r="AR601" s="67"/>
      <c r="AS601" s="67"/>
      <c r="AT601" s="67"/>
      <c r="AU601" s="67"/>
      <c r="AV601" s="67"/>
      <c r="AW601" s="67"/>
      <c r="AX601" s="67"/>
      <c r="AY601" s="67"/>
      <c r="AZ601" s="67"/>
      <c r="BA601" s="67"/>
      <c r="BB601" s="67"/>
      <c r="BC601" s="67"/>
      <c r="BD601" s="67"/>
      <c r="BE601" s="67"/>
      <c r="BF601" s="67"/>
      <c r="BG601" s="67"/>
      <c r="BH601" s="67"/>
      <c r="BI601" s="67"/>
      <c r="BJ601" s="67"/>
      <c r="BK601" s="67"/>
      <c r="BL601" s="67"/>
      <c r="BM601" s="67"/>
      <c r="BN601" s="67"/>
      <c r="BO601" s="67"/>
      <c r="BP601" s="67"/>
      <c r="BQ601" s="67"/>
      <c r="BR601" s="67"/>
      <c r="BS601" s="67"/>
      <c r="BT601" s="67"/>
      <c r="BU601" s="67"/>
      <c r="BV601" s="67"/>
      <c r="BW601" s="67"/>
      <c r="BX601" s="67"/>
      <c r="BY601" s="67"/>
      <c r="BZ601" s="67"/>
      <c r="CA601" s="67"/>
      <c r="CB601" s="67"/>
      <c r="CC601" s="67"/>
      <c r="CD601" s="67"/>
      <c r="CE601" s="67"/>
      <c r="CF601" s="67"/>
      <c r="CG601" s="67"/>
      <c r="CH601" s="67"/>
      <c r="CI601" s="67"/>
      <c r="CJ601" s="67"/>
      <c r="CK601" s="67"/>
      <c r="CL601" s="67"/>
      <c r="CM601" s="67"/>
      <c r="CN601" s="67"/>
      <c r="CO601" s="67"/>
      <c r="CP601" s="67"/>
      <c r="CQ601" s="67"/>
      <c r="CR601" s="67"/>
      <c r="CS601" s="67"/>
      <c r="CT601" s="67"/>
      <c r="CU601" s="67"/>
      <c r="CV601" s="67"/>
      <c r="CW601" s="67"/>
      <c r="CX601" s="67"/>
      <c r="CY601" s="67"/>
      <c r="CZ601" s="67"/>
      <c r="DA601" s="67"/>
      <c r="DB601" s="67"/>
      <c r="DC601" s="67"/>
      <c r="DD601" s="67"/>
      <c r="DE601" s="67"/>
      <c r="DF601" s="67"/>
      <c r="DG601" s="67"/>
      <c r="DH601" s="67"/>
      <c r="DI601" s="67"/>
      <c r="DJ601" s="67"/>
      <c r="DK601" s="67"/>
      <c r="DL601" s="67"/>
      <c r="DM601" s="67"/>
      <c r="DN601" s="67"/>
      <c r="DO601" s="67"/>
      <c r="DP601" s="67"/>
      <c r="DQ601" s="67"/>
      <c r="DR601" s="67"/>
      <c r="DS601" s="67"/>
      <c r="DT601" s="67"/>
      <c r="DU601" s="67"/>
      <c r="DV601" s="67"/>
      <c r="DW601" s="67"/>
      <c r="DX601" s="67"/>
      <c r="DY601" s="67"/>
      <c r="DZ601" s="67"/>
      <c r="EA601" s="67"/>
      <c r="EB601" s="67"/>
      <c r="EC601" s="67"/>
      <c r="ED601" s="67"/>
      <c r="EE601" s="67"/>
      <c r="EF601" s="67"/>
      <c r="EG601" s="67"/>
      <c r="EH601" s="67"/>
      <c r="EI601" s="67"/>
      <c r="EJ601" s="67"/>
      <c r="EK601" s="67"/>
      <c r="EL601" s="67"/>
      <c r="EM601" s="67"/>
      <c r="EN601" s="67"/>
      <c r="EO601" s="67"/>
      <c r="EP601" s="67"/>
      <c r="EQ601" s="67"/>
      <c r="ER601" s="67"/>
      <c r="ES601" s="67"/>
      <c r="ET601" s="67"/>
      <c r="EU601" s="67"/>
      <c r="EV601" s="67"/>
      <c r="EW601" s="67"/>
      <c r="EX601" s="67"/>
      <c r="EY601" s="67"/>
      <c r="EZ601" s="67"/>
      <c r="FA601" s="67"/>
      <c r="FB601" s="67"/>
      <c r="FC601" s="67"/>
      <c r="FD601" s="67"/>
      <c r="FE601" s="67"/>
      <c r="FF601" s="67"/>
      <c r="FG601" s="67"/>
      <c r="FH601" s="67"/>
      <c r="FI601" s="67"/>
      <c r="FJ601" s="67"/>
      <c r="FK601" s="67"/>
      <c r="FL601" s="67"/>
      <c r="FM601" s="67"/>
      <c r="FN601" s="67"/>
      <c r="FO601" s="67"/>
      <c r="FP601" s="67"/>
      <c r="FQ601" s="67"/>
      <c r="FR601" s="67"/>
      <c r="FS601" s="67"/>
      <c r="FT601" s="67"/>
      <c r="FU601" s="67"/>
      <c r="FV601" s="67"/>
      <c r="FW601" s="67"/>
      <c r="FX601" s="67"/>
      <c r="FY601" s="67"/>
      <c r="FZ601" s="67"/>
      <c r="GA601" s="67"/>
      <c r="GB601" s="67"/>
      <c r="GC601" s="67"/>
      <c r="GD601" s="67"/>
      <c r="GE601" s="67"/>
      <c r="GF601" s="67"/>
      <c r="GG601" s="67"/>
      <c r="GH601" s="67"/>
      <c r="GI601" s="67"/>
      <c r="GJ601" s="67"/>
      <c r="GK601" s="67"/>
      <c r="GL601" s="67"/>
      <c r="GM601" s="67"/>
      <c r="GN601" s="67"/>
      <c r="GO601" s="67"/>
      <c r="GP601" s="67"/>
      <c r="GQ601" s="67"/>
      <c r="GR601" s="67"/>
      <c r="GS601" s="67"/>
      <c r="GT601" s="67"/>
      <c r="GU601" s="67"/>
      <c r="GV601" s="67"/>
      <c r="GW601" s="67"/>
      <c r="GX601" s="67"/>
      <c r="GY601" s="67"/>
      <c r="GZ601" s="67"/>
      <c r="HA601" s="67"/>
      <c r="HB601" s="67"/>
      <c r="HC601" s="67"/>
      <c r="HD601" s="67"/>
      <c r="HE601" s="67"/>
      <c r="HF601" s="67"/>
      <c r="HG601" s="67"/>
      <c r="HH601" s="67"/>
      <c r="HI601" s="67"/>
      <c r="HJ601" s="67"/>
      <c r="HK601" s="67"/>
      <c r="HL601" s="67"/>
      <c r="HM601" s="67"/>
      <c r="HN601" s="67"/>
      <c r="HO601" s="67"/>
      <c r="HP601" s="67"/>
      <c r="HQ601" s="67"/>
      <c r="HR601" s="67"/>
      <c r="HS601" s="67"/>
      <c r="HT601" s="67"/>
      <c r="HU601" s="67"/>
      <c r="HV601" s="67"/>
      <c r="HW601" s="67"/>
      <c r="HX601" s="67"/>
      <c r="HY601" s="67"/>
      <c r="HZ601" s="67"/>
      <c r="IA601" s="67"/>
      <c r="IB601" s="67"/>
      <c r="IC601" s="67"/>
      <c r="ID601" s="67"/>
      <c r="IE601" s="67"/>
      <c r="IF601" s="67"/>
      <c r="IG601" s="67"/>
      <c r="IH601" s="67"/>
      <c r="II601" s="67"/>
      <c r="IJ601" s="67"/>
      <c r="IK601" s="67"/>
    </row>
    <row r="602" spans="1:245" s="69" customFormat="1" x14ac:dyDescent="0.35">
      <c r="A602" s="85"/>
      <c r="B602" s="85"/>
      <c r="C602" s="85"/>
      <c r="D602" s="108"/>
      <c r="E602" s="79"/>
    </row>
    <row r="603" spans="1:245" s="68" customFormat="1" x14ac:dyDescent="0.35">
      <c r="A603" s="85"/>
      <c r="B603" s="85"/>
      <c r="C603" s="85"/>
      <c r="D603" s="108"/>
      <c r="E603" s="77"/>
    </row>
    <row r="604" spans="1:245" s="69" customFormat="1" x14ac:dyDescent="0.35">
      <c r="A604" s="85"/>
      <c r="B604" s="85"/>
      <c r="C604" s="85"/>
      <c r="D604" s="108"/>
      <c r="E604" s="75"/>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c r="FJ604" s="1"/>
      <c r="FK604" s="1"/>
      <c r="FL604" s="1"/>
      <c r="FM604" s="1"/>
      <c r="FN604" s="1"/>
      <c r="FO604" s="1"/>
      <c r="FP604" s="1"/>
      <c r="FQ604" s="1"/>
      <c r="FR604" s="1"/>
      <c r="FS604" s="1"/>
      <c r="FT604" s="1"/>
      <c r="FU604" s="1"/>
      <c r="FV604" s="1"/>
      <c r="FW604" s="1"/>
      <c r="FX604" s="1"/>
      <c r="FY604" s="1"/>
      <c r="FZ604" s="1"/>
      <c r="GA604" s="1"/>
      <c r="GB604" s="1"/>
      <c r="GC604" s="1"/>
      <c r="GD604" s="1"/>
      <c r="GE604" s="1"/>
      <c r="GF604" s="1"/>
      <c r="GG604" s="1"/>
      <c r="GH604" s="1"/>
      <c r="GI604" s="1"/>
      <c r="GJ604" s="1"/>
      <c r="GK604" s="1"/>
      <c r="GL604" s="1"/>
      <c r="GM604" s="1"/>
      <c r="GN604" s="1"/>
      <c r="GO604" s="1"/>
      <c r="GP604" s="1"/>
      <c r="GQ604" s="1"/>
      <c r="GR604" s="1"/>
      <c r="GS604" s="1"/>
      <c r="GT604" s="1"/>
      <c r="GU604" s="1"/>
      <c r="GV604" s="1"/>
      <c r="GW604" s="1"/>
      <c r="GX604" s="1"/>
      <c r="GY604" s="1"/>
      <c r="GZ604" s="1"/>
      <c r="HA604" s="1"/>
      <c r="HB604" s="1"/>
      <c r="HC604" s="1"/>
      <c r="HD604" s="1"/>
      <c r="HE604" s="1"/>
      <c r="HF604" s="1"/>
      <c r="HG604" s="1"/>
      <c r="HH604" s="1"/>
      <c r="HI604" s="1"/>
      <c r="HJ604" s="1"/>
      <c r="HK604" s="1"/>
      <c r="HL604" s="1"/>
      <c r="HM604" s="1"/>
      <c r="HN604" s="1"/>
      <c r="HO604" s="1"/>
      <c r="HP604" s="1"/>
      <c r="HQ604" s="1"/>
      <c r="HR604" s="1"/>
      <c r="HS604" s="1"/>
      <c r="HT604" s="1"/>
      <c r="HU604" s="1"/>
      <c r="HV604" s="1"/>
      <c r="HW604" s="1"/>
      <c r="HX604" s="1"/>
      <c r="HY604" s="1"/>
      <c r="HZ604" s="1"/>
      <c r="IA604" s="1"/>
      <c r="IB604" s="1"/>
      <c r="IC604" s="1"/>
      <c r="ID604" s="1"/>
      <c r="IE604" s="1"/>
      <c r="IF604" s="1"/>
      <c r="IG604" s="1"/>
      <c r="IH604" s="1"/>
      <c r="II604" s="1"/>
      <c r="IJ604" s="1"/>
      <c r="IK604" s="1"/>
    </row>
    <row r="605" spans="1:245" x14ac:dyDescent="0.35">
      <c r="D605" s="108"/>
    </row>
    <row r="606" spans="1:245" x14ac:dyDescent="0.35">
      <c r="D606" s="108"/>
    </row>
    <row r="607" spans="1:245" x14ac:dyDescent="0.35">
      <c r="D607" s="108"/>
    </row>
    <row r="608" spans="1:245" x14ac:dyDescent="0.35">
      <c r="D608" s="108"/>
    </row>
    <row r="609" spans="4:4" x14ac:dyDescent="0.35">
      <c r="D609" s="108"/>
    </row>
    <row r="610" spans="4:4" x14ac:dyDescent="0.35">
      <c r="D610" s="108"/>
    </row>
    <row r="611" spans="4:4" x14ac:dyDescent="0.35">
      <c r="D611" s="108"/>
    </row>
    <row r="612" spans="4:4" x14ac:dyDescent="0.35">
      <c r="D612" s="108"/>
    </row>
    <row r="613" spans="4:4" x14ac:dyDescent="0.35">
      <c r="D613" s="108"/>
    </row>
    <row r="614" spans="4:4" x14ac:dyDescent="0.35">
      <c r="D614" s="108"/>
    </row>
    <row r="615" spans="4:4" x14ac:dyDescent="0.35">
      <c r="D615" s="108"/>
    </row>
    <row r="616" spans="4:4" x14ac:dyDescent="0.35">
      <c r="D616" s="108"/>
    </row>
    <row r="617" spans="4:4" x14ac:dyDescent="0.35">
      <c r="D617" s="108"/>
    </row>
    <row r="618" spans="4:4" x14ac:dyDescent="0.35">
      <c r="D618" s="108"/>
    </row>
    <row r="619" spans="4:4" x14ac:dyDescent="0.35">
      <c r="D619" s="108"/>
    </row>
    <row r="620" spans="4:4" x14ac:dyDescent="0.35">
      <c r="D620" s="108"/>
    </row>
    <row r="621" spans="4:4" x14ac:dyDescent="0.35">
      <c r="D621" s="108"/>
    </row>
    <row r="622" spans="4:4" x14ac:dyDescent="0.35">
      <c r="D622" s="108"/>
    </row>
    <row r="623" spans="4:4" x14ac:dyDescent="0.35">
      <c r="D623" s="108"/>
    </row>
    <row r="624" spans="4:4" x14ac:dyDescent="0.35">
      <c r="D624" s="108"/>
    </row>
    <row r="625" spans="1:5" x14ac:dyDescent="0.35">
      <c r="D625" s="108"/>
    </row>
    <row r="626" spans="1:5" s="68" customFormat="1" x14ac:dyDescent="0.35">
      <c r="A626" s="85"/>
      <c r="B626" s="85"/>
      <c r="C626" s="85"/>
      <c r="D626" s="108"/>
      <c r="E626" s="77"/>
    </row>
    <row r="627" spans="1:5" x14ac:dyDescent="0.35">
      <c r="D627" s="108"/>
    </row>
    <row r="628" spans="1:5" x14ac:dyDescent="0.35">
      <c r="D628" s="108"/>
    </row>
    <row r="629" spans="1:5" x14ac:dyDescent="0.35">
      <c r="D629" s="108"/>
    </row>
    <row r="630" spans="1:5" x14ac:dyDescent="0.35">
      <c r="D630" s="108"/>
    </row>
    <row r="631" spans="1:5" x14ac:dyDescent="0.35">
      <c r="D631" s="108"/>
    </row>
    <row r="632" spans="1:5" s="68" customFormat="1" x14ac:dyDescent="0.35">
      <c r="A632" s="85"/>
      <c r="B632" s="85"/>
      <c r="C632" s="85"/>
      <c r="D632" s="108"/>
      <c r="E632" s="77"/>
    </row>
    <row r="633" spans="1:5" s="68" customFormat="1" x14ac:dyDescent="0.35">
      <c r="A633" s="85"/>
      <c r="B633" s="85"/>
      <c r="C633" s="85"/>
      <c r="D633" s="108"/>
      <c r="E633" s="77"/>
    </row>
    <row r="634" spans="1:5" x14ac:dyDescent="0.35">
      <c r="D634" s="108"/>
    </row>
    <row r="635" spans="1:5" x14ac:dyDescent="0.35">
      <c r="D635" s="108"/>
    </row>
    <row r="636" spans="1:5" x14ac:dyDescent="0.35">
      <c r="D636" s="108"/>
    </row>
    <row r="637" spans="1:5" x14ac:dyDescent="0.35">
      <c r="D637" s="108"/>
    </row>
    <row r="638" spans="1:5" x14ac:dyDescent="0.35">
      <c r="D638" s="108"/>
    </row>
    <row r="639" spans="1:5" x14ac:dyDescent="0.35">
      <c r="D639" s="108"/>
    </row>
    <row r="640" spans="1:5" x14ac:dyDescent="0.35">
      <c r="D640" s="108"/>
    </row>
    <row r="641" spans="4:4" x14ac:dyDescent="0.35">
      <c r="D641" s="108"/>
    </row>
    <row r="642" spans="4:4" x14ac:dyDescent="0.35">
      <c r="D642" s="108"/>
    </row>
    <row r="643" spans="4:4" x14ac:dyDescent="0.35">
      <c r="D643" s="108"/>
    </row>
    <row r="644" spans="4:4" x14ac:dyDescent="0.35">
      <c r="D644" s="108"/>
    </row>
    <row r="645" spans="4:4" x14ac:dyDescent="0.35">
      <c r="D645" s="108"/>
    </row>
    <row r="646" spans="4:4" x14ac:dyDescent="0.35">
      <c r="D646" s="108"/>
    </row>
    <row r="647" spans="4:4" x14ac:dyDescent="0.35">
      <c r="D647" s="108"/>
    </row>
    <row r="648" spans="4:4" x14ac:dyDescent="0.35">
      <c r="D648" s="108"/>
    </row>
    <row r="649" spans="4:4" x14ac:dyDescent="0.35">
      <c r="D649" s="108"/>
    </row>
    <row r="650" spans="4:4" x14ac:dyDescent="0.35">
      <c r="D650" s="108"/>
    </row>
    <row r="651" spans="4:4" x14ac:dyDescent="0.35">
      <c r="D651" s="108"/>
    </row>
    <row r="652" spans="4:4" x14ac:dyDescent="0.35">
      <c r="D652" s="108"/>
    </row>
    <row r="653" spans="4:4" x14ac:dyDescent="0.35">
      <c r="D653" s="108"/>
    </row>
    <row r="654" spans="4:4" x14ac:dyDescent="0.35">
      <c r="D654" s="108"/>
    </row>
  </sheetData>
  <sheetProtection sheet="1" objects="1" scenarios="1" selectLockedCells="1"/>
  <sortState ref="A583:IK585">
    <sortCondition descending="1" ref="D583:D585"/>
  </sortState>
  <phoneticPr fontId="1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202"/>
  <sheetViews>
    <sheetView workbookViewId="0">
      <selection activeCell="D7" sqref="D7"/>
    </sheetView>
  </sheetViews>
  <sheetFormatPr defaultColWidth="9.1796875" defaultRowHeight="14.5" x14ac:dyDescent="0.35"/>
  <cols>
    <col min="1" max="1" width="1" style="10" customWidth="1"/>
    <col min="2" max="2" width="20.7265625" style="1" customWidth="1"/>
    <col min="3" max="3" width="5.81640625" style="1" customWidth="1"/>
    <col min="4" max="4" width="12.26953125" style="1" customWidth="1"/>
    <col min="5" max="5" width="26.453125" style="1" customWidth="1"/>
    <col min="6" max="6" width="21.7265625" style="1" customWidth="1"/>
    <col min="7" max="7" width="0.81640625" style="1" customWidth="1"/>
    <col min="8" max="8" width="61.1796875" style="1" customWidth="1"/>
    <col min="9" max="9" width="7.7265625" style="1" customWidth="1"/>
    <col min="10" max="25" width="5" style="1" customWidth="1"/>
    <col min="26" max="26" width="4.81640625" style="1" customWidth="1"/>
    <col min="27" max="27" width="2.81640625" style="10" customWidth="1"/>
    <col min="28" max="39" width="5" style="10" customWidth="1"/>
    <col min="40" max="42" width="4.7265625" style="10" customWidth="1"/>
    <col min="43" max="43" width="7.26953125" style="10" customWidth="1"/>
    <col min="44" max="45" width="6.7265625" style="10" customWidth="1"/>
    <col min="46" max="256" width="9.1796875" style="1"/>
    <col min="257" max="257" width="1" style="1" customWidth="1"/>
    <col min="258" max="258" width="20.7265625" style="1" customWidth="1"/>
    <col min="259" max="259" width="5.81640625" style="1" customWidth="1"/>
    <col min="260" max="260" width="23.1796875" style="1" customWidth="1"/>
    <col min="261" max="261" width="26.453125" style="1" customWidth="1"/>
    <col min="262" max="262" width="21.7265625" style="1" customWidth="1"/>
    <col min="263" max="263" width="5.453125" style="1" customWidth="1"/>
    <col min="264" max="264" width="63.7265625" style="1" customWidth="1"/>
    <col min="265" max="265" width="11.7265625" style="1" customWidth="1"/>
    <col min="266" max="281" width="5" style="1" customWidth="1"/>
    <col min="282" max="282" width="4.81640625" style="1" customWidth="1"/>
    <col min="283" max="283" width="2.81640625" style="1" customWidth="1"/>
    <col min="284" max="295" width="5" style="1" customWidth="1"/>
    <col min="296" max="298" width="4.7265625" style="1" customWidth="1"/>
    <col min="299" max="299" width="7.26953125" style="1" customWidth="1"/>
    <col min="300" max="301" width="6.7265625" style="1" customWidth="1"/>
    <col min="302" max="512" width="9.1796875" style="1"/>
    <col min="513" max="513" width="1" style="1" customWidth="1"/>
    <col min="514" max="514" width="20.7265625" style="1" customWidth="1"/>
    <col min="515" max="515" width="5.81640625" style="1" customWidth="1"/>
    <col min="516" max="516" width="23.1796875" style="1" customWidth="1"/>
    <col min="517" max="517" width="26.453125" style="1" customWidth="1"/>
    <col min="518" max="518" width="21.7265625" style="1" customWidth="1"/>
    <col min="519" max="519" width="5.453125" style="1" customWidth="1"/>
    <col min="520" max="520" width="63.7265625" style="1" customWidth="1"/>
    <col min="521" max="521" width="11.7265625" style="1" customWidth="1"/>
    <col min="522" max="537" width="5" style="1" customWidth="1"/>
    <col min="538" max="538" width="4.81640625" style="1" customWidth="1"/>
    <col min="539" max="539" width="2.81640625" style="1" customWidth="1"/>
    <col min="540" max="551" width="5" style="1" customWidth="1"/>
    <col min="552" max="554" width="4.7265625" style="1" customWidth="1"/>
    <col min="555" max="555" width="7.26953125" style="1" customWidth="1"/>
    <col min="556" max="557" width="6.7265625" style="1" customWidth="1"/>
    <col min="558" max="768" width="9.1796875" style="1"/>
    <col min="769" max="769" width="1" style="1" customWidth="1"/>
    <col min="770" max="770" width="20.7265625" style="1" customWidth="1"/>
    <col min="771" max="771" width="5.81640625" style="1" customWidth="1"/>
    <col min="772" max="772" width="23.1796875" style="1" customWidth="1"/>
    <col min="773" max="773" width="26.453125" style="1" customWidth="1"/>
    <col min="774" max="774" width="21.7265625" style="1" customWidth="1"/>
    <col min="775" max="775" width="5.453125" style="1" customWidth="1"/>
    <col min="776" max="776" width="63.7265625" style="1" customWidth="1"/>
    <col min="777" max="777" width="11.7265625" style="1" customWidth="1"/>
    <col min="778" max="793" width="5" style="1" customWidth="1"/>
    <col min="794" max="794" width="4.81640625" style="1" customWidth="1"/>
    <col min="795" max="795" width="2.81640625" style="1" customWidth="1"/>
    <col min="796" max="807" width="5" style="1" customWidth="1"/>
    <col min="808" max="810" width="4.7265625" style="1" customWidth="1"/>
    <col min="811" max="811" width="7.26953125" style="1" customWidth="1"/>
    <col min="812" max="813" width="6.7265625" style="1" customWidth="1"/>
    <col min="814" max="1024" width="9.1796875" style="1"/>
    <col min="1025" max="1025" width="1" style="1" customWidth="1"/>
    <col min="1026" max="1026" width="20.7265625" style="1" customWidth="1"/>
    <col min="1027" max="1027" width="5.81640625" style="1" customWidth="1"/>
    <col min="1028" max="1028" width="23.1796875" style="1" customWidth="1"/>
    <col min="1029" max="1029" width="26.453125" style="1" customWidth="1"/>
    <col min="1030" max="1030" width="21.7265625" style="1" customWidth="1"/>
    <col min="1031" max="1031" width="5.453125" style="1" customWidth="1"/>
    <col min="1032" max="1032" width="63.7265625" style="1" customWidth="1"/>
    <col min="1033" max="1033" width="11.7265625" style="1" customWidth="1"/>
    <col min="1034" max="1049" width="5" style="1" customWidth="1"/>
    <col min="1050" max="1050" width="4.81640625" style="1" customWidth="1"/>
    <col min="1051" max="1051" width="2.81640625" style="1" customWidth="1"/>
    <col min="1052" max="1063" width="5" style="1" customWidth="1"/>
    <col min="1064" max="1066" width="4.7265625" style="1" customWidth="1"/>
    <col min="1067" max="1067" width="7.26953125" style="1" customWidth="1"/>
    <col min="1068" max="1069" width="6.7265625" style="1" customWidth="1"/>
    <col min="1070" max="1280" width="9.1796875" style="1"/>
    <col min="1281" max="1281" width="1" style="1" customWidth="1"/>
    <col min="1282" max="1282" width="20.7265625" style="1" customWidth="1"/>
    <col min="1283" max="1283" width="5.81640625" style="1" customWidth="1"/>
    <col min="1284" max="1284" width="23.1796875" style="1" customWidth="1"/>
    <col min="1285" max="1285" width="26.453125" style="1" customWidth="1"/>
    <col min="1286" max="1286" width="21.7265625" style="1" customWidth="1"/>
    <col min="1287" max="1287" width="5.453125" style="1" customWidth="1"/>
    <col min="1288" max="1288" width="63.7265625" style="1" customWidth="1"/>
    <col min="1289" max="1289" width="11.7265625" style="1" customWidth="1"/>
    <col min="1290" max="1305" width="5" style="1" customWidth="1"/>
    <col min="1306" max="1306" width="4.81640625" style="1" customWidth="1"/>
    <col min="1307" max="1307" width="2.81640625" style="1" customWidth="1"/>
    <col min="1308" max="1319" width="5" style="1" customWidth="1"/>
    <col min="1320" max="1322" width="4.7265625" style="1" customWidth="1"/>
    <col min="1323" max="1323" width="7.26953125" style="1" customWidth="1"/>
    <col min="1324" max="1325" width="6.7265625" style="1" customWidth="1"/>
    <col min="1326" max="1536" width="9.1796875" style="1"/>
    <col min="1537" max="1537" width="1" style="1" customWidth="1"/>
    <col min="1538" max="1538" width="20.7265625" style="1" customWidth="1"/>
    <col min="1539" max="1539" width="5.81640625" style="1" customWidth="1"/>
    <col min="1540" max="1540" width="23.1796875" style="1" customWidth="1"/>
    <col min="1541" max="1541" width="26.453125" style="1" customWidth="1"/>
    <col min="1542" max="1542" width="21.7265625" style="1" customWidth="1"/>
    <col min="1543" max="1543" width="5.453125" style="1" customWidth="1"/>
    <col min="1544" max="1544" width="63.7265625" style="1" customWidth="1"/>
    <col min="1545" max="1545" width="11.7265625" style="1" customWidth="1"/>
    <col min="1546" max="1561" width="5" style="1" customWidth="1"/>
    <col min="1562" max="1562" width="4.81640625" style="1" customWidth="1"/>
    <col min="1563" max="1563" width="2.81640625" style="1" customWidth="1"/>
    <col min="1564" max="1575" width="5" style="1" customWidth="1"/>
    <col min="1576" max="1578" width="4.7265625" style="1" customWidth="1"/>
    <col min="1579" max="1579" width="7.26953125" style="1" customWidth="1"/>
    <col min="1580" max="1581" width="6.7265625" style="1" customWidth="1"/>
    <col min="1582" max="1792" width="9.1796875" style="1"/>
    <col min="1793" max="1793" width="1" style="1" customWidth="1"/>
    <col min="1794" max="1794" width="20.7265625" style="1" customWidth="1"/>
    <col min="1795" max="1795" width="5.81640625" style="1" customWidth="1"/>
    <col min="1796" max="1796" width="23.1796875" style="1" customWidth="1"/>
    <col min="1797" max="1797" width="26.453125" style="1" customWidth="1"/>
    <col min="1798" max="1798" width="21.7265625" style="1" customWidth="1"/>
    <col min="1799" max="1799" width="5.453125" style="1" customWidth="1"/>
    <col min="1800" max="1800" width="63.7265625" style="1" customWidth="1"/>
    <col min="1801" max="1801" width="11.7265625" style="1" customWidth="1"/>
    <col min="1802" max="1817" width="5" style="1" customWidth="1"/>
    <col min="1818" max="1818" width="4.81640625" style="1" customWidth="1"/>
    <col min="1819" max="1819" width="2.81640625" style="1" customWidth="1"/>
    <col min="1820" max="1831" width="5" style="1" customWidth="1"/>
    <col min="1832" max="1834" width="4.7265625" style="1" customWidth="1"/>
    <col min="1835" max="1835" width="7.26953125" style="1" customWidth="1"/>
    <col min="1836" max="1837" width="6.7265625" style="1" customWidth="1"/>
    <col min="1838" max="2048" width="9.1796875" style="1"/>
    <col min="2049" max="2049" width="1" style="1" customWidth="1"/>
    <col min="2050" max="2050" width="20.7265625" style="1" customWidth="1"/>
    <col min="2051" max="2051" width="5.81640625" style="1" customWidth="1"/>
    <col min="2052" max="2052" width="23.1796875" style="1" customWidth="1"/>
    <col min="2053" max="2053" width="26.453125" style="1" customWidth="1"/>
    <col min="2054" max="2054" width="21.7265625" style="1" customWidth="1"/>
    <col min="2055" max="2055" width="5.453125" style="1" customWidth="1"/>
    <col min="2056" max="2056" width="63.7265625" style="1" customWidth="1"/>
    <col min="2057" max="2057" width="11.7265625" style="1" customWidth="1"/>
    <col min="2058" max="2073" width="5" style="1" customWidth="1"/>
    <col min="2074" max="2074" width="4.81640625" style="1" customWidth="1"/>
    <col min="2075" max="2075" width="2.81640625" style="1" customWidth="1"/>
    <col min="2076" max="2087" width="5" style="1" customWidth="1"/>
    <col min="2088" max="2090" width="4.7265625" style="1" customWidth="1"/>
    <col min="2091" max="2091" width="7.26953125" style="1" customWidth="1"/>
    <col min="2092" max="2093" width="6.7265625" style="1" customWidth="1"/>
    <col min="2094" max="2304" width="9.1796875" style="1"/>
    <col min="2305" max="2305" width="1" style="1" customWidth="1"/>
    <col min="2306" max="2306" width="20.7265625" style="1" customWidth="1"/>
    <col min="2307" max="2307" width="5.81640625" style="1" customWidth="1"/>
    <col min="2308" max="2308" width="23.1796875" style="1" customWidth="1"/>
    <col min="2309" max="2309" width="26.453125" style="1" customWidth="1"/>
    <col min="2310" max="2310" width="21.7265625" style="1" customWidth="1"/>
    <col min="2311" max="2311" width="5.453125" style="1" customWidth="1"/>
    <col min="2312" max="2312" width="63.7265625" style="1" customWidth="1"/>
    <col min="2313" max="2313" width="11.7265625" style="1" customWidth="1"/>
    <col min="2314" max="2329" width="5" style="1" customWidth="1"/>
    <col min="2330" max="2330" width="4.81640625" style="1" customWidth="1"/>
    <col min="2331" max="2331" width="2.81640625" style="1" customWidth="1"/>
    <col min="2332" max="2343" width="5" style="1" customWidth="1"/>
    <col min="2344" max="2346" width="4.7265625" style="1" customWidth="1"/>
    <col min="2347" max="2347" width="7.26953125" style="1" customWidth="1"/>
    <col min="2348" max="2349" width="6.7265625" style="1" customWidth="1"/>
    <col min="2350" max="2560" width="9.1796875" style="1"/>
    <col min="2561" max="2561" width="1" style="1" customWidth="1"/>
    <col min="2562" max="2562" width="20.7265625" style="1" customWidth="1"/>
    <col min="2563" max="2563" width="5.81640625" style="1" customWidth="1"/>
    <col min="2564" max="2564" width="23.1796875" style="1" customWidth="1"/>
    <col min="2565" max="2565" width="26.453125" style="1" customWidth="1"/>
    <col min="2566" max="2566" width="21.7265625" style="1" customWidth="1"/>
    <col min="2567" max="2567" width="5.453125" style="1" customWidth="1"/>
    <col min="2568" max="2568" width="63.7265625" style="1" customWidth="1"/>
    <col min="2569" max="2569" width="11.7265625" style="1" customWidth="1"/>
    <col min="2570" max="2585" width="5" style="1" customWidth="1"/>
    <col min="2586" max="2586" width="4.81640625" style="1" customWidth="1"/>
    <col min="2587" max="2587" width="2.81640625" style="1" customWidth="1"/>
    <col min="2588" max="2599" width="5" style="1" customWidth="1"/>
    <col min="2600" max="2602" width="4.7265625" style="1" customWidth="1"/>
    <col min="2603" max="2603" width="7.26953125" style="1" customWidth="1"/>
    <col min="2604" max="2605" width="6.7265625" style="1" customWidth="1"/>
    <col min="2606" max="2816" width="9.1796875" style="1"/>
    <col min="2817" max="2817" width="1" style="1" customWidth="1"/>
    <col min="2818" max="2818" width="20.7265625" style="1" customWidth="1"/>
    <col min="2819" max="2819" width="5.81640625" style="1" customWidth="1"/>
    <col min="2820" max="2820" width="23.1796875" style="1" customWidth="1"/>
    <col min="2821" max="2821" width="26.453125" style="1" customWidth="1"/>
    <col min="2822" max="2822" width="21.7265625" style="1" customWidth="1"/>
    <col min="2823" max="2823" width="5.453125" style="1" customWidth="1"/>
    <col min="2824" max="2824" width="63.7265625" style="1" customWidth="1"/>
    <col min="2825" max="2825" width="11.7265625" style="1" customWidth="1"/>
    <col min="2826" max="2841" width="5" style="1" customWidth="1"/>
    <col min="2842" max="2842" width="4.81640625" style="1" customWidth="1"/>
    <col min="2843" max="2843" width="2.81640625" style="1" customWidth="1"/>
    <col min="2844" max="2855" width="5" style="1" customWidth="1"/>
    <col min="2856" max="2858" width="4.7265625" style="1" customWidth="1"/>
    <col min="2859" max="2859" width="7.26953125" style="1" customWidth="1"/>
    <col min="2860" max="2861" width="6.7265625" style="1" customWidth="1"/>
    <col min="2862" max="3072" width="9.1796875" style="1"/>
    <col min="3073" max="3073" width="1" style="1" customWidth="1"/>
    <col min="3074" max="3074" width="20.7265625" style="1" customWidth="1"/>
    <col min="3075" max="3075" width="5.81640625" style="1" customWidth="1"/>
    <col min="3076" max="3076" width="23.1796875" style="1" customWidth="1"/>
    <col min="3077" max="3077" width="26.453125" style="1" customWidth="1"/>
    <col min="3078" max="3078" width="21.7265625" style="1" customWidth="1"/>
    <col min="3079" max="3079" width="5.453125" style="1" customWidth="1"/>
    <col min="3080" max="3080" width="63.7265625" style="1" customWidth="1"/>
    <col min="3081" max="3081" width="11.7265625" style="1" customWidth="1"/>
    <col min="3082" max="3097" width="5" style="1" customWidth="1"/>
    <col min="3098" max="3098" width="4.81640625" style="1" customWidth="1"/>
    <col min="3099" max="3099" width="2.81640625" style="1" customWidth="1"/>
    <col min="3100" max="3111" width="5" style="1" customWidth="1"/>
    <col min="3112" max="3114" width="4.7265625" style="1" customWidth="1"/>
    <col min="3115" max="3115" width="7.26953125" style="1" customWidth="1"/>
    <col min="3116" max="3117" width="6.7265625" style="1" customWidth="1"/>
    <col min="3118" max="3328" width="9.1796875" style="1"/>
    <col min="3329" max="3329" width="1" style="1" customWidth="1"/>
    <col min="3330" max="3330" width="20.7265625" style="1" customWidth="1"/>
    <col min="3331" max="3331" width="5.81640625" style="1" customWidth="1"/>
    <col min="3332" max="3332" width="23.1796875" style="1" customWidth="1"/>
    <col min="3333" max="3333" width="26.453125" style="1" customWidth="1"/>
    <col min="3334" max="3334" width="21.7265625" style="1" customWidth="1"/>
    <col min="3335" max="3335" width="5.453125" style="1" customWidth="1"/>
    <col min="3336" max="3336" width="63.7265625" style="1" customWidth="1"/>
    <col min="3337" max="3337" width="11.7265625" style="1" customWidth="1"/>
    <col min="3338" max="3353" width="5" style="1" customWidth="1"/>
    <col min="3354" max="3354" width="4.81640625" style="1" customWidth="1"/>
    <col min="3355" max="3355" width="2.81640625" style="1" customWidth="1"/>
    <col min="3356" max="3367" width="5" style="1" customWidth="1"/>
    <col min="3368" max="3370" width="4.7265625" style="1" customWidth="1"/>
    <col min="3371" max="3371" width="7.26953125" style="1" customWidth="1"/>
    <col min="3372" max="3373" width="6.7265625" style="1" customWidth="1"/>
    <col min="3374" max="3584" width="9.1796875" style="1"/>
    <col min="3585" max="3585" width="1" style="1" customWidth="1"/>
    <col min="3586" max="3586" width="20.7265625" style="1" customWidth="1"/>
    <col min="3587" max="3587" width="5.81640625" style="1" customWidth="1"/>
    <col min="3588" max="3588" width="23.1796875" style="1" customWidth="1"/>
    <col min="3589" max="3589" width="26.453125" style="1" customWidth="1"/>
    <col min="3590" max="3590" width="21.7265625" style="1" customWidth="1"/>
    <col min="3591" max="3591" width="5.453125" style="1" customWidth="1"/>
    <col min="3592" max="3592" width="63.7265625" style="1" customWidth="1"/>
    <col min="3593" max="3593" width="11.7265625" style="1" customWidth="1"/>
    <col min="3594" max="3609" width="5" style="1" customWidth="1"/>
    <col min="3610" max="3610" width="4.81640625" style="1" customWidth="1"/>
    <col min="3611" max="3611" width="2.81640625" style="1" customWidth="1"/>
    <col min="3612" max="3623" width="5" style="1" customWidth="1"/>
    <col min="3624" max="3626" width="4.7265625" style="1" customWidth="1"/>
    <col min="3627" max="3627" width="7.26953125" style="1" customWidth="1"/>
    <col min="3628" max="3629" width="6.7265625" style="1" customWidth="1"/>
    <col min="3630" max="3840" width="9.1796875" style="1"/>
    <col min="3841" max="3841" width="1" style="1" customWidth="1"/>
    <col min="3842" max="3842" width="20.7265625" style="1" customWidth="1"/>
    <col min="3843" max="3843" width="5.81640625" style="1" customWidth="1"/>
    <col min="3844" max="3844" width="23.1796875" style="1" customWidth="1"/>
    <col min="3845" max="3845" width="26.453125" style="1" customWidth="1"/>
    <col min="3846" max="3846" width="21.7265625" style="1" customWidth="1"/>
    <col min="3847" max="3847" width="5.453125" style="1" customWidth="1"/>
    <col min="3848" max="3848" width="63.7265625" style="1" customWidth="1"/>
    <col min="3849" max="3849" width="11.7265625" style="1" customWidth="1"/>
    <col min="3850" max="3865" width="5" style="1" customWidth="1"/>
    <col min="3866" max="3866" width="4.81640625" style="1" customWidth="1"/>
    <col min="3867" max="3867" width="2.81640625" style="1" customWidth="1"/>
    <col min="3868" max="3879" width="5" style="1" customWidth="1"/>
    <col min="3880" max="3882" width="4.7265625" style="1" customWidth="1"/>
    <col min="3883" max="3883" width="7.26953125" style="1" customWidth="1"/>
    <col min="3884" max="3885" width="6.7265625" style="1" customWidth="1"/>
    <col min="3886" max="4096" width="9.1796875" style="1"/>
    <col min="4097" max="4097" width="1" style="1" customWidth="1"/>
    <col min="4098" max="4098" width="20.7265625" style="1" customWidth="1"/>
    <col min="4099" max="4099" width="5.81640625" style="1" customWidth="1"/>
    <col min="4100" max="4100" width="23.1796875" style="1" customWidth="1"/>
    <col min="4101" max="4101" width="26.453125" style="1" customWidth="1"/>
    <col min="4102" max="4102" width="21.7265625" style="1" customWidth="1"/>
    <col min="4103" max="4103" width="5.453125" style="1" customWidth="1"/>
    <col min="4104" max="4104" width="63.7265625" style="1" customWidth="1"/>
    <col min="4105" max="4105" width="11.7265625" style="1" customWidth="1"/>
    <col min="4106" max="4121" width="5" style="1" customWidth="1"/>
    <col min="4122" max="4122" width="4.81640625" style="1" customWidth="1"/>
    <col min="4123" max="4123" width="2.81640625" style="1" customWidth="1"/>
    <col min="4124" max="4135" width="5" style="1" customWidth="1"/>
    <col min="4136" max="4138" width="4.7265625" style="1" customWidth="1"/>
    <col min="4139" max="4139" width="7.26953125" style="1" customWidth="1"/>
    <col min="4140" max="4141" width="6.7265625" style="1" customWidth="1"/>
    <col min="4142" max="4352" width="9.1796875" style="1"/>
    <col min="4353" max="4353" width="1" style="1" customWidth="1"/>
    <col min="4354" max="4354" width="20.7265625" style="1" customWidth="1"/>
    <col min="4355" max="4355" width="5.81640625" style="1" customWidth="1"/>
    <col min="4356" max="4356" width="23.1796875" style="1" customWidth="1"/>
    <col min="4357" max="4357" width="26.453125" style="1" customWidth="1"/>
    <col min="4358" max="4358" width="21.7265625" style="1" customWidth="1"/>
    <col min="4359" max="4359" width="5.453125" style="1" customWidth="1"/>
    <col min="4360" max="4360" width="63.7265625" style="1" customWidth="1"/>
    <col min="4361" max="4361" width="11.7265625" style="1" customWidth="1"/>
    <col min="4362" max="4377" width="5" style="1" customWidth="1"/>
    <col min="4378" max="4378" width="4.81640625" style="1" customWidth="1"/>
    <col min="4379" max="4379" width="2.81640625" style="1" customWidth="1"/>
    <col min="4380" max="4391" width="5" style="1" customWidth="1"/>
    <col min="4392" max="4394" width="4.7265625" style="1" customWidth="1"/>
    <col min="4395" max="4395" width="7.26953125" style="1" customWidth="1"/>
    <col min="4396" max="4397" width="6.7265625" style="1" customWidth="1"/>
    <col min="4398" max="4608" width="9.1796875" style="1"/>
    <col min="4609" max="4609" width="1" style="1" customWidth="1"/>
    <col min="4610" max="4610" width="20.7265625" style="1" customWidth="1"/>
    <col min="4611" max="4611" width="5.81640625" style="1" customWidth="1"/>
    <col min="4612" max="4612" width="23.1796875" style="1" customWidth="1"/>
    <col min="4613" max="4613" width="26.453125" style="1" customWidth="1"/>
    <col min="4614" max="4614" width="21.7265625" style="1" customWidth="1"/>
    <col min="4615" max="4615" width="5.453125" style="1" customWidth="1"/>
    <col min="4616" max="4616" width="63.7265625" style="1" customWidth="1"/>
    <col min="4617" max="4617" width="11.7265625" style="1" customWidth="1"/>
    <col min="4618" max="4633" width="5" style="1" customWidth="1"/>
    <col min="4634" max="4634" width="4.81640625" style="1" customWidth="1"/>
    <col min="4635" max="4635" width="2.81640625" style="1" customWidth="1"/>
    <col min="4636" max="4647" width="5" style="1" customWidth="1"/>
    <col min="4648" max="4650" width="4.7265625" style="1" customWidth="1"/>
    <col min="4651" max="4651" width="7.26953125" style="1" customWidth="1"/>
    <col min="4652" max="4653" width="6.7265625" style="1" customWidth="1"/>
    <col min="4654" max="4864" width="9.1796875" style="1"/>
    <col min="4865" max="4865" width="1" style="1" customWidth="1"/>
    <col min="4866" max="4866" width="20.7265625" style="1" customWidth="1"/>
    <col min="4867" max="4867" width="5.81640625" style="1" customWidth="1"/>
    <col min="4868" max="4868" width="23.1796875" style="1" customWidth="1"/>
    <col min="4869" max="4869" width="26.453125" style="1" customWidth="1"/>
    <col min="4870" max="4870" width="21.7265625" style="1" customWidth="1"/>
    <col min="4871" max="4871" width="5.453125" style="1" customWidth="1"/>
    <col min="4872" max="4872" width="63.7265625" style="1" customWidth="1"/>
    <col min="4873" max="4873" width="11.7265625" style="1" customWidth="1"/>
    <col min="4874" max="4889" width="5" style="1" customWidth="1"/>
    <col min="4890" max="4890" width="4.81640625" style="1" customWidth="1"/>
    <col min="4891" max="4891" width="2.81640625" style="1" customWidth="1"/>
    <col min="4892" max="4903" width="5" style="1" customWidth="1"/>
    <col min="4904" max="4906" width="4.7265625" style="1" customWidth="1"/>
    <col min="4907" max="4907" width="7.26953125" style="1" customWidth="1"/>
    <col min="4908" max="4909" width="6.7265625" style="1" customWidth="1"/>
    <col min="4910" max="5120" width="9.1796875" style="1"/>
    <col min="5121" max="5121" width="1" style="1" customWidth="1"/>
    <col min="5122" max="5122" width="20.7265625" style="1" customWidth="1"/>
    <col min="5123" max="5123" width="5.81640625" style="1" customWidth="1"/>
    <col min="5124" max="5124" width="23.1796875" style="1" customWidth="1"/>
    <col min="5125" max="5125" width="26.453125" style="1" customWidth="1"/>
    <col min="5126" max="5126" width="21.7265625" style="1" customWidth="1"/>
    <col min="5127" max="5127" width="5.453125" style="1" customWidth="1"/>
    <col min="5128" max="5128" width="63.7265625" style="1" customWidth="1"/>
    <col min="5129" max="5129" width="11.7265625" style="1" customWidth="1"/>
    <col min="5130" max="5145" width="5" style="1" customWidth="1"/>
    <col min="5146" max="5146" width="4.81640625" style="1" customWidth="1"/>
    <col min="5147" max="5147" width="2.81640625" style="1" customWidth="1"/>
    <col min="5148" max="5159" width="5" style="1" customWidth="1"/>
    <col min="5160" max="5162" width="4.7265625" style="1" customWidth="1"/>
    <col min="5163" max="5163" width="7.26953125" style="1" customWidth="1"/>
    <col min="5164" max="5165" width="6.7265625" style="1" customWidth="1"/>
    <col min="5166" max="5376" width="9.1796875" style="1"/>
    <col min="5377" max="5377" width="1" style="1" customWidth="1"/>
    <col min="5378" max="5378" width="20.7265625" style="1" customWidth="1"/>
    <col min="5379" max="5379" width="5.81640625" style="1" customWidth="1"/>
    <col min="5380" max="5380" width="23.1796875" style="1" customWidth="1"/>
    <col min="5381" max="5381" width="26.453125" style="1" customWidth="1"/>
    <col min="5382" max="5382" width="21.7265625" style="1" customWidth="1"/>
    <col min="5383" max="5383" width="5.453125" style="1" customWidth="1"/>
    <col min="5384" max="5384" width="63.7265625" style="1" customWidth="1"/>
    <col min="5385" max="5385" width="11.7265625" style="1" customWidth="1"/>
    <col min="5386" max="5401" width="5" style="1" customWidth="1"/>
    <col min="5402" max="5402" width="4.81640625" style="1" customWidth="1"/>
    <col min="5403" max="5403" width="2.81640625" style="1" customWidth="1"/>
    <col min="5404" max="5415" width="5" style="1" customWidth="1"/>
    <col min="5416" max="5418" width="4.7265625" style="1" customWidth="1"/>
    <col min="5419" max="5419" width="7.26953125" style="1" customWidth="1"/>
    <col min="5420" max="5421" width="6.7265625" style="1" customWidth="1"/>
    <col min="5422" max="5632" width="9.1796875" style="1"/>
    <col min="5633" max="5633" width="1" style="1" customWidth="1"/>
    <col min="5634" max="5634" width="20.7265625" style="1" customWidth="1"/>
    <col min="5635" max="5635" width="5.81640625" style="1" customWidth="1"/>
    <col min="5636" max="5636" width="23.1796875" style="1" customWidth="1"/>
    <col min="5637" max="5637" width="26.453125" style="1" customWidth="1"/>
    <col min="5638" max="5638" width="21.7265625" style="1" customWidth="1"/>
    <col min="5639" max="5639" width="5.453125" style="1" customWidth="1"/>
    <col min="5640" max="5640" width="63.7265625" style="1" customWidth="1"/>
    <col min="5641" max="5641" width="11.7265625" style="1" customWidth="1"/>
    <col min="5642" max="5657" width="5" style="1" customWidth="1"/>
    <col min="5658" max="5658" width="4.81640625" style="1" customWidth="1"/>
    <col min="5659" max="5659" width="2.81640625" style="1" customWidth="1"/>
    <col min="5660" max="5671" width="5" style="1" customWidth="1"/>
    <col min="5672" max="5674" width="4.7265625" style="1" customWidth="1"/>
    <col min="5675" max="5675" width="7.26953125" style="1" customWidth="1"/>
    <col min="5676" max="5677" width="6.7265625" style="1" customWidth="1"/>
    <col min="5678" max="5888" width="9.1796875" style="1"/>
    <col min="5889" max="5889" width="1" style="1" customWidth="1"/>
    <col min="5890" max="5890" width="20.7265625" style="1" customWidth="1"/>
    <col min="5891" max="5891" width="5.81640625" style="1" customWidth="1"/>
    <col min="5892" max="5892" width="23.1796875" style="1" customWidth="1"/>
    <col min="5893" max="5893" width="26.453125" style="1" customWidth="1"/>
    <col min="5894" max="5894" width="21.7265625" style="1" customWidth="1"/>
    <col min="5895" max="5895" width="5.453125" style="1" customWidth="1"/>
    <col min="5896" max="5896" width="63.7265625" style="1" customWidth="1"/>
    <col min="5897" max="5897" width="11.7265625" style="1" customWidth="1"/>
    <col min="5898" max="5913" width="5" style="1" customWidth="1"/>
    <col min="5914" max="5914" width="4.81640625" style="1" customWidth="1"/>
    <col min="5915" max="5915" width="2.81640625" style="1" customWidth="1"/>
    <col min="5916" max="5927" width="5" style="1" customWidth="1"/>
    <col min="5928" max="5930" width="4.7265625" style="1" customWidth="1"/>
    <col min="5931" max="5931" width="7.26953125" style="1" customWidth="1"/>
    <col min="5932" max="5933" width="6.7265625" style="1" customWidth="1"/>
    <col min="5934" max="6144" width="9.1796875" style="1"/>
    <col min="6145" max="6145" width="1" style="1" customWidth="1"/>
    <col min="6146" max="6146" width="20.7265625" style="1" customWidth="1"/>
    <col min="6147" max="6147" width="5.81640625" style="1" customWidth="1"/>
    <col min="6148" max="6148" width="23.1796875" style="1" customWidth="1"/>
    <col min="6149" max="6149" width="26.453125" style="1" customWidth="1"/>
    <col min="6150" max="6150" width="21.7265625" style="1" customWidth="1"/>
    <col min="6151" max="6151" width="5.453125" style="1" customWidth="1"/>
    <col min="6152" max="6152" width="63.7265625" style="1" customWidth="1"/>
    <col min="6153" max="6153" width="11.7265625" style="1" customWidth="1"/>
    <col min="6154" max="6169" width="5" style="1" customWidth="1"/>
    <col min="6170" max="6170" width="4.81640625" style="1" customWidth="1"/>
    <col min="6171" max="6171" width="2.81640625" style="1" customWidth="1"/>
    <col min="6172" max="6183" width="5" style="1" customWidth="1"/>
    <col min="6184" max="6186" width="4.7265625" style="1" customWidth="1"/>
    <col min="6187" max="6187" width="7.26953125" style="1" customWidth="1"/>
    <col min="6188" max="6189" width="6.7265625" style="1" customWidth="1"/>
    <col min="6190" max="6400" width="9.1796875" style="1"/>
    <col min="6401" max="6401" width="1" style="1" customWidth="1"/>
    <col min="6402" max="6402" width="20.7265625" style="1" customWidth="1"/>
    <col min="6403" max="6403" width="5.81640625" style="1" customWidth="1"/>
    <col min="6404" max="6404" width="23.1796875" style="1" customWidth="1"/>
    <col min="6405" max="6405" width="26.453125" style="1" customWidth="1"/>
    <col min="6406" max="6406" width="21.7265625" style="1" customWidth="1"/>
    <col min="6407" max="6407" width="5.453125" style="1" customWidth="1"/>
    <col min="6408" max="6408" width="63.7265625" style="1" customWidth="1"/>
    <col min="6409" max="6409" width="11.7265625" style="1" customWidth="1"/>
    <col min="6410" max="6425" width="5" style="1" customWidth="1"/>
    <col min="6426" max="6426" width="4.81640625" style="1" customWidth="1"/>
    <col min="6427" max="6427" width="2.81640625" style="1" customWidth="1"/>
    <col min="6428" max="6439" width="5" style="1" customWidth="1"/>
    <col min="6440" max="6442" width="4.7265625" style="1" customWidth="1"/>
    <col min="6443" max="6443" width="7.26953125" style="1" customWidth="1"/>
    <col min="6444" max="6445" width="6.7265625" style="1" customWidth="1"/>
    <col min="6446" max="6656" width="9.1796875" style="1"/>
    <col min="6657" max="6657" width="1" style="1" customWidth="1"/>
    <col min="6658" max="6658" width="20.7265625" style="1" customWidth="1"/>
    <col min="6659" max="6659" width="5.81640625" style="1" customWidth="1"/>
    <col min="6660" max="6660" width="23.1796875" style="1" customWidth="1"/>
    <col min="6661" max="6661" width="26.453125" style="1" customWidth="1"/>
    <col min="6662" max="6662" width="21.7265625" style="1" customWidth="1"/>
    <col min="6663" max="6663" width="5.453125" style="1" customWidth="1"/>
    <col min="6664" max="6664" width="63.7265625" style="1" customWidth="1"/>
    <col min="6665" max="6665" width="11.7265625" style="1" customWidth="1"/>
    <col min="6666" max="6681" width="5" style="1" customWidth="1"/>
    <col min="6682" max="6682" width="4.81640625" style="1" customWidth="1"/>
    <col min="6683" max="6683" width="2.81640625" style="1" customWidth="1"/>
    <col min="6684" max="6695" width="5" style="1" customWidth="1"/>
    <col min="6696" max="6698" width="4.7265625" style="1" customWidth="1"/>
    <col min="6699" max="6699" width="7.26953125" style="1" customWidth="1"/>
    <col min="6700" max="6701" width="6.7265625" style="1" customWidth="1"/>
    <col min="6702" max="6912" width="9.1796875" style="1"/>
    <col min="6913" max="6913" width="1" style="1" customWidth="1"/>
    <col min="6914" max="6914" width="20.7265625" style="1" customWidth="1"/>
    <col min="6915" max="6915" width="5.81640625" style="1" customWidth="1"/>
    <col min="6916" max="6916" width="23.1796875" style="1" customWidth="1"/>
    <col min="6917" max="6917" width="26.453125" style="1" customWidth="1"/>
    <col min="6918" max="6918" width="21.7265625" style="1" customWidth="1"/>
    <col min="6919" max="6919" width="5.453125" style="1" customWidth="1"/>
    <col min="6920" max="6920" width="63.7265625" style="1" customWidth="1"/>
    <col min="6921" max="6921" width="11.7265625" style="1" customWidth="1"/>
    <col min="6922" max="6937" width="5" style="1" customWidth="1"/>
    <col min="6938" max="6938" width="4.81640625" style="1" customWidth="1"/>
    <col min="6939" max="6939" width="2.81640625" style="1" customWidth="1"/>
    <col min="6940" max="6951" width="5" style="1" customWidth="1"/>
    <col min="6952" max="6954" width="4.7265625" style="1" customWidth="1"/>
    <col min="6955" max="6955" width="7.26953125" style="1" customWidth="1"/>
    <col min="6956" max="6957" width="6.7265625" style="1" customWidth="1"/>
    <col min="6958" max="7168" width="9.1796875" style="1"/>
    <col min="7169" max="7169" width="1" style="1" customWidth="1"/>
    <col min="7170" max="7170" width="20.7265625" style="1" customWidth="1"/>
    <col min="7171" max="7171" width="5.81640625" style="1" customWidth="1"/>
    <col min="7172" max="7172" width="23.1796875" style="1" customWidth="1"/>
    <col min="7173" max="7173" width="26.453125" style="1" customWidth="1"/>
    <col min="7174" max="7174" width="21.7265625" style="1" customWidth="1"/>
    <col min="7175" max="7175" width="5.453125" style="1" customWidth="1"/>
    <col min="7176" max="7176" width="63.7265625" style="1" customWidth="1"/>
    <col min="7177" max="7177" width="11.7265625" style="1" customWidth="1"/>
    <col min="7178" max="7193" width="5" style="1" customWidth="1"/>
    <col min="7194" max="7194" width="4.81640625" style="1" customWidth="1"/>
    <col min="7195" max="7195" width="2.81640625" style="1" customWidth="1"/>
    <col min="7196" max="7207" width="5" style="1" customWidth="1"/>
    <col min="7208" max="7210" width="4.7265625" style="1" customWidth="1"/>
    <col min="7211" max="7211" width="7.26953125" style="1" customWidth="1"/>
    <col min="7212" max="7213" width="6.7265625" style="1" customWidth="1"/>
    <col min="7214" max="7424" width="9.1796875" style="1"/>
    <col min="7425" max="7425" width="1" style="1" customWidth="1"/>
    <col min="7426" max="7426" width="20.7265625" style="1" customWidth="1"/>
    <col min="7427" max="7427" width="5.81640625" style="1" customWidth="1"/>
    <col min="7428" max="7428" width="23.1796875" style="1" customWidth="1"/>
    <col min="7429" max="7429" width="26.453125" style="1" customWidth="1"/>
    <col min="7430" max="7430" width="21.7265625" style="1" customWidth="1"/>
    <col min="7431" max="7431" width="5.453125" style="1" customWidth="1"/>
    <col min="7432" max="7432" width="63.7265625" style="1" customWidth="1"/>
    <col min="7433" max="7433" width="11.7265625" style="1" customWidth="1"/>
    <col min="7434" max="7449" width="5" style="1" customWidth="1"/>
    <col min="7450" max="7450" width="4.81640625" style="1" customWidth="1"/>
    <col min="7451" max="7451" width="2.81640625" style="1" customWidth="1"/>
    <col min="7452" max="7463" width="5" style="1" customWidth="1"/>
    <col min="7464" max="7466" width="4.7265625" style="1" customWidth="1"/>
    <col min="7467" max="7467" width="7.26953125" style="1" customWidth="1"/>
    <col min="7468" max="7469" width="6.7265625" style="1" customWidth="1"/>
    <col min="7470" max="7680" width="9.1796875" style="1"/>
    <col min="7681" max="7681" width="1" style="1" customWidth="1"/>
    <col min="7682" max="7682" width="20.7265625" style="1" customWidth="1"/>
    <col min="7683" max="7683" width="5.81640625" style="1" customWidth="1"/>
    <col min="7684" max="7684" width="23.1796875" style="1" customWidth="1"/>
    <col min="7685" max="7685" width="26.453125" style="1" customWidth="1"/>
    <col min="7686" max="7686" width="21.7265625" style="1" customWidth="1"/>
    <col min="7687" max="7687" width="5.453125" style="1" customWidth="1"/>
    <col min="7688" max="7688" width="63.7265625" style="1" customWidth="1"/>
    <col min="7689" max="7689" width="11.7265625" style="1" customWidth="1"/>
    <col min="7690" max="7705" width="5" style="1" customWidth="1"/>
    <col min="7706" max="7706" width="4.81640625" style="1" customWidth="1"/>
    <col min="7707" max="7707" width="2.81640625" style="1" customWidth="1"/>
    <col min="7708" max="7719" width="5" style="1" customWidth="1"/>
    <col min="7720" max="7722" width="4.7265625" style="1" customWidth="1"/>
    <col min="7723" max="7723" width="7.26953125" style="1" customWidth="1"/>
    <col min="7724" max="7725" width="6.7265625" style="1" customWidth="1"/>
    <col min="7726" max="7936" width="9.1796875" style="1"/>
    <col min="7937" max="7937" width="1" style="1" customWidth="1"/>
    <col min="7938" max="7938" width="20.7265625" style="1" customWidth="1"/>
    <col min="7939" max="7939" width="5.81640625" style="1" customWidth="1"/>
    <col min="7940" max="7940" width="23.1796875" style="1" customWidth="1"/>
    <col min="7941" max="7941" width="26.453125" style="1" customWidth="1"/>
    <col min="7942" max="7942" width="21.7265625" style="1" customWidth="1"/>
    <col min="7943" max="7943" width="5.453125" style="1" customWidth="1"/>
    <col min="7944" max="7944" width="63.7265625" style="1" customWidth="1"/>
    <col min="7945" max="7945" width="11.7265625" style="1" customWidth="1"/>
    <col min="7946" max="7961" width="5" style="1" customWidth="1"/>
    <col min="7962" max="7962" width="4.81640625" style="1" customWidth="1"/>
    <col min="7963" max="7963" width="2.81640625" style="1" customWidth="1"/>
    <col min="7964" max="7975" width="5" style="1" customWidth="1"/>
    <col min="7976" max="7978" width="4.7265625" style="1" customWidth="1"/>
    <col min="7979" max="7979" width="7.26953125" style="1" customWidth="1"/>
    <col min="7980" max="7981" width="6.7265625" style="1" customWidth="1"/>
    <col min="7982" max="8192" width="9.1796875" style="1"/>
    <col min="8193" max="8193" width="1" style="1" customWidth="1"/>
    <col min="8194" max="8194" width="20.7265625" style="1" customWidth="1"/>
    <col min="8195" max="8195" width="5.81640625" style="1" customWidth="1"/>
    <col min="8196" max="8196" width="23.1796875" style="1" customWidth="1"/>
    <col min="8197" max="8197" width="26.453125" style="1" customWidth="1"/>
    <col min="8198" max="8198" width="21.7265625" style="1" customWidth="1"/>
    <col min="8199" max="8199" width="5.453125" style="1" customWidth="1"/>
    <col min="8200" max="8200" width="63.7265625" style="1" customWidth="1"/>
    <col min="8201" max="8201" width="11.7265625" style="1" customWidth="1"/>
    <col min="8202" max="8217" width="5" style="1" customWidth="1"/>
    <col min="8218" max="8218" width="4.81640625" style="1" customWidth="1"/>
    <col min="8219" max="8219" width="2.81640625" style="1" customWidth="1"/>
    <col min="8220" max="8231" width="5" style="1" customWidth="1"/>
    <col min="8232" max="8234" width="4.7265625" style="1" customWidth="1"/>
    <col min="8235" max="8235" width="7.26953125" style="1" customWidth="1"/>
    <col min="8236" max="8237" width="6.7265625" style="1" customWidth="1"/>
    <col min="8238" max="8448" width="9.1796875" style="1"/>
    <col min="8449" max="8449" width="1" style="1" customWidth="1"/>
    <col min="8450" max="8450" width="20.7265625" style="1" customWidth="1"/>
    <col min="8451" max="8451" width="5.81640625" style="1" customWidth="1"/>
    <col min="8452" max="8452" width="23.1796875" style="1" customWidth="1"/>
    <col min="8453" max="8453" width="26.453125" style="1" customWidth="1"/>
    <col min="8454" max="8454" width="21.7265625" style="1" customWidth="1"/>
    <col min="8455" max="8455" width="5.453125" style="1" customWidth="1"/>
    <col min="8456" max="8456" width="63.7265625" style="1" customWidth="1"/>
    <col min="8457" max="8457" width="11.7265625" style="1" customWidth="1"/>
    <col min="8458" max="8473" width="5" style="1" customWidth="1"/>
    <col min="8474" max="8474" width="4.81640625" style="1" customWidth="1"/>
    <col min="8475" max="8475" width="2.81640625" style="1" customWidth="1"/>
    <col min="8476" max="8487" width="5" style="1" customWidth="1"/>
    <col min="8488" max="8490" width="4.7265625" style="1" customWidth="1"/>
    <col min="8491" max="8491" width="7.26953125" style="1" customWidth="1"/>
    <col min="8492" max="8493" width="6.7265625" style="1" customWidth="1"/>
    <col min="8494" max="8704" width="9.1796875" style="1"/>
    <col min="8705" max="8705" width="1" style="1" customWidth="1"/>
    <col min="8706" max="8706" width="20.7265625" style="1" customWidth="1"/>
    <col min="8707" max="8707" width="5.81640625" style="1" customWidth="1"/>
    <col min="8708" max="8708" width="23.1796875" style="1" customWidth="1"/>
    <col min="8709" max="8709" width="26.453125" style="1" customWidth="1"/>
    <col min="8710" max="8710" width="21.7265625" style="1" customWidth="1"/>
    <col min="8711" max="8711" width="5.453125" style="1" customWidth="1"/>
    <col min="8712" max="8712" width="63.7265625" style="1" customWidth="1"/>
    <col min="8713" max="8713" width="11.7265625" style="1" customWidth="1"/>
    <col min="8714" max="8729" width="5" style="1" customWidth="1"/>
    <col min="8730" max="8730" width="4.81640625" style="1" customWidth="1"/>
    <col min="8731" max="8731" width="2.81640625" style="1" customWidth="1"/>
    <col min="8732" max="8743" width="5" style="1" customWidth="1"/>
    <col min="8744" max="8746" width="4.7265625" style="1" customWidth="1"/>
    <col min="8747" max="8747" width="7.26953125" style="1" customWidth="1"/>
    <col min="8748" max="8749" width="6.7265625" style="1" customWidth="1"/>
    <col min="8750" max="8960" width="9.1796875" style="1"/>
    <col min="8961" max="8961" width="1" style="1" customWidth="1"/>
    <col min="8962" max="8962" width="20.7265625" style="1" customWidth="1"/>
    <col min="8963" max="8963" width="5.81640625" style="1" customWidth="1"/>
    <col min="8964" max="8964" width="23.1796875" style="1" customWidth="1"/>
    <col min="8965" max="8965" width="26.453125" style="1" customWidth="1"/>
    <col min="8966" max="8966" width="21.7265625" style="1" customWidth="1"/>
    <col min="8967" max="8967" width="5.453125" style="1" customWidth="1"/>
    <col min="8968" max="8968" width="63.7265625" style="1" customWidth="1"/>
    <col min="8969" max="8969" width="11.7265625" style="1" customWidth="1"/>
    <col min="8970" max="8985" width="5" style="1" customWidth="1"/>
    <col min="8986" max="8986" width="4.81640625" style="1" customWidth="1"/>
    <col min="8987" max="8987" width="2.81640625" style="1" customWidth="1"/>
    <col min="8988" max="8999" width="5" style="1" customWidth="1"/>
    <col min="9000" max="9002" width="4.7265625" style="1" customWidth="1"/>
    <col min="9003" max="9003" width="7.26953125" style="1" customWidth="1"/>
    <col min="9004" max="9005" width="6.7265625" style="1" customWidth="1"/>
    <col min="9006" max="9216" width="9.1796875" style="1"/>
    <col min="9217" max="9217" width="1" style="1" customWidth="1"/>
    <col min="9218" max="9218" width="20.7265625" style="1" customWidth="1"/>
    <col min="9219" max="9219" width="5.81640625" style="1" customWidth="1"/>
    <col min="9220" max="9220" width="23.1796875" style="1" customWidth="1"/>
    <col min="9221" max="9221" width="26.453125" style="1" customWidth="1"/>
    <col min="9222" max="9222" width="21.7265625" style="1" customWidth="1"/>
    <col min="9223" max="9223" width="5.453125" style="1" customWidth="1"/>
    <col min="9224" max="9224" width="63.7265625" style="1" customWidth="1"/>
    <col min="9225" max="9225" width="11.7265625" style="1" customWidth="1"/>
    <col min="9226" max="9241" width="5" style="1" customWidth="1"/>
    <col min="9242" max="9242" width="4.81640625" style="1" customWidth="1"/>
    <col min="9243" max="9243" width="2.81640625" style="1" customWidth="1"/>
    <col min="9244" max="9255" width="5" style="1" customWidth="1"/>
    <col min="9256" max="9258" width="4.7265625" style="1" customWidth="1"/>
    <col min="9259" max="9259" width="7.26953125" style="1" customWidth="1"/>
    <col min="9260" max="9261" width="6.7265625" style="1" customWidth="1"/>
    <col min="9262" max="9472" width="9.1796875" style="1"/>
    <col min="9473" max="9473" width="1" style="1" customWidth="1"/>
    <col min="9474" max="9474" width="20.7265625" style="1" customWidth="1"/>
    <col min="9475" max="9475" width="5.81640625" style="1" customWidth="1"/>
    <col min="9476" max="9476" width="23.1796875" style="1" customWidth="1"/>
    <col min="9477" max="9477" width="26.453125" style="1" customWidth="1"/>
    <col min="9478" max="9478" width="21.7265625" style="1" customWidth="1"/>
    <col min="9479" max="9479" width="5.453125" style="1" customWidth="1"/>
    <col min="9480" max="9480" width="63.7265625" style="1" customWidth="1"/>
    <col min="9481" max="9481" width="11.7265625" style="1" customWidth="1"/>
    <col min="9482" max="9497" width="5" style="1" customWidth="1"/>
    <col min="9498" max="9498" width="4.81640625" style="1" customWidth="1"/>
    <col min="9499" max="9499" width="2.81640625" style="1" customWidth="1"/>
    <col min="9500" max="9511" width="5" style="1" customWidth="1"/>
    <col min="9512" max="9514" width="4.7265625" style="1" customWidth="1"/>
    <col min="9515" max="9515" width="7.26953125" style="1" customWidth="1"/>
    <col min="9516" max="9517" width="6.7265625" style="1" customWidth="1"/>
    <col min="9518" max="9728" width="9.1796875" style="1"/>
    <col min="9729" max="9729" width="1" style="1" customWidth="1"/>
    <col min="9730" max="9730" width="20.7265625" style="1" customWidth="1"/>
    <col min="9731" max="9731" width="5.81640625" style="1" customWidth="1"/>
    <col min="9732" max="9732" width="23.1796875" style="1" customWidth="1"/>
    <col min="9733" max="9733" width="26.453125" style="1" customWidth="1"/>
    <col min="9734" max="9734" width="21.7265625" style="1" customWidth="1"/>
    <col min="9735" max="9735" width="5.453125" style="1" customWidth="1"/>
    <col min="9736" max="9736" width="63.7265625" style="1" customWidth="1"/>
    <col min="9737" max="9737" width="11.7265625" style="1" customWidth="1"/>
    <col min="9738" max="9753" width="5" style="1" customWidth="1"/>
    <col min="9754" max="9754" width="4.81640625" style="1" customWidth="1"/>
    <col min="9755" max="9755" width="2.81640625" style="1" customWidth="1"/>
    <col min="9756" max="9767" width="5" style="1" customWidth="1"/>
    <col min="9768" max="9770" width="4.7265625" style="1" customWidth="1"/>
    <col min="9771" max="9771" width="7.26953125" style="1" customWidth="1"/>
    <col min="9772" max="9773" width="6.7265625" style="1" customWidth="1"/>
    <col min="9774" max="9984" width="9.1796875" style="1"/>
    <col min="9985" max="9985" width="1" style="1" customWidth="1"/>
    <col min="9986" max="9986" width="20.7265625" style="1" customWidth="1"/>
    <col min="9987" max="9987" width="5.81640625" style="1" customWidth="1"/>
    <col min="9988" max="9988" width="23.1796875" style="1" customWidth="1"/>
    <col min="9989" max="9989" width="26.453125" style="1" customWidth="1"/>
    <col min="9990" max="9990" width="21.7265625" style="1" customWidth="1"/>
    <col min="9991" max="9991" width="5.453125" style="1" customWidth="1"/>
    <col min="9992" max="9992" width="63.7265625" style="1" customWidth="1"/>
    <col min="9993" max="9993" width="11.7265625" style="1" customWidth="1"/>
    <col min="9994" max="10009" width="5" style="1" customWidth="1"/>
    <col min="10010" max="10010" width="4.81640625" style="1" customWidth="1"/>
    <col min="10011" max="10011" width="2.81640625" style="1" customWidth="1"/>
    <col min="10012" max="10023" width="5" style="1" customWidth="1"/>
    <col min="10024" max="10026" width="4.7265625" style="1" customWidth="1"/>
    <col min="10027" max="10027" width="7.26953125" style="1" customWidth="1"/>
    <col min="10028" max="10029" width="6.7265625" style="1" customWidth="1"/>
    <col min="10030" max="10240" width="9.1796875" style="1"/>
    <col min="10241" max="10241" width="1" style="1" customWidth="1"/>
    <col min="10242" max="10242" width="20.7265625" style="1" customWidth="1"/>
    <col min="10243" max="10243" width="5.81640625" style="1" customWidth="1"/>
    <col min="10244" max="10244" width="23.1796875" style="1" customWidth="1"/>
    <col min="10245" max="10245" width="26.453125" style="1" customWidth="1"/>
    <col min="10246" max="10246" width="21.7265625" style="1" customWidth="1"/>
    <col min="10247" max="10247" width="5.453125" style="1" customWidth="1"/>
    <col min="10248" max="10248" width="63.7265625" style="1" customWidth="1"/>
    <col min="10249" max="10249" width="11.7265625" style="1" customWidth="1"/>
    <col min="10250" max="10265" width="5" style="1" customWidth="1"/>
    <col min="10266" max="10266" width="4.81640625" style="1" customWidth="1"/>
    <col min="10267" max="10267" width="2.81640625" style="1" customWidth="1"/>
    <col min="10268" max="10279" width="5" style="1" customWidth="1"/>
    <col min="10280" max="10282" width="4.7265625" style="1" customWidth="1"/>
    <col min="10283" max="10283" width="7.26953125" style="1" customWidth="1"/>
    <col min="10284" max="10285" width="6.7265625" style="1" customWidth="1"/>
    <col min="10286" max="10496" width="9.1796875" style="1"/>
    <col min="10497" max="10497" width="1" style="1" customWidth="1"/>
    <col min="10498" max="10498" width="20.7265625" style="1" customWidth="1"/>
    <col min="10499" max="10499" width="5.81640625" style="1" customWidth="1"/>
    <col min="10500" max="10500" width="23.1796875" style="1" customWidth="1"/>
    <col min="10501" max="10501" width="26.453125" style="1" customWidth="1"/>
    <col min="10502" max="10502" width="21.7265625" style="1" customWidth="1"/>
    <col min="10503" max="10503" width="5.453125" style="1" customWidth="1"/>
    <col min="10504" max="10504" width="63.7265625" style="1" customWidth="1"/>
    <col min="10505" max="10505" width="11.7265625" style="1" customWidth="1"/>
    <col min="10506" max="10521" width="5" style="1" customWidth="1"/>
    <col min="10522" max="10522" width="4.81640625" style="1" customWidth="1"/>
    <col min="10523" max="10523" width="2.81640625" style="1" customWidth="1"/>
    <col min="10524" max="10535" width="5" style="1" customWidth="1"/>
    <col min="10536" max="10538" width="4.7265625" style="1" customWidth="1"/>
    <col min="10539" max="10539" width="7.26953125" style="1" customWidth="1"/>
    <col min="10540" max="10541" width="6.7265625" style="1" customWidth="1"/>
    <col min="10542" max="10752" width="9.1796875" style="1"/>
    <col min="10753" max="10753" width="1" style="1" customWidth="1"/>
    <col min="10754" max="10754" width="20.7265625" style="1" customWidth="1"/>
    <col min="10755" max="10755" width="5.81640625" style="1" customWidth="1"/>
    <col min="10756" max="10756" width="23.1796875" style="1" customWidth="1"/>
    <col min="10757" max="10757" width="26.453125" style="1" customWidth="1"/>
    <col min="10758" max="10758" width="21.7265625" style="1" customWidth="1"/>
    <col min="10759" max="10759" width="5.453125" style="1" customWidth="1"/>
    <col min="10760" max="10760" width="63.7265625" style="1" customWidth="1"/>
    <col min="10761" max="10761" width="11.7265625" style="1" customWidth="1"/>
    <col min="10762" max="10777" width="5" style="1" customWidth="1"/>
    <col min="10778" max="10778" width="4.81640625" style="1" customWidth="1"/>
    <col min="10779" max="10779" width="2.81640625" style="1" customWidth="1"/>
    <col min="10780" max="10791" width="5" style="1" customWidth="1"/>
    <col min="10792" max="10794" width="4.7265625" style="1" customWidth="1"/>
    <col min="10795" max="10795" width="7.26953125" style="1" customWidth="1"/>
    <col min="10796" max="10797" width="6.7265625" style="1" customWidth="1"/>
    <col min="10798" max="11008" width="9.1796875" style="1"/>
    <col min="11009" max="11009" width="1" style="1" customWidth="1"/>
    <col min="11010" max="11010" width="20.7265625" style="1" customWidth="1"/>
    <col min="11011" max="11011" width="5.81640625" style="1" customWidth="1"/>
    <col min="11012" max="11012" width="23.1796875" style="1" customWidth="1"/>
    <col min="11013" max="11013" width="26.453125" style="1" customWidth="1"/>
    <col min="11014" max="11014" width="21.7265625" style="1" customWidth="1"/>
    <col min="11015" max="11015" width="5.453125" style="1" customWidth="1"/>
    <col min="11016" max="11016" width="63.7265625" style="1" customWidth="1"/>
    <col min="11017" max="11017" width="11.7265625" style="1" customWidth="1"/>
    <col min="11018" max="11033" width="5" style="1" customWidth="1"/>
    <col min="11034" max="11034" width="4.81640625" style="1" customWidth="1"/>
    <col min="11035" max="11035" width="2.81640625" style="1" customWidth="1"/>
    <col min="11036" max="11047" width="5" style="1" customWidth="1"/>
    <col min="11048" max="11050" width="4.7265625" style="1" customWidth="1"/>
    <col min="11051" max="11051" width="7.26953125" style="1" customWidth="1"/>
    <col min="11052" max="11053" width="6.7265625" style="1" customWidth="1"/>
    <col min="11054" max="11264" width="9.1796875" style="1"/>
    <col min="11265" max="11265" width="1" style="1" customWidth="1"/>
    <col min="11266" max="11266" width="20.7265625" style="1" customWidth="1"/>
    <col min="11267" max="11267" width="5.81640625" style="1" customWidth="1"/>
    <col min="11268" max="11268" width="23.1796875" style="1" customWidth="1"/>
    <col min="11269" max="11269" width="26.453125" style="1" customWidth="1"/>
    <col min="11270" max="11270" width="21.7265625" style="1" customWidth="1"/>
    <col min="11271" max="11271" width="5.453125" style="1" customWidth="1"/>
    <col min="11272" max="11272" width="63.7265625" style="1" customWidth="1"/>
    <col min="11273" max="11273" width="11.7265625" style="1" customWidth="1"/>
    <col min="11274" max="11289" width="5" style="1" customWidth="1"/>
    <col min="11290" max="11290" width="4.81640625" style="1" customWidth="1"/>
    <col min="11291" max="11291" width="2.81640625" style="1" customWidth="1"/>
    <col min="11292" max="11303" width="5" style="1" customWidth="1"/>
    <col min="11304" max="11306" width="4.7265625" style="1" customWidth="1"/>
    <col min="11307" max="11307" width="7.26953125" style="1" customWidth="1"/>
    <col min="11308" max="11309" width="6.7265625" style="1" customWidth="1"/>
    <col min="11310" max="11520" width="9.1796875" style="1"/>
    <col min="11521" max="11521" width="1" style="1" customWidth="1"/>
    <col min="11522" max="11522" width="20.7265625" style="1" customWidth="1"/>
    <col min="11523" max="11523" width="5.81640625" style="1" customWidth="1"/>
    <col min="11524" max="11524" width="23.1796875" style="1" customWidth="1"/>
    <col min="11525" max="11525" width="26.453125" style="1" customWidth="1"/>
    <col min="11526" max="11526" width="21.7265625" style="1" customWidth="1"/>
    <col min="11527" max="11527" width="5.453125" style="1" customWidth="1"/>
    <col min="11528" max="11528" width="63.7265625" style="1" customWidth="1"/>
    <col min="11529" max="11529" width="11.7265625" style="1" customWidth="1"/>
    <col min="11530" max="11545" width="5" style="1" customWidth="1"/>
    <col min="11546" max="11546" width="4.81640625" style="1" customWidth="1"/>
    <col min="11547" max="11547" width="2.81640625" style="1" customWidth="1"/>
    <col min="11548" max="11559" width="5" style="1" customWidth="1"/>
    <col min="11560" max="11562" width="4.7265625" style="1" customWidth="1"/>
    <col min="11563" max="11563" width="7.26953125" style="1" customWidth="1"/>
    <col min="11564" max="11565" width="6.7265625" style="1" customWidth="1"/>
    <col min="11566" max="11776" width="9.1796875" style="1"/>
    <col min="11777" max="11777" width="1" style="1" customWidth="1"/>
    <col min="11778" max="11778" width="20.7265625" style="1" customWidth="1"/>
    <col min="11779" max="11779" width="5.81640625" style="1" customWidth="1"/>
    <col min="11780" max="11780" width="23.1796875" style="1" customWidth="1"/>
    <col min="11781" max="11781" width="26.453125" style="1" customWidth="1"/>
    <col min="11782" max="11782" width="21.7265625" style="1" customWidth="1"/>
    <col min="11783" max="11783" width="5.453125" style="1" customWidth="1"/>
    <col min="11784" max="11784" width="63.7265625" style="1" customWidth="1"/>
    <col min="11785" max="11785" width="11.7265625" style="1" customWidth="1"/>
    <col min="11786" max="11801" width="5" style="1" customWidth="1"/>
    <col min="11802" max="11802" width="4.81640625" style="1" customWidth="1"/>
    <col min="11803" max="11803" width="2.81640625" style="1" customWidth="1"/>
    <col min="11804" max="11815" width="5" style="1" customWidth="1"/>
    <col min="11816" max="11818" width="4.7265625" style="1" customWidth="1"/>
    <col min="11819" max="11819" width="7.26953125" style="1" customWidth="1"/>
    <col min="11820" max="11821" width="6.7265625" style="1" customWidth="1"/>
    <col min="11822" max="12032" width="9.1796875" style="1"/>
    <col min="12033" max="12033" width="1" style="1" customWidth="1"/>
    <col min="12034" max="12034" width="20.7265625" style="1" customWidth="1"/>
    <col min="12035" max="12035" width="5.81640625" style="1" customWidth="1"/>
    <col min="12036" max="12036" width="23.1796875" style="1" customWidth="1"/>
    <col min="12037" max="12037" width="26.453125" style="1" customWidth="1"/>
    <col min="12038" max="12038" width="21.7265625" style="1" customWidth="1"/>
    <col min="12039" max="12039" width="5.453125" style="1" customWidth="1"/>
    <col min="12040" max="12040" width="63.7265625" style="1" customWidth="1"/>
    <col min="12041" max="12041" width="11.7265625" style="1" customWidth="1"/>
    <col min="12042" max="12057" width="5" style="1" customWidth="1"/>
    <col min="12058" max="12058" width="4.81640625" style="1" customWidth="1"/>
    <col min="12059" max="12059" width="2.81640625" style="1" customWidth="1"/>
    <col min="12060" max="12071" width="5" style="1" customWidth="1"/>
    <col min="12072" max="12074" width="4.7265625" style="1" customWidth="1"/>
    <col min="12075" max="12075" width="7.26953125" style="1" customWidth="1"/>
    <col min="12076" max="12077" width="6.7265625" style="1" customWidth="1"/>
    <col min="12078" max="12288" width="9.1796875" style="1"/>
    <col min="12289" max="12289" width="1" style="1" customWidth="1"/>
    <col min="12290" max="12290" width="20.7265625" style="1" customWidth="1"/>
    <col min="12291" max="12291" width="5.81640625" style="1" customWidth="1"/>
    <col min="12292" max="12292" width="23.1796875" style="1" customWidth="1"/>
    <col min="12293" max="12293" width="26.453125" style="1" customWidth="1"/>
    <col min="12294" max="12294" width="21.7265625" style="1" customWidth="1"/>
    <col min="12295" max="12295" width="5.453125" style="1" customWidth="1"/>
    <col min="12296" max="12296" width="63.7265625" style="1" customWidth="1"/>
    <col min="12297" max="12297" width="11.7265625" style="1" customWidth="1"/>
    <col min="12298" max="12313" width="5" style="1" customWidth="1"/>
    <col min="12314" max="12314" width="4.81640625" style="1" customWidth="1"/>
    <col min="12315" max="12315" width="2.81640625" style="1" customWidth="1"/>
    <col min="12316" max="12327" width="5" style="1" customWidth="1"/>
    <col min="12328" max="12330" width="4.7265625" style="1" customWidth="1"/>
    <col min="12331" max="12331" width="7.26953125" style="1" customWidth="1"/>
    <col min="12332" max="12333" width="6.7265625" style="1" customWidth="1"/>
    <col min="12334" max="12544" width="9.1796875" style="1"/>
    <col min="12545" max="12545" width="1" style="1" customWidth="1"/>
    <col min="12546" max="12546" width="20.7265625" style="1" customWidth="1"/>
    <col min="12547" max="12547" width="5.81640625" style="1" customWidth="1"/>
    <col min="12548" max="12548" width="23.1796875" style="1" customWidth="1"/>
    <col min="12549" max="12549" width="26.453125" style="1" customWidth="1"/>
    <col min="12550" max="12550" width="21.7265625" style="1" customWidth="1"/>
    <col min="12551" max="12551" width="5.453125" style="1" customWidth="1"/>
    <col min="12552" max="12552" width="63.7265625" style="1" customWidth="1"/>
    <col min="12553" max="12553" width="11.7265625" style="1" customWidth="1"/>
    <col min="12554" max="12569" width="5" style="1" customWidth="1"/>
    <col min="12570" max="12570" width="4.81640625" style="1" customWidth="1"/>
    <col min="12571" max="12571" width="2.81640625" style="1" customWidth="1"/>
    <col min="12572" max="12583" width="5" style="1" customWidth="1"/>
    <col min="12584" max="12586" width="4.7265625" style="1" customWidth="1"/>
    <col min="12587" max="12587" width="7.26953125" style="1" customWidth="1"/>
    <col min="12588" max="12589" width="6.7265625" style="1" customWidth="1"/>
    <col min="12590" max="12800" width="9.1796875" style="1"/>
    <col min="12801" max="12801" width="1" style="1" customWidth="1"/>
    <col min="12802" max="12802" width="20.7265625" style="1" customWidth="1"/>
    <col min="12803" max="12803" width="5.81640625" style="1" customWidth="1"/>
    <col min="12804" max="12804" width="23.1796875" style="1" customWidth="1"/>
    <col min="12805" max="12805" width="26.453125" style="1" customWidth="1"/>
    <col min="12806" max="12806" width="21.7265625" style="1" customWidth="1"/>
    <col min="12807" max="12807" width="5.453125" style="1" customWidth="1"/>
    <col min="12808" max="12808" width="63.7265625" style="1" customWidth="1"/>
    <col min="12809" max="12809" width="11.7265625" style="1" customWidth="1"/>
    <col min="12810" max="12825" width="5" style="1" customWidth="1"/>
    <col min="12826" max="12826" width="4.81640625" style="1" customWidth="1"/>
    <col min="12827" max="12827" width="2.81640625" style="1" customWidth="1"/>
    <col min="12828" max="12839" width="5" style="1" customWidth="1"/>
    <col min="12840" max="12842" width="4.7265625" style="1" customWidth="1"/>
    <col min="12843" max="12843" width="7.26953125" style="1" customWidth="1"/>
    <col min="12844" max="12845" width="6.7265625" style="1" customWidth="1"/>
    <col min="12846" max="13056" width="9.1796875" style="1"/>
    <col min="13057" max="13057" width="1" style="1" customWidth="1"/>
    <col min="13058" max="13058" width="20.7265625" style="1" customWidth="1"/>
    <col min="13059" max="13059" width="5.81640625" style="1" customWidth="1"/>
    <col min="13060" max="13060" width="23.1796875" style="1" customWidth="1"/>
    <col min="13061" max="13061" width="26.453125" style="1" customWidth="1"/>
    <col min="13062" max="13062" width="21.7265625" style="1" customWidth="1"/>
    <col min="13063" max="13063" width="5.453125" style="1" customWidth="1"/>
    <col min="13064" max="13064" width="63.7265625" style="1" customWidth="1"/>
    <col min="13065" max="13065" width="11.7265625" style="1" customWidth="1"/>
    <col min="13066" max="13081" width="5" style="1" customWidth="1"/>
    <col min="13082" max="13082" width="4.81640625" style="1" customWidth="1"/>
    <col min="13083" max="13083" width="2.81640625" style="1" customWidth="1"/>
    <col min="13084" max="13095" width="5" style="1" customWidth="1"/>
    <col min="13096" max="13098" width="4.7265625" style="1" customWidth="1"/>
    <col min="13099" max="13099" width="7.26953125" style="1" customWidth="1"/>
    <col min="13100" max="13101" width="6.7265625" style="1" customWidth="1"/>
    <col min="13102" max="13312" width="9.1796875" style="1"/>
    <col min="13313" max="13313" width="1" style="1" customWidth="1"/>
    <col min="13314" max="13314" width="20.7265625" style="1" customWidth="1"/>
    <col min="13315" max="13315" width="5.81640625" style="1" customWidth="1"/>
    <col min="13316" max="13316" width="23.1796875" style="1" customWidth="1"/>
    <col min="13317" max="13317" width="26.453125" style="1" customWidth="1"/>
    <col min="13318" max="13318" width="21.7265625" style="1" customWidth="1"/>
    <col min="13319" max="13319" width="5.453125" style="1" customWidth="1"/>
    <col min="13320" max="13320" width="63.7265625" style="1" customWidth="1"/>
    <col min="13321" max="13321" width="11.7265625" style="1" customWidth="1"/>
    <col min="13322" max="13337" width="5" style="1" customWidth="1"/>
    <col min="13338" max="13338" width="4.81640625" style="1" customWidth="1"/>
    <col min="13339" max="13339" width="2.81640625" style="1" customWidth="1"/>
    <col min="13340" max="13351" width="5" style="1" customWidth="1"/>
    <col min="13352" max="13354" width="4.7265625" style="1" customWidth="1"/>
    <col min="13355" max="13355" width="7.26953125" style="1" customWidth="1"/>
    <col min="13356" max="13357" width="6.7265625" style="1" customWidth="1"/>
    <col min="13358" max="13568" width="9.1796875" style="1"/>
    <col min="13569" max="13569" width="1" style="1" customWidth="1"/>
    <col min="13570" max="13570" width="20.7265625" style="1" customWidth="1"/>
    <col min="13571" max="13571" width="5.81640625" style="1" customWidth="1"/>
    <col min="13572" max="13572" width="23.1796875" style="1" customWidth="1"/>
    <col min="13573" max="13573" width="26.453125" style="1" customWidth="1"/>
    <col min="13574" max="13574" width="21.7265625" style="1" customWidth="1"/>
    <col min="13575" max="13575" width="5.453125" style="1" customWidth="1"/>
    <col min="13576" max="13576" width="63.7265625" style="1" customWidth="1"/>
    <col min="13577" max="13577" width="11.7265625" style="1" customWidth="1"/>
    <col min="13578" max="13593" width="5" style="1" customWidth="1"/>
    <col min="13594" max="13594" width="4.81640625" style="1" customWidth="1"/>
    <col min="13595" max="13595" width="2.81640625" style="1" customWidth="1"/>
    <col min="13596" max="13607" width="5" style="1" customWidth="1"/>
    <col min="13608" max="13610" width="4.7265625" style="1" customWidth="1"/>
    <col min="13611" max="13611" width="7.26953125" style="1" customWidth="1"/>
    <col min="13612" max="13613" width="6.7265625" style="1" customWidth="1"/>
    <col min="13614" max="13824" width="9.1796875" style="1"/>
    <col min="13825" max="13825" width="1" style="1" customWidth="1"/>
    <col min="13826" max="13826" width="20.7265625" style="1" customWidth="1"/>
    <col min="13827" max="13827" width="5.81640625" style="1" customWidth="1"/>
    <col min="13828" max="13828" width="23.1796875" style="1" customWidth="1"/>
    <col min="13829" max="13829" width="26.453125" style="1" customWidth="1"/>
    <col min="13830" max="13830" width="21.7265625" style="1" customWidth="1"/>
    <col min="13831" max="13831" width="5.453125" style="1" customWidth="1"/>
    <col min="13832" max="13832" width="63.7265625" style="1" customWidth="1"/>
    <col min="13833" max="13833" width="11.7265625" style="1" customWidth="1"/>
    <col min="13834" max="13849" width="5" style="1" customWidth="1"/>
    <col min="13850" max="13850" width="4.81640625" style="1" customWidth="1"/>
    <col min="13851" max="13851" width="2.81640625" style="1" customWidth="1"/>
    <col min="13852" max="13863" width="5" style="1" customWidth="1"/>
    <col min="13864" max="13866" width="4.7265625" style="1" customWidth="1"/>
    <col min="13867" max="13867" width="7.26953125" style="1" customWidth="1"/>
    <col min="13868" max="13869" width="6.7265625" style="1" customWidth="1"/>
    <col min="13870" max="14080" width="9.1796875" style="1"/>
    <col min="14081" max="14081" width="1" style="1" customWidth="1"/>
    <col min="14082" max="14082" width="20.7265625" style="1" customWidth="1"/>
    <col min="14083" max="14083" width="5.81640625" style="1" customWidth="1"/>
    <col min="14084" max="14084" width="23.1796875" style="1" customWidth="1"/>
    <col min="14085" max="14085" width="26.453125" style="1" customWidth="1"/>
    <col min="14086" max="14086" width="21.7265625" style="1" customWidth="1"/>
    <col min="14087" max="14087" width="5.453125" style="1" customWidth="1"/>
    <col min="14088" max="14088" width="63.7265625" style="1" customWidth="1"/>
    <col min="14089" max="14089" width="11.7265625" style="1" customWidth="1"/>
    <col min="14090" max="14105" width="5" style="1" customWidth="1"/>
    <col min="14106" max="14106" width="4.81640625" style="1" customWidth="1"/>
    <col min="14107" max="14107" width="2.81640625" style="1" customWidth="1"/>
    <col min="14108" max="14119" width="5" style="1" customWidth="1"/>
    <col min="14120" max="14122" width="4.7265625" style="1" customWidth="1"/>
    <col min="14123" max="14123" width="7.26953125" style="1" customWidth="1"/>
    <col min="14124" max="14125" width="6.7265625" style="1" customWidth="1"/>
    <col min="14126" max="14336" width="9.1796875" style="1"/>
    <col min="14337" max="14337" width="1" style="1" customWidth="1"/>
    <col min="14338" max="14338" width="20.7265625" style="1" customWidth="1"/>
    <col min="14339" max="14339" width="5.81640625" style="1" customWidth="1"/>
    <col min="14340" max="14340" width="23.1796875" style="1" customWidth="1"/>
    <col min="14341" max="14341" width="26.453125" style="1" customWidth="1"/>
    <col min="14342" max="14342" width="21.7265625" style="1" customWidth="1"/>
    <col min="14343" max="14343" width="5.453125" style="1" customWidth="1"/>
    <col min="14344" max="14344" width="63.7265625" style="1" customWidth="1"/>
    <col min="14345" max="14345" width="11.7265625" style="1" customWidth="1"/>
    <col min="14346" max="14361" width="5" style="1" customWidth="1"/>
    <col min="14362" max="14362" width="4.81640625" style="1" customWidth="1"/>
    <col min="14363" max="14363" width="2.81640625" style="1" customWidth="1"/>
    <col min="14364" max="14375" width="5" style="1" customWidth="1"/>
    <col min="14376" max="14378" width="4.7265625" style="1" customWidth="1"/>
    <col min="14379" max="14379" width="7.26953125" style="1" customWidth="1"/>
    <col min="14380" max="14381" width="6.7265625" style="1" customWidth="1"/>
    <col min="14382" max="14592" width="9.1796875" style="1"/>
    <col min="14593" max="14593" width="1" style="1" customWidth="1"/>
    <col min="14594" max="14594" width="20.7265625" style="1" customWidth="1"/>
    <col min="14595" max="14595" width="5.81640625" style="1" customWidth="1"/>
    <col min="14596" max="14596" width="23.1796875" style="1" customWidth="1"/>
    <col min="14597" max="14597" width="26.453125" style="1" customWidth="1"/>
    <col min="14598" max="14598" width="21.7265625" style="1" customWidth="1"/>
    <col min="14599" max="14599" width="5.453125" style="1" customWidth="1"/>
    <col min="14600" max="14600" width="63.7265625" style="1" customWidth="1"/>
    <col min="14601" max="14601" width="11.7265625" style="1" customWidth="1"/>
    <col min="14602" max="14617" width="5" style="1" customWidth="1"/>
    <col min="14618" max="14618" width="4.81640625" style="1" customWidth="1"/>
    <col min="14619" max="14619" width="2.81640625" style="1" customWidth="1"/>
    <col min="14620" max="14631" width="5" style="1" customWidth="1"/>
    <col min="14632" max="14634" width="4.7265625" style="1" customWidth="1"/>
    <col min="14635" max="14635" width="7.26953125" style="1" customWidth="1"/>
    <col min="14636" max="14637" width="6.7265625" style="1" customWidth="1"/>
    <col min="14638" max="14848" width="9.1796875" style="1"/>
    <col min="14849" max="14849" width="1" style="1" customWidth="1"/>
    <col min="14850" max="14850" width="20.7265625" style="1" customWidth="1"/>
    <col min="14851" max="14851" width="5.81640625" style="1" customWidth="1"/>
    <col min="14852" max="14852" width="23.1796875" style="1" customWidth="1"/>
    <col min="14853" max="14853" width="26.453125" style="1" customWidth="1"/>
    <col min="14854" max="14854" width="21.7265625" style="1" customWidth="1"/>
    <col min="14855" max="14855" width="5.453125" style="1" customWidth="1"/>
    <col min="14856" max="14856" width="63.7265625" style="1" customWidth="1"/>
    <col min="14857" max="14857" width="11.7265625" style="1" customWidth="1"/>
    <col min="14858" max="14873" width="5" style="1" customWidth="1"/>
    <col min="14874" max="14874" width="4.81640625" style="1" customWidth="1"/>
    <col min="14875" max="14875" width="2.81640625" style="1" customWidth="1"/>
    <col min="14876" max="14887" width="5" style="1" customWidth="1"/>
    <col min="14888" max="14890" width="4.7265625" style="1" customWidth="1"/>
    <col min="14891" max="14891" width="7.26953125" style="1" customWidth="1"/>
    <col min="14892" max="14893" width="6.7265625" style="1" customWidth="1"/>
    <col min="14894" max="15104" width="9.1796875" style="1"/>
    <col min="15105" max="15105" width="1" style="1" customWidth="1"/>
    <col min="15106" max="15106" width="20.7265625" style="1" customWidth="1"/>
    <col min="15107" max="15107" width="5.81640625" style="1" customWidth="1"/>
    <col min="15108" max="15108" width="23.1796875" style="1" customWidth="1"/>
    <col min="15109" max="15109" width="26.453125" style="1" customWidth="1"/>
    <col min="15110" max="15110" width="21.7265625" style="1" customWidth="1"/>
    <col min="15111" max="15111" width="5.453125" style="1" customWidth="1"/>
    <col min="15112" max="15112" width="63.7265625" style="1" customWidth="1"/>
    <col min="15113" max="15113" width="11.7265625" style="1" customWidth="1"/>
    <col min="15114" max="15129" width="5" style="1" customWidth="1"/>
    <col min="15130" max="15130" width="4.81640625" style="1" customWidth="1"/>
    <col min="15131" max="15131" width="2.81640625" style="1" customWidth="1"/>
    <col min="15132" max="15143" width="5" style="1" customWidth="1"/>
    <col min="15144" max="15146" width="4.7265625" style="1" customWidth="1"/>
    <col min="15147" max="15147" width="7.26953125" style="1" customWidth="1"/>
    <col min="15148" max="15149" width="6.7265625" style="1" customWidth="1"/>
    <col min="15150" max="15360" width="9.1796875" style="1"/>
    <col min="15361" max="15361" width="1" style="1" customWidth="1"/>
    <col min="15362" max="15362" width="20.7265625" style="1" customWidth="1"/>
    <col min="15363" max="15363" width="5.81640625" style="1" customWidth="1"/>
    <col min="15364" max="15364" width="23.1796875" style="1" customWidth="1"/>
    <col min="15365" max="15365" width="26.453125" style="1" customWidth="1"/>
    <col min="15366" max="15366" width="21.7265625" style="1" customWidth="1"/>
    <col min="15367" max="15367" width="5.453125" style="1" customWidth="1"/>
    <col min="15368" max="15368" width="63.7265625" style="1" customWidth="1"/>
    <col min="15369" max="15369" width="11.7265625" style="1" customWidth="1"/>
    <col min="15370" max="15385" width="5" style="1" customWidth="1"/>
    <col min="15386" max="15386" width="4.81640625" style="1" customWidth="1"/>
    <col min="15387" max="15387" width="2.81640625" style="1" customWidth="1"/>
    <col min="15388" max="15399" width="5" style="1" customWidth="1"/>
    <col min="15400" max="15402" width="4.7265625" style="1" customWidth="1"/>
    <col min="15403" max="15403" width="7.26953125" style="1" customWidth="1"/>
    <col min="15404" max="15405" width="6.7265625" style="1" customWidth="1"/>
    <col min="15406" max="15616" width="9.1796875" style="1"/>
    <col min="15617" max="15617" width="1" style="1" customWidth="1"/>
    <col min="15618" max="15618" width="20.7265625" style="1" customWidth="1"/>
    <col min="15619" max="15619" width="5.81640625" style="1" customWidth="1"/>
    <col min="15620" max="15620" width="23.1796875" style="1" customWidth="1"/>
    <col min="15621" max="15621" width="26.453125" style="1" customWidth="1"/>
    <col min="15622" max="15622" width="21.7265625" style="1" customWidth="1"/>
    <col min="15623" max="15623" width="5.453125" style="1" customWidth="1"/>
    <col min="15624" max="15624" width="63.7265625" style="1" customWidth="1"/>
    <col min="15625" max="15625" width="11.7265625" style="1" customWidth="1"/>
    <col min="15626" max="15641" width="5" style="1" customWidth="1"/>
    <col min="15642" max="15642" width="4.81640625" style="1" customWidth="1"/>
    <col min="15643" max="15643" width="2.81640625" style="1" customWidth="1"/>
    <col min="15644" max="15655" width="5" style="1" customWidth="1"/>
    <col min="15656" max="15658" width="4.7265625" style="1" customWidth="1"/>
    <col min="15659" max="15659" width="7.26953125" style="1" customWidth="1"/>
    <col min="15660" max="15661" width="6.7265625" style="1" customWidth="1"/>
    <col min="15662" max="15872" width="9.1796875" style="1"/>
    <col min="15873" max="15873" width="1" style="1" customWidth="1"/>
    <col min="15874" max="15874" width="20.7265625" style="1" customWidth="1"/>
    <col min="15875" max="15875" width="5.81640625" style="1" customWidth="1"/>
    <col min="15876" max="15876" width="23.1796875" style="1" customWidth="1"/>
    <col min="15877" max="15877" width="26.453125" style="1" customWidth="1"/>
    <col min="15878" max="15878" width="21.7265625" style="1" customWidth="1"/>
    <col min="15879" max="15879" width="5.453125" style="1" customWidth="1"/>
    <col min="15880" max="15880" width="63.7265625" style="1" customWidth="1"/>
    <col min="15881" max="15881" width="11.7265625" style="1" customWidth="1"/>
    <col min="15882" max="15897" width="5" style="1" customWidth="1"/>
    <col min="15898" max="15898" width="4.81640625" style="1" customWidth="1"/>
    <col min="15899" max="15899" width="2.81640625" style="1" customWidth="1"/>
    <col min="15900" max="15911" width="5" style="1" customWidth="1"/>
    <col min="15912" max="15914" width="4.7265625" style="1" customWidth="1"/>
    <col min="15915" max="15915" width="7.26953125" style="1" customWidth="1"/>
    <col min="15916" max="15917" width="6.7265625" style="1" customWidth="1"/>
    <col min="15918" max="16128" width="9.1796875" style="1"/>
    <col min="16129" max="16129" width="1" style="1" customWidth="1"/>
    <col min="16130" max="16130" width="20.7265625" style="1" customWidth="1"/>
    <col min="16131" max="16131" width="5.81640625" style="1" customWidth="1"/>
    <col min="16132" max="16132" width="23.1796875" style="1" customWidth="1"/>
    <col min="16133" max="16133" width="26.453125" style="1" customWidth="1"/>
    <col min="16134" max="16134" width="21.7265625" style="1" customWidth="1"/>
    <col min="16135" max="16135" width="5.453125" style="1" customWidth="1"/>
    <col min="16136" max="16136" width="63.7265625" style="1" customWidth="1"/>
    <col min="16137" max="16137" width="11.7265625" style="1" customWidth="1"/>
    <col min="16138" max="16153" width="5" style="1" customWidth="1"/>
    <col min="16154" max="16154" width="4.81640625" style="1" customWidth="1"/>
    <col min="16155" max="16155" width="2.81640625" style="1" customWidth="1"/>
    <col min="16156" max="16167" width="5" style="1" customWidth="1"/>
    <col min="16168" max="16170" width="4.7265625" style="1" customWidth="1"/>
    <col min="16171" max="16171" width="7.26953125" style="1" customWidth="1"/>
    <col min="16172" max="16173" width="6.7265625" style="1" customWidth="1"/>
    <col min="16174" max="16384" width="9.1796875" style="1"/>
  </cols>
  <sheetData>
    <row r="1" spans="1:45" x14ac:dyDescent="0.35">
      <c r="C1" s="24" t="s">
        <v>535</v>
      </c>
      <c r="D1" s="25" t="s">
        <v>608</v>
      </c>
      <c r="E1" s="26"/>
    </row>
    <row r="2" spans="1:45" x14ac:dyDescent="0.35">
      <c r="A2" s="27"/>
      <c r="B2" s="28" t="s">
        <v>536</v>
      </c>
      <c r="C2" s="28"/>
      <c r="D2" s="64" t="s">
        <v>0</v>
      </c>
      <c r="E2" s="29" t="s">
        <v>1</v>
      </c>
      <c r="F2" s="24" t="s">
        <v>537</v>
      </c>
      <c r="G2" s="30"/>
      <c r="H2" s="30"/>
      <c r="I2" s="30"/>
      <c r="J2" s="30"/>
      <c r="K2" s="30"/>
      <c r="L2" s="30"/>
      <c r="M2" s="30"/>
      <c r="N2" s="30"/>
      <c r="O2" s="30"/>
      <c r="P2" s="30"/>
      <c r="Q2" s="30"/>
      <c r="R2" s="30"/>
      <c r="S2" s="30"/>
      <c r="T2" s="30"/>
      <c r="U2" s="30"/>
      <c r="V2" s="30"/>
      <c r="W2" s="30"/>
      <c r="X2" s="30"/>
      <c r="Y2" s="30"/>
      <c r="Z2" s="31"/>
      <c r="AF2" s="1"/>
      <c r="AG2" s="1"/>
      <c r="AH2" s="1"/>
      <c r="AI2" s="1"/>
      <c r="AJ2" s="1"/>
      <c r="AK2" s="1"/>
      <c r="AL2" s="113"/>
      <c r="AM2" s="113"/>
      <c r="AN2" s="113"/>
      <c r="AO2" s="113"/>
      <c r="AP2" s="113"/>
      <c r="AQ2" s="113"/>
      <c r="AR2" s="113"/>
      <c r="AS2" s="83"/>
    </row>
    <row r="3" spans="1:45" x14ac:dyDescent="0.35">
      <c r="A3" s="27"/>
      <c r="B3" s="3" t="s">
        <v>538</v>
      </c>
      <c r="C3" s="4">
        <v>1</v>
      </c>
      <c r="D3" s="32"/>
      <c r="E3" s="5" t="str">
        <f>IF(ISERROR(VLOOKUP(D3,'1 - Spelerslijst'!A:D,2,FALSE))," ",VLOOKUP(D3,'1 - Spelerslijst'!A:D,2,FALSE))</f>
        <v xml:space="preserve"> </v>
      </c>
      <c r="F3" s="6" t="str">
        <f>IF(ISERROR(VLOOKUP(D3,'1 - Spelerslijst'!A:D,4,FALSE))," ",VLOOKUP(D3,'1 - Spelerslijst'!A:D,4,FALSE))</f>
        <v xml:space="preserve"> </v>
      </c>
      <c r="G3" s="33"/>
      <c r="H3" s="33"/>
      <c r="I3" s="33"/>
      <c r="J3" s="33"/>
      <c r="K3" s="33"/>
      <c r="L3" s="33"/>
      <c r="M3" s="33"/>
      <c r="N3" s="33"/>
      <c r="O3" s="33"/>
      <c r="P3" s="33"/>
      <c r="Q3" s="33"/>
      <c r="R3" s="33"/>
      <c r="S3" s="33"/>
      <c r="T3" s="33"/>
      <c r="U3" s="33"/>
      <c r="V3" s="33"/>
      <c r="W3" s="33"/>
      <c r="X3" s="33"/>
      <c r="Y3" s="33"/>
      <c r="Z3" s="10"/>
      <c r="AF3" s="1"/>
      <c r="AG3" s="1"/>
      <c r="AH3" s="1"/>
      <c r="AI3" s="1"/>
      <c r="AJ3" s="1"/>
      <c r="AK3" s="1"/>
      <c r="AL3" s="1"/>
      <c r="AM3" s="1"/>
      <c r="AN3" s="1"/>
      <c r="AO3" s="1"/>
      <c r="AP3" s="1"/>
      <c r="AQ3" s="34"/>
      <c r="AR3" s="35"/>
      <c r="AS3" s="35"/>
    </row>
    <row r="4" spans="1:45" x14ac:dyDescent="0.35">
      <c r="A4" s="27"/>
      <c r="B4" s="7" t="s">
        <v>539</v>
      </c>
      <c r="C4" s="8">
        <v>2</v>
      </c>
      <c r="D4" s="36"/>
      <c r="E4" s="5" t="str">
        <f>IF(ISERROR(VLOOKUP(D4,'1 - Spelerslijst'!A:D,2,FALSE))," ",VLOOKUP(D4,'1 - Spelerslijst'!A:D,2,FALSE))</f>
        <v xml:space="preserve"> </v>
      </c>
      <c r="F4" s="6" t="str">
        <f>IF(ISERROR(VLOOKUP(D4,'1 - Spelerslijst'!A:D,4,FALSE))," ",VLOOKUP(D4,'1 - Spelerslijst'!A:D,4,FALSE))</f>
        <v xml:space="preserve"> </v>
      </c>
      <c r="G4" s="33"/>
      <c r="H4" s="9" t="s">
        <v>540</v>
      </c>
      <c r="I4" s="37"/>
      <c r="J4" s="33"/>
      <c r="K4" s="33"/>
      <c r="L4" s="33"/>
      <c r="M4" s="33"/>
      <c r="N4" s="33"/>
      <c r="O4" s="33"/>
      <c r="P4" s="33"/>
      <c r="Q4" s="33"/>
      <c r="R4" s="33"/>
      <c r="S4" s="33"/>
      <c r="T4" s="33"/>
      <c r="U4" s="33"/>
      <c r="V4" s="33"/>
      <c r="W4" s="33"/>
      <c r="X4" s="33"/>
      <c r="Y4" s="33"/>
      <c r="Z4" s="10"/>
      <c r="AF4" s="1"/>
      <c r="AG4" s="1"/>
      <c r="AH4" s="1"/>
      <c r="AI4" s="1"/>
      <c r="AJ4" s="1"/>
      <c r="AK4" s="1"/>
      <c r="AL4" s="1"/>
      <c r="AM4" s="1"/>
      <c r="AN4" s="1"/>
      <c r="AO4" s="1"/>
      <c r="AP4" s="1"/>
      <c r="AQ4" s="34"/>
      <c r="AR4" s="35"/>
      <c r="AS4" s="35"/>
    </row>
    <row r="5" spans="1:45" x14ac:dyDescent="0.35">
      <c r="A5" s="27"/>
      <c r="B5" s="7" t="s">
        <v>541</v>
      </c>
      <c r="C5" s="8">
        <v>3</v>
      </c>
      <c r="D5" s="36"/>
      <c r="E5" s="5" t="str">
        <f>IF(ISERROR(VLOOKUP(D5,'1 - Spelerslijst'!A:D,2,FALSE))," ",VLOOKUP(D5,'1 - Spelerslijst'!A:D,2,FALSE))</f>
        <v xml:space="preserve"> </v>
      </c>
      <c r="F5" s="6" t="str">
        <f>IF(ISERROR(VLOOKUP(D5,'1 - Spelerslijst'!A:D,4,FALSE))," ",VLOOKUP(D5,'1 - Spelerslijst'!A:D,4,FALSE))</f>
        <v xml:space="preserve"> </v>
      </c>
      <c r="G5" s="33"/>
      <c r="H5" s="5" t="s">
        <v>542</v>
      </c>
      <c r="I5" s="38" t="str">
        <f>IF(D1=0,"X","OK")</f>
        <v>OK</v>
      </c>
      <c r="J5" s="33"/>
      <c r="K5" s="33"/>
      <c r="L5" s="33"/>
      <c r="M5" s="33"/>
      <c r="N5" s="33"/>
      <c r="O5" s="33"/>
      <c r="P5" s="33"/>
      <c r="Q5" s="33"/>
      <c r="R5" s="33"/>
      <c r="S5" s="33"/>
      <c r="T5" s="33"/>
      <c r="U5" s="33"/>
      <c r="V5" s="33"/>
      <c r="W5" s="33"/>
      <c r="X5" s="33"/>
      <c r="Y5" s="33"/>
      <c r="Z5" s="10"/>
      <c r="AF5" s="1"/>
      <c r="AG5" s="1"/>
      <c r="AH5" s="1"/>
      <c r="AI5" s="1"/>
      <c r="AJ5" s="1"/>
      <c r="AK5" s="1"/>
      <c r="AL5" s="1"/>
      <c r="AM5" s="1"/>
      <c r="AN5" s="1"/>
      <c r="AO5" s="1"/>
      <c r="AP5" s="1"/>
      <c r="AQ5" s="34"/>
      <c r="AR5" s="35"/>
      <c r="AS5" s="35"/>
    </row>
    <row r="6" spans="1:45" x14ac:dyDescent="0.35">
      <c r="A6" s="27"/>
      <c r="B6" s="7" t="s">
        <v>543</v>
      </c>
      <c r="C6" s="8">
        <v>4</v>
      </c>
      <c r="D6" s="36"/>
      <c r="E6" s="5" t="str">
        <f>IF(ISERROR(VLOOKUP(D6,'1 - Spelerslijst'!A:D,2,FALSE))," ",VLOOKUP(D6,'1 - Spelerslijst'!A:D,2,FALSE))</f>
        <v xml:space="preserve"> </v>
      </c>
      <c r="F6" s="6" t="str">
        <f>IF(ISERROR(VLOOKUP(D6,'1 - Spelerslijst'!A:D,4,FALSE))," ",VLOOKUP(D6,'1 - Spelerslijst'!A:D,4,FALSE))</f>
        <v xml:space="preserve"> </v>
      </c>
      <c r="G6" s="33"/>
      <c r="H6" s="5" t="s">
        <v>544</v>
      </c>
      <c r="I6" s="38" t="str">
        <f>IF(D100=TRUE,"X","OK")</f>
        <v>X</v>
      </c>
      <c r="J6" s="33"/>
      <c r="K6" s="33"/>
      <c r="L6" s="33"/>
      <c r="M6" s="33"/>
      <c r="N6" s="33"/>
      <c r="O6" s="33"/>
      <c r="P6" s="33"/>
      <c r="Q6" s="33"/>
      <c r="R6" s="33"/>
      <c r="S6" s="33"/>
      <c r="T6" s="33"/>
      <c r="U6" s="33"/>
      <c r="V6" s="33"/>
      <c r="W6" s="33"/>
      <c r="X6" s="33"/>
      <c r="Y6" s="33"/>
      <c r="Z6" s="10"/>
      <c r="AF6" s="1"/>
      <c r="AG6" s="1"/>
      <c r="AH6" s="1"/>
      <c r="AI6" s="1"/>
      <c r="AJ6" s="1"/>
      <c r="AK6" s="1"/>
      <c r="AL6" s="1"/>
      <c r="AM6" s="1"/>
      <c r="AN6" s="1"/>
      <c r="AO6" s="1"/>
      <c r="AP6" s="1"/>
      <c r="AQ6" s="34"/>
      <c r="AR6" s="35"/>
      <c r="AS6" s="35"/>
    </row>
    <row r="7" spans="1:45" x14ac:dyDescent="0.35">
      <c r="A7" s="27"/>
      <c r="B7" s="7" t="s">
        <v>545</v>
      </c>
      <c r="C7" s="8">
        <v>5</v>
      </c>
      <c r="D7" s="36"/>
      <c r="E7" s="5" t="str">
        <f>IF(ISERROR(VLOOKUP(D7,'1 - Spelerslijst'!A:D,2,FALSE))," ",VLOOKUP(D7,'1 - Spelerslijst'!A:D,2,FALSE))</f>
        <v xml:space="preserve"> </v>
      </c>
      <c r="F7" s="6" t="str">
        <f>IF(ISERROR(VLOOKUP(D7,'1 - Spelerslijst'!A:D,4,FALSE))," ",VLOOKUP(D7,'1 - Spelerslijst'!A:D,4,FALSE))</f>
        <v xml:space="preserve"> </v>
      </c>
      <c r="G7" s="33"/>
      <c r="H7" s="5" t="s">
        <v>546</v>
      </c>
      <c r="I7" s="38" t="str">
        <f>IF(F17&lt;180000001,"OK","X")</f>
        <v>OK</v>
      </c>
      <c r="J7" s="33"/>
      <c r="K7" s="33"/>
      <c r="L7" s="33"/>
      <c r="M7" s="33"/>
      <c r="N7" s="33"/>
      <c r="O7" s="33"/>
      <c r="P7" s="33"/>
      <c r="Q7" s="33"/>
      <c r="R7" s="33"/>
      <c r="S7" s="33"/>
      <c r="T7" s="33"/>
      <c r="U7" s="33"/>
      <c r="V7" s="33"/>
      <c r="W7" s="33"/>
      <c r="X7" s="33"/>
      <c r="Y7" s="33"/>
      <c r="Z7" s="10"/>
      <c r="AF7" s="1"/>
      <c r="AG7" s="1"/>
      <c r="AH7" s="1"/>
      <c r="AI7" s="1"/>
      <c r="AJ7" s="1"/>
      <c r="AK7" s="1"/>
      <c r="AL7" s="1"/>
      <c r="AM7" s="1"/>
      <c r="AN7" s="1"/>
      <c r="AO7" s="1"/>
      <c r="AP7" s="1"/>
      <c r="AQ7" s="34"/>
      <c r="AR7" s="35"/>
      <c r="AS7" s="35"/>
    </row>
    <row r="8" spans="1:45" x14ac:dyDescent="0.35">
      <c r="A8" s="27"/>
      <c r="B8" s="7" t="s">
        <v>547</v>
      </c>
      <c r="C8" s="8">
        <v>6</v>
      </c>
      <c r="D8" s="36"/>
      <c r="E8" s="5" t="str">
        <f>IF(ISERROR(VLOOKUP(D8,'1 - Spelerslijst'!A:D,2,FALSE))," ",VLOOKUP(D8,'1 - Spelerslijst'!A:D,2,FALSE))</f>
        <v xml:space="preserve"> </v>
      </c>
      <c r="F8" s="6" t="str">
        <f>IF(ISERROR(VLOOKUP(D8,'1 - Spelerslijst'!A:D,4,FALSE))," ",VLOOKUP(D8,'1 - Spelerslijst'!A:D,4,FALSE))</f>
        <v xml:space="preserve"> </v>
      </c>
      <c r="G8" s="33"/>
      <c r="H8" s="5" t="s">
        <v>548</v>
      </c>
      <c r="I8" s="38" t="str">
        <f>IF(E117=TRUE,"X","OK")</f>
        <v>X</v>
      </c>
      <c r="J8" s="33"/>
      <c r="K8" s="33"/>
      <c r="L8" s="33"/>
      <c r="M8" s="33"/>
      <c r="N8" s="33"/>
      <c r="O8" s="33"/>
      <c r="P8" s="33"/>
      <c r="Q8" s="33"/>
      <c r="R8" s="33"/>
      <c r="S8" s="33"/>
      <c r="T8" s="33"/>
      <c r="U8" s="33"/>
      <c r="V8" s="33"/>
      <c r="W8" s="33"/>
      <c r="X8" s="33"/>
      <c r="Y8" s="33"/>
      <c r="Z8" s="10"/>
      <c r="AF8" s="1"/>
      <c r="AG8" s="1"/>
      <c r="AH8" s="1"/>
      <c r="AI8" s="1"/>
      <c r="AJ8" s="1"/>
      <c r="AK8" s="1"/>
      <c r="AL8" s="1"/>
      <c r="AM8" s="1"/>
      <c r="AN8" s="1"/>
      <c r="AO8" s="1"/>
      <c r="AP8" s="1"/>
      <c r="AQ8" s="34"/>
      <c r="AR8" s="35"/>
      <c r="AS8" s="35"/>
    </row>
    <row r="9" spans="1:45" x14ac:dyDescent="0.35">
      <c r="A9" s="27"/>
      <c r="B9" s="7" t="s">
        <v>549</v>
      </c>
      <c r="C9" s="8">
        <v>7</v>
      </c>
      <c r="D9" s="36"/>
      <c r="E9" s="5" t="str">
        <f>IF(ISERROR(VLOOKUP(D9,'1 - Spelerslijst'!A:D,2,FALSE))," ",VLOOKUP(D9,'1 - Spelerslijst'!A:D,2,FALSE))</f>
        <v xml:space="preserve"> </v>
      </c>
      <c r="F9" s="6" t="str">
        <f>IF(ISERROR(VLOOKUP(D9,'1 - Spelerslijst'!A:D,4,FALSE))," ",VLOOKUP(D9,'1 - Spelerslijst'!A:D,4,FALSE))</f>
        <v xml:space="preserve"> </v>
      </c>
      <c r="G9" s="33"/>
      <c r="H9" s="5" t="s">
        <v>550</v>
      </c>
      <c r="I9" s="38" t="str">
        <f>IF(E135=TRUE,"X","OK")</f>
        <v>X</v>
      </c>
      <c r="J9" s="33"/>
      <c r="K9" s="33"/>
      <c r="L9" s="33"/>
      <c r="M9" s="33"/>
      <c r="N9" s="33"/>
      <c r="O9" s="33"/>
      <c r="P9" s="33"/>
      <c r="Q9" s="33"/>
      <c r="R9" s="33"/>
      <c r="S9" s="33"/>
      <c r="T9" s="33"/>
      <c r="U9" s="33"/>
      <c r="V9" s="33"/>
      <c r="W9" s="33"/>
      <c r="X9" s="33"/>
      <c r="Y9" s="33"/>
      <c r="Z9" s="10"/>
      <c r="AF9" s="1"/>
      <c r="AG9" s="1"/>
      <c r="AH9" s="1"/>
      <c r="AI9" s="1"/>
      <c r="AJ9" s="1"/>
      <c r="AK9" s="1"/>
      <c r="AL9" s="1"/>
      <c r="AM9" s="1"/>
      <c r="AN9" s="1"/>
      <c r="AO9" s="1"/>
      <c r="AP9" s="1"/>
      <c r="AQ9" s="34"/>
      <c r="AR9" s="35"/>
      <c r="AS9" s="35"/>
    </row>
    <row r="10" spans="1:45" x14ac:dyDescent="0.35">
      <c r="A10" s="27"/>
      <c r="B10" s="7" t="s">
        <v>551</v>
      </c>
      <c r="C10" s="8">
        <v>8</v>
      </c>
      <c r="D10" s="36"/>
      <c r="E10" s="5" t="str">
        <f>IF(ISERROR(VLOOKUP(D10,'1 - Spelerslijst'!A:D,2,FALSE))," ",VLOOKUP(D10,'1 - Spelerslijst'!A:D,2,FALSE))</f>
        <v xml:space="preserve"> </v>
      </c>
      <c r="F10" s="6" t="str">
        <f>IF(ISERROR(VLOOKUP(D10,'1 - Spelerslijst'!A:D,4,FALSE))," ",VLOOKUP(D10,'1 - Spelerslijst'!A:D,4,FALSE))</f>
        <v xml:space="preserve"> </v>
      </c>
      <c r="G10" s="33"/>
      <c r="H10" s="10"/>
      <c r="I10" s="39"/>
      <c r="J10" s="33"/>
      <c r="K10" s="33"/>
      <c r="L10" s="33"/>
      <c r="M10" s="33"/>
      <c r="N10" s="33"/>
      <c r="O10" s="33"/>
      <c r="P10" s="33"/>
      <c r="Q10" s="33"/>
      <c r="R10" s="33"/>
      <c r="S10" s="33"/>
      <c r="T10" s="33"/>
      <c r="U10" s="33"/>
      <c r="V10" s="33"/>
      <c r="W10" s="33"/>
      <c r="X10" s="33"/>
      <c r="Y10" s="33"/>
      <c r="Z10" s="10"/>
      <c r="AF10" s="1"/>
      <c r="AG10" s="1"/>
      <c r="AH10" s="1"/>
      <c r="AI10" s="1"/>
      <c r="AJ10" s="1"/>
      <c r="AK10" s="1"/>
      <c r="AL10" s="1"/>
      <c r="AM10" s="1"/>
      <c r="AN10" s="1"/>
      <c r="AO10" s="1"/>
      <c r="AP10" s="1"/>
      <c r="AQ10" s="34"/>
      <c r="AR10" s="35"/>
      <c r="AS10" s="35"/>
    </row>
    <row r="11" spans="1:45" x14ac:dyDescent="0.35">
      <c r="A11" s="27"/>
      <c r="B11" s="7" t="s">
        <v>552</v>
      </c>
      <c r="C11" s="8">
        <v>9</v>
      </c>
      <c r="D11" s="36"/>
      <c r="E11" s="5" t="str">
        <f>IF(ISERROR(VLOOKUP(D11,'1 - Spelerslijst'!A:D,2,FALSE))," ",VLOOKUP(D11,'1 - Spelerslijst'!A:D,2,FALSE))</f>
        <v xml:space="preserve"> </v>
      </c>
      <c r="F11" s="6" t="str">
        <f>IF(ISERROR(VLOOKUP(D11,'1 - Spelerslijst'!A:D,4,FALSE))," ",VLOOKUP(D11,'1 - Spelerslijst'!A:D,4,FALSE))</f>
        <v xml:space="preserve"> </v>
      </c>
      <c r="G11" s="33"/>
      <c r="H11" s="10"/>
      <c r="I11" s="39"/>
      <c r="J11" s="33"/>
      <c r="K11" s="33"/>
      <c r="L11" s="33"/>
      <c r="M11" s="33"/>
      <c r="N11" s="33"/>
      <c r="O11" s="33"/>
      <c r="P11" s="33"/>
      <c r="Q11" s="33"/>
      <c r="R11" s="33"/>
      <c r="S11" s="33"/>
      <c r="T11" s="33"/>
      <c r="U11" s="33"/>
      <c r="V11" s="33"/>
      <c r="W11" s="33"/>
      <c r="X11" s="33"/>
      <c r="Y11" s="33"/>
      <c r="Z11" s="10"/>
      <c r="AF11" s="1"/>
      <c r="AG11" s="1"/>
      <c r="AH11" s="1"/>
      <c r="AI11" s="1"/>
      <c r="AJ11" s="1"/>
      <c r="AK11" s="1"/>
      <c r="AL11" s="1"/>
      <c r="AM11" s="1"/>
      <c r="AN11" s="1"/>
      <c r="AO11" s="1"/>
      <c r="AP11" s="1"/>
      <c r="AQ11" s="34"/>
      <c r="AR11" s="35"/>
      <c r="AS11" s="35"/>
    </row>
    <row r="12" spans="1:45" x14ac:dyDescent="0.35">
      <c r="A12" s="27"/>
      <c r="B12" s="7" t="s">
        <v>553</v>
      </c>
      <c r="C12" s="8">
        <v>10</v>
      </c>
      <c r="D12" s="36"/>
      <c r="E12" s="5" t="str">
        <f>IF(ISERROR(VLOOKUP(D12,'1 - Spelerslijst'!A:D,2,FALSE))," ",VLOOKUP(D12,'1 - Spelerslijst'!A:D,2,FALSE))</f>
        <v xml:space="preserve"> </v>
      </c>
      <c r="F12" s="6" t="str">
        <f>IF(ISERROR(VLOOKUP(D12,'1 - Spelerslijst'!A:D,4,FALSE))," ",VLOOKUP(D12,'1 - Spelerslijst'!A:D,4,FALSE))</f>
        <v xml:space="preserve"> </v>
      </c>
      <c r="G12" s="33"/>
      <c r="H12" s="33"/>
      <c r="I12" s="33"/>
      <c r="J12" s="33"/>
      <c r="K12" s="33"/>
      <c r="L12" s="33"/>
      <c r="M12" s="33"/>
      <c r="N12" s="33"/>
      <c r="O12" s="33"/>
      <c r="P12" s="33"/>
      <c r="Q12" s="33"/>
      <c r="R12" s="33"/>
      <c r="S12" s="33"/>
      <c r="T12" s="33"/>
      <c r="U12" s="33"/>
      <c r="V12" s="33"/>
      <c r="W12" s="33"/>
      <c r="X12" s="33"/>
      <c r="Y12" s="33"/>
      <c r="Z12" s="10"/>
      <c r="AF12" s="1"/>
      <c r="AG12" s="1"/>
      <c r="AH12" s="1"/>
      <c r="AI12" s="1"/>
      <c r="AJ12" s="1"/>
      <c r="AK12" s="1"/>
      <c r="AL12" s="1"/>
      <c r="AM12" s="1"/>
      <c r="AN12" s="1"/>
      <c r="AO12" s="1"/>
      <c r="AP12" s="1"/>
      <c r="AQ12" s="34"/>
      <c r="AR12" s="35"/>
      <c r="AS12" s="35"/>
    </row>
    <row r="13" spans="1:45" x14ac:dyDescent="0.35">
      <c r="A13" s="27"/>
      <c r="B13" s="7" t="s">
        <v>554</v>
      </c>
      <c r="C13" s="8">
        <v>11</v>
      </c>
      <c r="D13" s="36"/>
      <c r="E13" s="5" t="str">
        <f>IF(ISERROR(VLOOKUP(D13,'1 - Spelerslijst'!A:D,2,FALSE))," ",VLOOKUP(D13,'1 - Spelerslijst'!A:D,2,FALSE))</f>
        <v xml:space="preserve"> </v>
      </c>
      <c r="F13" s="6" t="str">
        <f>IF(ISERROR(VLOOKUP(D13,'1 - Spelerslijst'!A:D,4,FALSE))," ",VLOOKUP(D13,'1 - Spelerslijst'!A:D,4,FALSE))</f>
        <v xml:space="preserve"> </v>
      </c>
      <c r="G13" s="33"/>
      <c r="H13" s="11" t="s">
        <v>555</v>
      </c>
      <c r="I13" s="33"/>
      <c r="J13" s="33"/>
      <c r="K13" s="33"/>
      <c r="L13" s="33"/>
      <c r="M13" s="33"/>
      <c r="N13" s="33"/>
      <c r="O13" s="33"/>
      <c r="P13" s="33"/>
      <c r="Q13" s="33"/>
      <c r="R13" s="33"/>
      <c r="S13" s="33"/>
      <c r="T13" s="33"/>
      <c r="U13" s="33"/>
      <c r="V13" s="33"/>
      <c r="W13" s="33"/>
      <c r="X13" s="33"/>
      <c r="Y13" s="33"/>
      <c r="Z13" s="10"/>
      <c r="AF13" s="1"/>
      <c r="AG13" s="1"/>
      <c r="AH13" s="1"/>
      <c r="AI13" s="1"/>
      <c r="AJ13" s="1"/>
      <c r="AK13" s="1"/>
      <c r="AL13" s="1"/>
      <c r="AM13" s="1"/>
      <c r="AN13" s="1"/>
      <c r="AO13" s="1"/>
      <c r="AP13" s="1"/>
      <c r="AQ13" s="34"/>
      <c r="AR13" s="35"/>
      <c r="AS13" s="35"/>
    </row>
    <row r="14" spans="1:45" s="42" customFormat="1" x14ac:dyDescent="0.35">
      <c r="A14" s="40"/>
      <c r="B14" s="12" t="s">
        <v>556</v>
      </c>
      <c r="C14" s="13">
        <v>12</v>
      </c>
      <c r="D14" s="36"/>
      <c r="E14" s="5" t="str">
        <f>IF(ISERROR(VLOOKUP(D14,'1 - Spelerslijst'!A:D,2,FALSE))," ",VLOOKUP(D14,'1 - Spelerslijst'!A:D,2,FALSE))</f>
        <v xml:space="preserve"> </v>
      </c>
      <c r="F14" s="6" t="str">
        <f>IF(ISERROR(VLOOKUP(D14,'1 - Spelerslijst'!A:D,4,FALSE))," ",VLOOKUP(D14,'1 - Spelerslijst'!A:D,4,FALSE))</f>
        <v xml:space="preserve"> </v>
      </c>
      <c r="G14" s="41"/>
      <c r="H14" s="42" t="s">
        <v>557</v>
      </c>
      <c r="I14" s="41"/>
      <c r="J14" s="41"/>
      <c r="K14" s="41"/>
      <c r="L14" s="41"/>
      <c r="M14" s="41"/>
      <c r="N14" s="41"/>
      <c r="O14" s="41"/>
      <c r="P14" s="41"/>
      <c r="Q14" s="41"/>
      <c r="R14" s="41"/>
      <c r="S14" s="41"/>
      <c r="T14" s="41"/>
      <c r="U14" s="41"/>
      <c r="V14" s="41"/>
      <c r="W14" s="41"/>
      <c r="X14" s="41"/>
      <c r="Y14" s="41"/>
      <c r="Z14" s="10"/>
      <c r="AA14" s="43"/>
      <c r="AB14" s="43"/>
      <c r="AC14" s="43"/>
      <c r="AD14" s="43"/>
      <c r="AE14" s="43"/>
      <c r="AL14" s="1"/>
      <c r="AM14" s="1"/>
    </row>
    <row r="15" spans="1:45" s="42" customFormat="1" x14ac:dyDescent="0.35">
      <c r="A15" s="40"/>
      <c r="B15" s="12" t="s">
        <v>558</v>
      </c>
      <c r="C15" s="13">
        <v>13</v>
      </c>
      <c r="D15" s="36"/>
      <c r="E15" s="5" t="str">
        <f>IF(ISERROR(VLOOKUP(D15,'1 - Spelerslijst'!A:D,2,FALSE))," ",VLOOKUP(D15,'1 - Spelerslijst'!A:D,2,FALSE))</f>
        <v xml:space="preserve"> </v>
      </c>
      <c r="F15" s="6" t="str">
        <f>IF(ISERROR(VLOOKUP(D15,'1 - Spelerslijst'!A:D,4,FALSE))," ",VLOOKUP(D15,'1 - Spelerslijst'!A:D,4,FALSE))</f>
        <v xml:space="preserve"> </v>
      </c>
      <c r="G15" s="41"/>
      <c r="H15" s="41"/>
      <c r="I15" s="41"/>
      <c r="J15" s="41"/>
      <c r="K15" s="41"/>
      <c r="L15" s="41"/>
      <c r="M15" s="41"/>
      <c r="N15" s="41"/>
      <c r="O15" s="41"/>
      <c r="P15" s="41"/>
      <c r="Q15" s="41"/>
      <c r="R15" s="41"/>
      <c r="S15" s="41"/>
      <c r="T15" s="41"/>
      <c r="U15" s="41"/>
      <c r="V15" s="41"/>
      <c r="W15" s="41"/>
      <c r="X15" s="41"/>
      <c r="Y15" s="41"/>
      <c r="Z15" s="10"/>
      <c r="AA15" s="43"/>
      <c r="AB15" s="43"/>
      <c r="AC15" s="43"/>
      <c r="AD15" s="43"/>
      <c r="AE15" s="43"/>
      <c r="AL15" s="1"/>
      <c r="AM15" s="1"/>
    </row>
    <row r="16" spans="1:45" s="42" customFormat="1" x14ac:dyDescent="0.35">
      <c r="A16" s="40"/>
      <c r="B16" s="14" t="s">
        <v>559</v>
      </c>
      <c r="C16" s="15">
        <v>14</v>
      </c>
      <c r="D16" s="44"/>
      <c r="E16" s="5" t="str">
        <f>IF(ISERROR(VLOOKUP(D16,'1 - Spelerslijst'!A:D,2,FALSE))," ",VLOOKUP(D16,'1 - Spelerslijst'!A:D,2,FALSE))</f>
        <v xml:space="preserve"> </v>
      </c>
      <c r="F16" s="6" t="str">
        <f>IF(ISERROR(VLOOKUP(D16,'1 - Spelerslijst'!A:D,4,FALSE))," ",VLOOKUP(D16,'1 - Spelerslijst'!A:D,4,FALSE))</f>
        <v xml:space="preserve"> </v>
      </c>
      <c r="G16" s="41"/>
      <c r="H16" s="41"/>
      <c r="I16" s="41"/>
      <c r="J16" s="41"/>
      <c r="K16" s="41"/>
      <c r="L16" s="41"/>
      <c r="M16" s="41"/>
      <c r="N16" s="41"/>
      <c r="O16" s="41"/>
      <c r="P16" s="41"/>
      <c r="Q16" s="41"/>
      <c r="R16" s="41"/>
      <c r="S16" s="41"/>
      <c r="T16" s="41"/>
      <c r="U16" s="41"/>
      <c r="V16" s="41"/>
      <c r="W16" s="41"/>
      <c r="X16" s="41"/>
      <c r="Y16" s="41"/>
      <c r="Z16" s="43"/>
      <c r="AA16" s="43"/>
      <c r="AB16" s="43"/>
      <c r="AC16" s="43"/>
      <c r="AD16" s="43"/>
      <c r="AE16" s="43"/>
      <c r="AL16" s="1"/>
      <c r="AM16" s="1"/>
    </row>
    <row r="17" spans="1:45" x14ac:dyDescent="0.35">
      <c r="A17" s="27"/>
      <c r="B17" s="16"/>
      <c r="C17" s="10"/>
      <c r="D17" s="10"/>
      <c r="E17" s="10"/>
      <c r="F17" s="18">
        <f>SUM(F3:F16)</f>
        <v>0</v>
      </c>
      <c r="G17" s="45"/>
      <c r="H17" s="45"/>
      <c r="I17" s="45"/>
      <c r="J17" s="45"/>
      <c r="K17" s="45"/>
      <c r="L17" s="45"/>
      <c r="M17" s="45"/>
      <c r="N17" s="45"/>
      <c r="O17" s="45"/>
      <c r="P17" s="45"/>
      <c r="Q17" s="45"/>
      <c r="R17" s="45"/>
      <c r="S17" s="45"/>
      <c r="T17" s="45"/>
      <c r="U17" s="45"/>
      <c r="V17" s="45"/>
      <c r="W17" s="45"/>
      <c r="X17" s="46"/>
      <c r="Y17" s="46"/>
      <c r="Z17" s="47"/>
      <c r="AF17" s="1"/>
      <c r="AG17" s="1"/>
      <c r="AH17" s="1"/>
      <c r="AI17" s="1"/>
      <c r="AJ17" s="1"/>
      <c r="AK17" s="1"/>
      <c r="AL17" s="1"/>
      <c r="AM17" s="1"/>
      <c r="AN17" s="1"/>
      <c r="AO17" s="1"/>
      <c r="AP17" s="1"/>
      <c r="AQ17" s="1"/>
      <c r="AR17" s="1"/>
      <c r="AS17" s="1"/>
    </row>
    <row r="18" spans="1:45" x14ac:dyDescent="0.35">
      <c r="B18" s="16"/>
      <c r="C18" s="10"/>
      <c r="D18" s="10"/>
      <c r="E18" s="10"/>
      <c r="F18" s="19"/>
      <c r="G18" s="45"/>
      <c r="H18" s="45"/>
      <c r="I18" s="45"/>
      <c r="J18" s="45"/>
      <c r="K18" s="45"/>
      <c r="L18" s="45"/>
      <c r="M18" s="45"/>
      <c r="N18" s="45"/>
      <c r="O18" s="45"/>
      <c r="P18" s="45"/>
      <c r="Q18" s="45"/>
      <c r="R18" s="45"/>
      <c r="S18" s="45"/>
      <c r="T18" s="45"/>
      <c r="U18" s="45"/>
      <c r="V18" s="45"/>
      <c r="W18" s="45"/>
      <c r="X18" s="46"/>
      <c r="Y18" s="46"/>
      <c r="Z18" s="47"/>
      <c r="AF18" s="1"/>
      <c r="AG18" s="1"/>
      <c r="AH18" s="1"/>
      <c r="AI18" s="1"/>
      <c r="AJ18" s="1"/>
      <c r="AK18" s="1"/>
      <c r="AL18" s="1"/>
      <c r="AM18" s="1"/>
      <c r="AN18" s="1"/>
      <c r="AO18" s="1"/>
      <c r="AP18" s="1"/>
      <c r="AQ18" s="1"/>
      <c r="AR18" s="1"/>
      <c r="AS18" s="1"/>
    </row>
    <row r="19" spans="1:45" x14ac:dyDescent="0.35">
      <c r="B19" s="16"/>
      <c r="C19" s="20" t="s">
        <v>560</v>
      </c>
      <c r="D19" s="10"/>
      <c r="E19" s="10"/>
      <c r="F19" s="19"/>
      <c r="G19" s="45"/>
      <c r="H19" s="45"/>
      <c r="I19" s="45"/>
      <c r="J19" s="45"/>
      <c r="K19" s="45"/>
      <c r="L19" s="45"/>
      <c r="M19" s="45"/>
      <c r="N19" s="45"/>
      <c r="O19" s="45"/>
      <c r="P19" s="45"/>
      <c r="Q19" s="45"/>
      <c r="R19" s="45"/>
      <c r="S19" s="45"/>
      <c r="T19" s="45"/>
      <c r="U19" s="45"/>
      <c r="V19" s="45"/>
      <c r="W19" s="45"/>
      <c r="X19" s="46"/>
      <c r="Y19" s="46"/>
      <c r="Z19" s="47"/>
      <c r="AF19" s="1"/>
      <c r="AG19" s="1"/>
      <c r="AH19" s="1"/>
      <c r="AI19" s="1"/>
      <c r="AJ19" s="1"/>
      <c r="AK19" s="1"/>
      <c r="AL19" s="1"/>
      <c r="AM19" s="1"/>
      <c r="AN19" s="1"/>
      <c r="AO19" s="1"/>
      <c r="AP19" s="1"/>
      <c r="AQ19" s="1"/>
      <c r="AR19" s="1"/>
      <c r="AS19" s="1"/>
    </row>
    <row r="20" spans="1:45" x14ac:dyDescent="0.35">
      <c r="B20" s="16"/>
      <c r="C20" s="21">
        <v>1</v>
      </c>
      <c r="D20" s="22" t="s">
        <v>591</v>
      </c>
      <c r="E20" s="23" t="str">
        <f>VLOOKUP(D20,$C$184:$D$202,2,FALSE)</f>
        <v>Nog niet ingevuld</v>
      </c>
      <c r="F20" s="19"/>
      <c r="G20" s="45"/>
      <c r="H20" s="114" t="s">
        <v>561</v>
      </c>
      <c r="I20" s="45"/>
      <c r="J20" s="45"/>
      <c r="K20" s="45"/>
      <c r="L20" s="45"/>
      <c r="M20" s="45"/>
      <c r="N20" s="45"/>
      <c r="O20" s="45"/>
      <c r="P20" s="45"/>
      <c r="Q20" s="45"/>
      <c r="R20" s="45"/>
      <c r="S20" s="45"/>
      <c r="T20" s="45"/>
      <c r="U20" s="45"/>
      <c r="V20" s="45"/>
      <c r="W20" s="45"/>
      <c r="X20" s="46"/>
      <c r="Y20" s="46"/>
      <c r="Z20" s="47"/>
      <c r="AF20" s="1"/>
      <c r="AG20" s="1"/>
      <c r="AH20" s="1"/>
      <c r="AI20" s="1"/>
      <c r="AJ20" s="1"/>
      <c r="AK20" s="1"/>
      <c r="AL20" s="1"/>
      <c r="AM20" s="1"/>
      <c r="AN20" s="1"/>
      <c r="AO20" s="1"/>
      <c r="AP20" s="1"/>
      <c r="AQ20" s="1"/>
      <c r="AR20" s="1"/>
      <c r="AS20" s="1"/>
    </row>
    <row r="21" spans="1:45" x14ac:dyDescent="0.35">
      <c r="B21" s="16"/>
      <c r="C21" s="21">
        <v>2</v>
      </c>
      <c r="D21" s="22" t="s">
        <v>591</v>
      </c>
      <c r="E21" s="23" t="str">
        <f t="shared" ref="E21:E37" si="0">VLOOKUP(D21,$C$184:$D$202,2,FALSE)</f>
        <v>Nog niet ingevuld</v>
      </c>
      <c r="F21" s="19"/>
      <c r="G21" s="45"/>
      <c r="H21" s="115"/>
      <c r="I21" s="45"/>
      <c r="J21" s="45"/>
      <c r="K21" s="45"/>
      <c r="L21" s="45"/>
      <c r="M21" s="45"/>
      <c r="N21" s="45"/>
      <c r="O21" s="45"/>
      <c r="P21" s="45"/>
      <c r="Q21" s="45"/>
      <c r="R21" s="45"/>
      <c r="S21" s="45"/>
      <c r="T21" s="45"/>
      <c r="U21" s="45"/>
      <c r="V21" s="45"/>
      <c r="W21" s="45"/>
      <c r="X21" s="46"/>
      <c r="Y21" s="46"/>
      <c r="Z21" s="47"/>
      <c r="AF21" s="1"/>
      <c r="AG21" s="1"/>
      <c r="AH21" s="1"/>
      <c r="AI21" s="1"/>
      <c r="AJ21" s="1"/>
      <c r="AK21" s="1"/>
      <c r="AL21" s="1"/>
      <c r="AM21" s="1"/>
      <c r="AN21" s="1"/>
      <c r="AO21" s="1"/>
      <c r="AP21" s="1"/>
      <c r="AQ21" s="1"/>
      <c r="AR21" s="1"/>
      <c r="AS21" s="1"/>
    </row>
    <row r="22" spans="1:45" x14ac:dyDescent="0.35">
      <c r="B22" s="16"/>
      <c r="C22" s="21">
        <v>3</v>
      </c>
      <c r="D22" s="22" t="s">
        <v>591</v>
      </c>
      <c r="E22" s="23" t="str">
        <f t="shared" si="0"/>
        <v>Nog niet ingevuld</v>
      </c>
      <c r="F22" s="19"/>
      <c r="G22" s="45"/>
      <c r="H22" s="115"/>
      <c r="I22" s="45"/>
      <c r="J22" s="45"/>
      <c r="K22" s="45"/>
      <c r="L22" s="45"/>
      <c r="M22" s="45"/>
      <c r="N22" s="45"/>
      <c r="O22" s="45"/>
      <c r="P22" s="45"/>
      <c r="Q22" s="45"/>
      <c r="R22" s="45"/>
      <c r="S22" s="45"/>
      <c r="T22" s="45"/>
      <c r="U22" s="45"/>
      <c r="V22" s="45"/>
      <c r="W22" s="45"/>
      <c r="X22" s="46"/>
      <c r="Y22" s="46"/>
      <c r="Z22" s="47"/>
      <c r="AF22" s="1"/>
      <c r="AG22" s="1"/>
      <c r="AH22" s="1"/>
      <c r="AI22" s="1"/>
      <c r="AJ22" s="1"/>
      <c r="AK22" s="1"/>
      <c r="AL22" s="1"/>
      <c r="AM22" s="1"/>
      <c r="AN22" s="1"/>
      <c r="AO22" s="1"/>
      <c r="AP22" s="1"/>
      <c r="AQ22" s="1"/>
      <c r="AR22" s="1"/>
      <c r="AS22" s="1"/>
    </row>
    <row r="23" spans="1:45" x14ac:dyDescent="0.35">
      <c r="B23" s="16"/>
      <c r="C23" s="21">
        <v>4</v>
      </c>
      <c r="D23" s="22" t="s">
        <v>591</v>
      </c>
      <c r="E23" s="23" t="str">
        <f t="shared" si="0"/>
        <v>Nog niet ingevuld</v>
      </c>
      <c r="F23" s="19"/>
      <c r="G23" s="45"/>
      <c r="H23" s="115"/>
      <c r="I23" s="45"/>
      <c r="J23" s="45"/>
      <c r="K23" s="45"/>
      <c r="L23" s="45"/>
      <c r="M23" s="45"/>
      <c r="N23" s="45"/>
      <c r="O23" s="45"/>
      <c r="P23" s="45"/>
      <c r="Q23" s="45"/>
      <c r="R23" s="45"/>
      <c r="S23" s="45"/>
      <c r="T23" s="45"/>
      <c r="U23" s="45"/>
      <c r="V23" s="45"/>
      <c r="W23" s="45"/>
      <c r="X23" s="46"/>
      <c r="Y23" s="46"/>
      <c r="Z23" s="47"/>
      <c r="AF23" s="1"/>
      <c r="AG23" s="1"/>
      <c r="AH23" s="1"/>
      <c r="AI23" s="1"/>
      <c r="AJ23" s="1"/>
      <c r="AK23" s="1"/>
      <c r="AL23" s="1"/>
      <c r="AM23" s="1"/>
      <c r="AN23" s="1"/>
      <c r="AO23" s="1"/>
      <c r="AP23" s="1"/>
      <c r="AQ23" s="1"/>
      <c r="AR23" s="1"/>
      <c r="AS23" s="1"/>
    </row>
    <row r="24" spans="1:45" x14ac:dyDescent="0.35">
      <c r="B24" s="16"/>
      <c r="C24" s="21">
        <v>5</v>
      </c>
      <c r="D24" s="22" t="s">
        <v>591</v>
      </c>
      <c r="E24" s="23" t="str">
        <f t="shared" si="0"/>
        <v>Nog niet ingevuld</v>
      </c>
      <c r="F24" s="19"/>
      <c r="G24" s="45"/>
      <c r="H24" s="115"/>
      <c r="I24" s="45"/>
      <c r="J24" s="45"/>
      <c r="K24" s="45"/>
      <c r="L24" s="45"/>
      <c r="M24" s="45"/>
      <c r="N24" s="45"/>
      <c r="O24" s="45"/>
      <c r="P24" s="45"/>
      <c r="Q24" s="45"/>
      <c r="R24" s="45"/>
      <c r="S24" s="45"/>
      <c r="T24" s="45"/>
      <c r="U24" s="45"/>
      <c r="V24" s="45"/>
      <c r="W24" s="45"/>
      <c r="X24" s="46"/>
      <c r="Y24" s="46"/>
      <c r="Z24" s="47"/>
      <c r="AF24" s="1"/>
      <c r="AG24" s="1"/>
      <c r="AH24" s="1"/>
      <c r="AI24" s="1"/>
      <c r="AJ24" s="1"/>
      <c r="AK24" s="1"/>
      <c r="AL24" s="1"/>
      <c r="AM24" s="1"/>
      <c r="AN24" s="1"/>
      <c r="AO24" s="1"/>
      <c r="AP24" s="1"/>
      <c r="AQ24" s="1"/>
      <c r="AR24" s="1"/>
      <c r="AS24" s="1"/>
    </row>
    <row r="25" spans="1:45" x14ac:dyDescent="0.35">
      <c r="B25" s="16"/>
      <c r="C25" s="21">
        <v>6</v>
      </c>
      <c r="D25" s="22" t="s">
        <v>591</v>
      </c>
      <c r="E25" s="23" t="str">
        <f t="shared" si="0"/>
        <v>Nog niet ingevuld</v>
      </c>
      <c r="F25" s="19"/>
      <c r="G25" s="45"/>
      <c r="H25" s="115"/>
      <c r="I25" s="45"/>
      <c r="J25" s="45"/>
      <c r="K25" s="45"/>
      <c r="L25" s="45"/>
      <c r="M25" s="45"/>
      <c r="N25" s="45"/>
      <c r="O25" s="45"/>
      <c r="P25" s="45"/>
      <c r="Q25" s="45"/>
      <c r="R25" s="45"/>
      <c r="S25" s="45"/>
      <c r="T25" s="45"/>
      <c r="U25" s="45"/>
      <c r="V25" s="45"/>
      <c r="W25" s="45"/>
      <c r="X25" s="46"/>
      <c r="Y25" s="46"/>
      <c r="Z25" s="47"/>
      <c r="AF25" s="1"/>
      <c r="AG25" s="1"/>
      <c r="AH25" s="1"/>
      <c r="AI25" s="1"/>
      <c r="AJ25" s="1"/>
      <c r="AK25" s="1"/>
      <c r="AL25" s="1"/>
      <c r="AM25" s="1"/>
      <c r="AN25" s="1"/>
      <c r="AO25" s="1"/>
      <c r="AP25" s="1"/>
      <c r="AQ25" s="1"/>
      <c r="AR25" s="1"/>
      <c r="AS25" s="1"/>
    </row>
    <row r="26" spans="1:45" x14ac:dyDescent="0.35">
      <c r="B26" s="16"/>
      <c r="C26" s="21">
        <v>7</v>
      </c>
      <c r="D26" s="22" t="s">
        <v>591</v>
      </c>
      <c r="E26" s="23" t="str">
        <f t="shared" si="0"/>
        <v>Nog niet ingevuld</v>
      </c>
      <c r="F26" s="19"/>
      <c r="G26" s="45"/>
      <c r="H26" s="115"/>
      <c r="I26" s="45"/>
      <c r="J26" s="45"/>
      <c r="K26" s="45"/>
      <c r="L26" s="45"/>
      <c r="M26" s="45"/>
      <c r="N26" s="45"/>
      <c r="O26" s="45"/>
      <c r="P26" s="45"/>
      <c r="Q26" s="45"/>
      <c r="R26" s="45"/>
      <c r="S26" s="45"/>
      <c r="T26" s="45"/>
      <c r="U26" s="45"/>
      <c r="V26" s="45"/>
      <c r="W26" s="45"/>
      <c r="X26" s="46"/>
      <c r="Y26" s="46"/>
      <c r="Z26" s="47"/>
      <c r="AF26" s="1"/>
      <c r="AG26" s="1"/>
      <c r="AH26" s="1"/>
      <c r="AI26" s="1"/>
      <c r="AJ26" s="1"/>
      <c r="AK26" s="1"/>
      <c r="AL26" s="1"/>
      <c r="AM26" s="1"/>
      <c r="AN26" s="1"/>
      <c r="AO26" s="1"/>
      <c r="AP26" s="1"/>
      <c r="AQ26" s="1"/>
      <c r="AR26" s="1"/>
      <c r="AS26" s="1"/>
    </row>
    <row r="27" spans="1:45" x14ac:dyDescent="0.35">
      <c r="B27" s="16"/>
      <c r="C27" s="21">
        <v>8</v>
      </c>
      <c r="D27" s="22" t="s">
        <v>591</v>
      </c>
      <c r="E27" s="23" t="str">
        <f t="shared" si="0"/>
        <v>Nog niet ingevuld</v>
      </c>
      <c r="F27" s="19"/>
      <c r="G27" s="45"/>
      <c r="H27" s="115"/>
      <c r="I27" s="45"/>
      <c r="J27" s="45"/>
      <c r="K27" s="45"/>
      <c r="L27" s="45"/>
      <c r="M27" s="45"/>
      <c r="N27" s="45"/>
      <c r="O27" s="45"/>
      <c r="P27" s="45"/>
      <c r="Q27" s="45"/>
      <c r="R27" s="45"/>
      <c r="S27" s="45"/>
      <c r="T27" s="45"/>
      <c r="U27" s="45"/>
      <c r="V27" s="45"/>
      <c r="W27" s="45"/>
      <c r="X27" s="46"/>
      <c r="Y27" s="46"/>
      <c r="Z27" s="47"/>
      <c r="AF27" s="1"/>
      <c r="AG27" s="1"/>
      <c r="AH27" s="1"/>
      <c r="AI27" s="1"/>
      <c r="AJ27" s="1"/>
      <c r="AK27" s="1"/>
      <c r="AL27" s="1"/>
      <c r="AM27" s="1"/>
      <c r="AN27" s="1"/>
      <c r="AO27" s="1"/>
      <c r="AP27" s="1"/>
      <c r="AQ27" s="1"/>
      <c r="AR27" s="1"/>
      <c r="AS27" s="1"/>
    </row>
    <row r="28" spans="1:45" x14ac:dyDescent="0.35">
      <c r="B28" s="16"/>
      <c r="C28" s="21">
        <v>9</v>
      </c>
      <c r="D28" s="22" t="s">
        <v>591</v>
      </c>
      <c r="E28" s="23" t="str">
        <f t="shared" si="0"/>
        <v>Nog niet ingevuld</v>
      </c>
      <c r="F28" s="19"/>
      <c r="G28" s="45"/>
      <c r="H28" s="115"/>
      <c r="I28" s="45"/>
      <c r="J28" s="45"/>
      <c r="K28" s="45"/>
      <c r="L28" s="45"/>
      <c r="M28" s="45"/>
      <c r="N28" s="45"/>
      <c r="O28" s="45"/>
      <c r="P28" s="45"/>
      <c r="Q28" s="45"/>
      <c r="R28" s="45"/>
      <c r="S28" s="45"/>
      <c r="T28" s="45"/>
      <c r="U28" s="45"/>
      <c r="V28" s="45"/>
      <c r="W28" s="45"/>
      <c r="X28" s="46"/>
      <c r="Y28" s="46"/>
      <c r="Z28" s="47"/>
      <c r="AF28" s="1"/>
      <c r="AG28" s="1"/>
      <c r="AH28" s="1"/>
      <c r="AI28" s="1"/>
      <c r="AJ28" s="1"/>
      <c r="AK28" s="1"/>
      <c r="AL28" s="1"/>
      <c r="AM28" s="1"/>
      <c r="AN28" s="1"/>
      <c r="AO28" s="1"/>
      <c r="AP28" s="1"/>
      <c r="AQ28" s="1"/>
      <c r="AR28" s="1"/>
      <c r="AS28" s="1"/>
    </row>
    <row r="29" spans="1:45" x14ac:dyDescent="0.35">
      <c r="B29" s="16"/>
      <c r="C29" s="21">
        <v>10</v>
      </c>
      <c r="D29" s="22" t="s">
        <v>591</v>
      </c>
      <c r="E29" s="23" t="str">
        <f t="shared" si="0"/>
        <v>Nog niet ingevuld</v>
      </c>
      <c r="F29" s="19"/>
      <c r="G29" s="45"/>
      <c r="H29" s="115"/>
      <c r="I29" s="45"/>
      <c r="J29" s="45"/>
      <c r="K29" s="45"/>
      <c r="L29" s="45"/>
      <c r="M29" s="45"/>
      <c r="N29" s="45"/>
      <c r="O29" s="45"/>
      <c r="P29" s="45"/>
      <c r="Q29" s="45"/>
      <c r="R29" s="45"/>
      <c r="S29" s="45"/>
      <c r="T29" s="45"/>
      <c r="U29" s="45"/>
      <c r="V29" s="45"/>
      <c r="W29" s="45"/>
      <c r="X29" s="46"/>
      <c r="Y29" s="46"/>
      <c r="Z29" s="47"/>
      <c r="AF29" s="1"/>
      <c r="AG29" s="1"/>
      <c r="AH29" s="1"/>
      <c r="AI29" s="1"/>
      <c r="AJ29" s="1"/>
      <c r="AK29" s="1"/>
      <c r="AL29" s="1"/>
      <c r="AM29" s="1"/>
      <c r="AN29" s="1"/>
      <c r="AO29" s="1"/>
      <c r="AP29" s="1"/>
      <c r="AQ29" s="1"/>
      <c r="AR29" s="1"/>
      <c r="AS29" s="1"/>
    </row>
    <row r="30" spans="1:45" x14ac:dyDescent="0.35">
      <c r="B30" s="16"/>
      <c r="C30" s="21">
        <v>11</v>
      </c>
      <c r="D30" s="22" t="s">
        <v>591</v>
      </c>
      <c r="E30" s="23" t="str">
        <f t="shared" si="0"/>
        <v>Nog niet ingevuld</v>
      </c>
      <c r="F30" s="19"/>
      <c r="G30" s="45"/>
      <c r="H30" s="115"/>
      <c r="I30" s="45"/>
      <c r="J30" s="45"/>
      <c r="K30" s="45"/>
      <c r="L30" s="45"/>
      <c r="M30" s="45"/>
      <c r="N30" s="45"/>
      <c r="O30" s="45"/>
      <c r="P30" s="45"/>
      <c r="Q30" s="45"/>
      <c r="R30" s="45"/>
      <c r="S30" s="45"/>
      <c r="T30" s="45"/>
      <c r="U30" s="45"/>
      <c r="V30" s="45"/>
      <c r="W30" s="45"/>
      <c r="X30" s="46"/>
      <c r="Y30" s="46"/>
      <c r="Z30" s="47"/>
      <c r="AF30" s="1"/>
      <c r="AG30" s="1"/>
      <c r="AH30" s="1"/>
      <c r="AI30" s="1"/>
      <c r="AJ30" s="1"/>
      <c r="AK30" s="1"/>
      <c r="AL30" s="1"/>
      <c r="AM30" s="1"/>
      <c r="AN30" s="1"/>
      <c r="AO30" s="1"/>
      <c r="AP30" s="1"/>
      <c r="AQ30" s="1"/>
      <c r="AR30" s="1"/>
      <c r="AS30" s="1"/>
    </row>
    <row r="31" spans="1:45" x14ac:dyDescent="0.35">
      <c r="B31" s="16"/>
      <c r="C31" s="21">
        <v>12</v>
      </c>
      <c r="D31" s="22" t="s">
        <v>591</v>
      </c>
      <c r="E31" s="23" t="str">
        <f t="shared" si="0"/>
        <v>Nog niet ingevuld</v>
      </c>
      <c r="F31" s="19"/>
      <c r="G31" s="45"/>
      <c r="H31" s="115"/>
      <c r="I31" s="45"/>
      <c r="J31" s="45"/>
      <c r="K31" s="45"/>
      <c r="L31" s="45"/>
      <c r="M31" s="45"/>
      <c r="N31" s="45"/>
      <c r="O31" s="45"/>
      <c r="P31" s="45"/>
      <c r="Q31" s="45"/>
      <c r="R31" s="45"/>
      <c r="S31" s="45"/>
      <c r="T31" s="45"/>
      <c r="U31" s="45"/>
      <c r="V31" s="45"/>
      <c r="W31" s="45"/>
      <c r="X31" s="46"/>
      <c r="Y31" s="46"/>
      <c r="Z31" s="47"/>
      <c r="AF31" s="1"/>
      <c r="AG31" s="1"/>
      <c r="AH31" s="1"/>
      <c r="AI31" s="1"/>
      <c r="AJ31" s="1"/>
      <c r="AK31" s="1"/>
      <c r="AL31" s="1"/>
      <c r="AM31" s="1"/>
      <c r="AN31" s="1"/>
      <c r="AO31" s="1"/>
      <c r="AP31" s="1"/>
      <c r="AQ31" s="1"/>
      <c r="AR31" s="1"/>
      <c r="AS31" s="1"/>
    </row>
    <row r="32" spans="1:45" x14ac:dyDescent="0.35">
      <c r="B32" s="16"/>
      <c r="C32" s="21">
        <v>13</v>
      </c>
      <c r="D32" s="22" t="s">
        <v>591</v>
      </c>
      <c r="E32" s="23" t="str">
        <f t="shared" si="0"/>
        <v>Nog niet ingevuld</v>
      </c>
      <c r="F32" s="19"/>
      <c r="G32" s="45"/>
      <c r="H32" s="115"/>
      <c r="I32" s="45"/>
      <c r="J32" s="45"/>
      <c r="K32" s="45"/>
      <c r="L32" s="45"/>
      <c r="M32" s="45"/>
      <c r="N32" s="45"/>
      <c r="O32" s="45"/>
      <c r="P32" s="45"/>
      <c r="Q32" s="45"/>
      <c r="R32" s="45"/>
      <c r="S32" s="45"/>
      <c r="T32" s="45"/>
      <c r="U32" s="45"/>
      <c r="V32" s="45"/>
      <c r="W32" s="45"/>
      <c r="X32" s="46"/>
      <c r="Y32" s="46"/>
      <c r="Z32" s="47"/>
      <c r="AF32" s="1"/>
      <c r="AG32" s="1"/>
      <c r="AH32" s="1"/>
      <c r="AI32" s="1"/>
      <c r="AJ32" s="1"/>
      <c r="AK32" s="1"/>
      <c r="AL32" s="1"/>
      <c r="AM32" s="1"/>
      <c r="AN32" s="1"/>
      <c r="AO32" s="1"/>
      <c r="AP32" s="1"/>
      <c r="AQ32" s="1"/>
      <c r="AR32" s="1"/>
      <c r="AS32" s="1"/>
    </row>
    <row r="33" spans="2:45" x14ac:dyDescent="0.35">
      <c r="B33" s="16"/>
      <c r="C33" s="21">
        <v>14</v>
      </c>
      <c r="D33" s="22" t="s">
        <v>591</v>
      </c>
      <c r="E33" s="23" t="str">
        <f t="shared" si="0"/>
        <v>Nog niet ingevuld</v>
      </c>
      <c r="F33" s="19"/>
      <c r="G33" s="45"/>
      <c r="H33" s="115"/>
      <c r="I33" s="45"/>
      <c r="J33" s="45"/>
      <c r="K33" s="45"/>
      <c r="L33" s="45"/>
      <c r="M33" s="45"/>
      <c r="N33" s="45"/>
      <c r="O33" s="45"/>
      <c r="P33" s="45"/>
      <c r="Q33" s="45"/>
      <c r="R33" s="45"/>
      <c r="S33" s="45"/>
      <c r="T33" s="45"/>
      <c r="U33" s="45"/>
      <c r="V33" s="45"/>
      <c r="W33" s="45"/>
      <c r="X33" s="46"/>
      <c r="Y33" s="46"/>
      <c r="Z33" s="47"/>
      <c r="AF33" s="1"/>
      <c r="AG33" s="1"/>
      <c r="AH33" s="1"/>
      <c r="AI33" s="1"/>
      <c r="AJ33" s="1"/>
      <c r="AK33" s="1"/>
      <c r="AL33" s="1"/>
      <c r="AM33" s="1"/>
      <c r="AN33" s="1"/>
      <c r="AO33" s="1"/>
      <c r="AP33" s="1"/>
      <c r="AQ33" s="1"/>
      <c r="AR33" s="1"/>
      <c r="AS33" s="1"/>
    </row>
    <row r="34" spans="2:45" x14ac:dyDescent="0.35">
      <c r="B34" s="16"/>
      <c r="C34" s="21">
        <v>15</v>
      </c>
      <c r="D34" s="22" t="s">
        <v>591</v>
      </c>
      <c r="E34" s="23" t="str">
        <f t="shared" si="0"/>
        <v>Nog niet ingevuld</v>
      </c>
      <c r="F34" s="19"/>
      <c r="G34" s="45"/>
      <c r="H34" s="115"/>
      <c r="I34" s="45"/>
      <c r="J34" s="45"/>
      <c r="K34" s="45"/>
      <c r="L34" s="45"/>
      <c r="M34" s="45"/>
      <c r="N34" s="45"/>
      <c r="O34" s="45"/>
      <c r="P34" s="45"/>
      <c r="Q34" s="45"/>
      <c r="R34" s="45"/>
      <c r="S34" s="45"/>
      <c r="T34" s="45"/>
      <c r="U34" s="45"/>
      <c r="V34" s="45"/>
      <c r="W34" s="45"/>
      <c r="X34" s="46"/>
      <c r="Y34" s="46"/>
      <c r="Z34" s="47"/>
      <c r="AF34" s="1"/>
      <c r="AG34" s="1"/>
      <c r="AH34" s="1"/>
      <c r="AI34" s="1"/>
      <c r="AJ34" s="1"/>
      <c r="AK34" s="1"/>
      <c r="AL34" s="1"/>
      <c r="AM34" s="1"/>
      <c r="AN34" s="1"/>
      <c r="AO34" s="1"/>
      <c r="AP34" s="1"/>
      <c r="AQ34" s="1"/>
      <c r="AR34" s="1"/>
      <c r="AS34" s="1"/>
    </row>
    <row r="35" spans="2:45" x14ac:dyDescent="0.35">
      <c r="B35" s="16"/>
      <c r="C35" s="21">
        <v>16</v>
      </c>
      <c r="D35" s="22" t="s">
        <v>591</v>
      </c>
      <c r="E35" s="23" t="str">
        <f t="shared" si="0"/>
        <v>Nog niet ingevuld</v>
      </c>
      <c r="F35" s="19"/>
      <c r="G35" s="45"/>
      <c r="H35" s="115"/>
      <c r="I35" s="45"/>
      <c r="J35" s="45"/>
      <c r="K35" s="45"/>
      <c r="L35" s="45"/>
      <c r="M35" s="45"/>
      <c r="N35" s="45"/>
      <c r="O35" s="45"/>
      <c r="P35" s="45"/>
      <c r="Q35" s="45"/>
      <c r="R35" s="45"/>
      <c r="S35" s="45"/>
      <c r="T35" s="45"/>
      <c r="U35" s="45"/>
      <c r="V35" s="45"/>
      <c r="W35" s="45"/>
      <c r="X35" s="46"/>
      <c r="Y35" s="46"/>
      <c r="Z35" s="47"/>
      <c r="AF35" s="1"/>
      <c r="AG35" s="1"/>
      <c r="AH35" s="1"/>
      <c r="AI35" s="1"/>
      <c r="AJ35" s="1"/>
      <c r="AK35" s="1"/>
      <c r="AL35" s="1"/>
      <c r="AM35" s="1"/>
      <c r="AN35" s="1"/>
      <c r="AO35" s="1"/>
      <c r="AP35" s="1"/>
      <c r="AQ35" s="1"/>
      <c r="AR35" s="1"/>
      <c r="AS35" s="1"/>
    </row>
    <row r="36" spans="2:45" x14ac:dyDescent="0.35">
      <c r="B36" s="16"/>
      <c r="C36" s="21">
        <v>17</v>
      </c>
      <c r="D36" s="22" t="s">
        <v>591</v>
      </c>
      <c r="E36" s="23" t="str">
        <f t="shared" si="0"/>
        <v>Nog niet ingevuld</v>
      </c>
      <c r="F36" s="19"/>
      <c r="G36" s="45"/>
      <c r="H36" s="115"/>
      <c r="I36" s="45"/>
      <c r="J36" s="45"/>
      <c r="K36" s="45"/>
      <c r="L36" s="45"/>
      <c r="M36" s="45"/>
      <c r="N36" s="45"/>
      <c r="O36" s="45"/>
      <c r="P36" s="45"/>
      <c r="Q36" s="45"/>
      <c r="R36" s="45"/>
      <c r="S36" s="45"/>
      <c r="T36" s="45"/>
      <c r="U36" s="45"/>
      <c r="V36" s="45"/>
      <c r="W36" s="45"/>
      <c r="X36" s="46"/>
      <c r="Y36" s="46"/>
      <c r="Z36" s="47"/>
      <c r="AF36" s="1"/>
      <c r="AG36" s="1"/>
      <c r="AH36" s="1"/>
      <c r="AI36" s="1"/>
      <c r="AJ36" s="1"/>
      <c r="AK36" s="1"/>
      <c r="AL36" s="1"/>
      <c r="AM36" s="1"/>
      <c r="AN36" s="1"/>
      <c r="AO36" s="1"/>
      <c r="AP36" s="1"/>
      <c r="AQ36" s="1"/>
      <c r="AR36" s="1"/>
      <c r="AS36" s="1"/>
    </row>
    <row r="37" spans="2:45" x14ac:dyDescent="0.35">
      <c r="B37" s="16"/>
      <c r="C37" s="21">
        <v>18</v>
      </c>
      <c r="D37" s="22" t="s">
        <v>591</v>
      </c>
      <c r="E37" s="23" t="str">
        <f t="shared" si="0"/>
        <v>Nog niet ingevuld</v>
      </c>
      <c r="F37" s="19"/>
      <c r="G37" s="45"/>
      <c r="H37" s="115"/>
      <c r="I37" s="45"/>
      <c r="J37" s="45"/>
      <c r="K37" s="45"/>
      <c r="L37" s="45"/>
      <c r="M37" s="45"/>
      <c r="N37" s="45"/>
      <c r="O37" s="45"/>
      <c r="P37" s="45"/>
      <c r="Q37" s="45"/>
      <c r="R37" s="45"/>
      <c r="S37" s="45"/>
      <c r="T37" s="45"/>
      <c r="U37" s="45"/>
      <c r="V37" s="45"/>
      <c r="W37" s="45"/>
      <c r="X37" s="46"/>
      <c r="Y37" s="46"/>
      <c r="Z37" s="47"/>
      <c r="AF37" s="1"/>
      <c r="AG37" s="1"/>
      <c r="AH37" s="1"/>
      <c r="AI37" s="1"/>
      <c r="AJ37" s="1"/>
      <c r="AK37" s="1"/>
      <c r="AL37" s="1"/>
      <c r="AM37" s="1"/>
      <c r="AN37" s="1"/>
      <c r="AO37" s="1"/>
      <c r="AP37" s="1"/>
      <c r="AQ37" s="1"/>
      <c r="AR37" s="1"/>
      <c r="AS37" s="1"/>
    </row>
    <row r="38" spans="2:45" x14ac:dyDescent="0.35">
      <c r="B38" s="16"/>
      <c r="C38" s="10"/>
      <c r="D38" s="10"/>
      <c r="E38" s="10"/>
      <c r="F38" s="19"/>
      <c r="G38" s="45"/>
      <c r="H38" s="45"/>
      <c r="I38" s="45"/>
      <c r="J38" s="45"/>
      <c r="K38" s="45"/>
      <c r="L38" s="45"/>
      <c r="M38" s="45"/>
      <c r="N38" s="45"/>
      <c r="O38" s="45"/>
      <c r="P38" s="45"/>
      <c r="Q38" s="45"/>
      <c r="R38" s="45"/>
      <c r="S38" s="45"/>
      <c r="T38" s="45"/>
      <c r="U38" s="45"/>
      <c r="V38" s="45"/>
      <c r="W38" s="45"/>
      <c r="X38" s="46"/>
      <c r="Y38" s="46"/>
      <c r="Z38" s="47"/>
      <c r="AF38" s="1"/>
      <c r="AG38" s="1"/>
      <c r="AH38" s="1"/>
      <c r="AI38" s="1"/>
      <c r="AJ38" s="1"/>
      <c r="AK38" s="1"/>
      <c r="AL38" s="1"/>
      <c r="AM38" s="1"/>
      <c r="AN38" s="1"/>
      <c r="AO38" s="1"/>
      <c r="AP38" s="1"/>
      <c r="AQ38" s="1"/>
      <c r="AR38" s="1"/>
      <c r="AS38" s="1"/>
    </row>
    <row r="39" spans="2:45" x14ac:dyDescent="0.35">
      <c r="B39" s="16"/>
      <c r="C39" s="10"/>
      <c r="D39" s="17"/>
      <c r="E39" s="10"/>
      <c r="F39" s="19"/>
      <c r="G39" s="45"/>
      <c r="H39" s="45"/>
      <c r="I39" s="45"/>
      <c r="J39" s="45"/>
      <c r="K39" s="45"/>
      <c r="L39" s="45"/>
      <c r="M39" s="45"/>
      <c r="N39" s="45"/>
      <c r="O39" s="45"/>
      <c r="P39" s="45"/>
      <c r="Q39" s="45"/>
      <c r="R39" s="45"/>
      <c r="S39" s="45"/>
      <c r="T39" s="45"/>
      <c r="U39" s="45"/>
      <c r="V39" s="45"/>
      <c r="W39" s="45"/>
      <c r="X39" s="46"/>
      <c r="Y39" s="46"/>
      <c r="Z39" s="47"/>
      <c r="AF39" s="1"/>
      <c r="AG39" s="1"/>
      <c r="AH39" s="1"/>
      <c r="AI39" s="1"/>
      <c r="AJ39" s="1"/>
      <c r="AK39" s="1"/>
      <c r="AL39" s="1"/>
      <c r="AM39" s="1"/>
      <c r="AN39" s="1"/>
      <c r="AO39" s="1"/>
      <c r="AP39" s="1"/>
      <c r="AQ39" s="1"/>
      <c r="AR39" s="1"/>
      <c r="AS39" s="1"/>
    </row>
    <row r="40" spans="2:45" x14ac:dyDescent="0.35">
      <c r="B40" s="16"/>
      <c r="C40" s="10"/>
      <c r="D40" s="17"/>
      <c r="E40" s="10"/>
      <c r="F40" s="19"/>
      <c r="G40" s="45"/>
      <c r="H40" s="45"/>
      <c r="I40" s="45"/>
      <c r="J40" s="45"/>
      <c r="K40" s="45"/>
      <c r="L40" s="45"/>
      <c r="M40" s="45"/>
      <c r="N40" s="45"/>
      <c r="O40" s="45"/>
      <c r="P40" s="45"/>
      <c r="Q40" s="45"/>
      <c r="R40" s="45"/>
      <c r="S40" s="45"/>
      <c r="T40" s="45"/>
      <c r="U40" s="45"/>
      <c r="V40" s="45"/>
      <c r="W40" s="45"/>
      <c r="X40" s="46"/>
      <c r="Y40" s="46"/>
      <c r="Z40" s="47"/>
      <c r="AF40" s="1"/>
      <c r="AG40" s="1"/>
      <c r="AH40" s="1"/>
      <c r="AI40" s="1"/>
      <c r="AJ40" s="1"/>
      <c r="AK40" s="1"/>
      <c r="AL40" s="1"/>
      <c r="AM40" s="1"/>
      <c r="AN40" s="1"/>
      <c r="AO40" s="1"/>
      <c r="AP40" s="1"/>
      <c r="AQ40" s="1"/>
      <c r="AR40" s="1"/>
      <c r="AS40" s="1"/>
    </row>
    <row r="41" spans="2:45" x14ac:dyDescent="0.35">
      <c r="B41" s="16"/>
      <c r="C41" s="10"/>
      <c r="D41" s="17"/>
      <c r="E41" s="10"/>
      <c r="F41" s="19"/>
      <c r="G41" s="45"/>
      <c r="H41" s="45"/>
      <c r="I41" s="45"/>
      <c r="J41" s="45"/>
      <c r="K41" s="45"/>
      <c r="L41" s="45"/>
      <c r="M41" s="45"/>
      <c r="N41" s="45"/>
      <c r="O41" s="45"/>
      <c r="P41" s="45"/>
      <c r="Q41" s="45"/>
      <c r="R41" s="45"/>
      <c r="S41" s="45"/>
      <c r="T41" s="45"/>
      <c r="U41" s="45"/>
      <c r="V41" s="45"/>
      <c r="W41" s="45"/>
      <c r="X41" s="46"/>
      <c r="Y41" s="46"/>
      <c r="Z41" s="47"/>
      <c r="AF41" s="1"/>
      <c r="AG41" s="1"/>
      <c r="AH41" s="1"/>
      <c r="AI41" s="1"/>
      <c r="AJ41" s="1"/>
      <c r="AK41" s="1"/>
      <c r="AL41" s="1"/>
      <c r="AM41" s="1"/>
      <c r="AN41" s="1"/>
      <c r="AO41" s="1"/>
      <c r="AP41" s="1"/>
      <c r="AQ41" s="1"/>
      <c r="AR41" s="1"/>
      <c r="AS41" s="1"/>
    </row>
    <row r="42" spans="2:45" x14ac:dyDescent="0.35">
      <c r="B42" s="16"/>
      <c r="C42" s="10"/>
      <c r="D42" s="17"/>
      <c r="E42" s="10"/>
      <c r="F42" s="19"/>
      <c r="G42" s="45"/>
      <c r="H42" s="45"/>
      <c r="I42" s="45"/>
      <c r="J42" s="45"/>
      <c r="K42" s="45"/>
      <c r="L42" s="45"/>
      <c r="M42" s="45"/>
      <c r="N42" s="45"/>
      <c r="O42" s="45"/>
      <c r="P42" s="45"/>
      <c r="Q42" s="45"/>
      <c r="R42" s="45"/>
      <c r="S42" s="45"/>
      <c r="T42" s="45"/>
      <c r="U42" s="45"/>
      <c r="V42" s="45"/>
      <c r="W42" s="45"/>
      <c r="X42" s="46"/>
      <c r="Y42" s="46"/>
      <c r="Z42" s="47"/>
      <c r="AF42" s="1"/>
      <c r="AG42" s="1"/>
      <c r="AH42" s="1"/>
      <c r="AI42" s="1"/>
      <c r="AJ42" s="1"/>
      <c r="AK42" s="1"/>
      <c r="AL42" s="1"/>
      <c r="AM42" s="1"/>
      <c r="AN42" s="1"/>
      <c r="AO42" s="1"/>
      <c r="AP42" s="1"/>
      <c r="AQ42" s="1"/>
      <c r="AR42" s="1"/>
      <c r="AS42" s="1"/>
    </row>
    <row r="43" spans="2:45" x14ac:dyDescent="0.35">
      <c r="B43" s="16"/>
      <c r="C43" s="10"/>
      <c r="D43" s="17"/>
      <c r="E43" s="10"/>
      <c r="F43" s="19"/>
      <c r="G43" s="45"/>
      <c r="H43" s="45"/>
      <c r="I43" s="45"/>
      <c r="J43" s="45"/>
      <c r="K43" s="45"/>
      <c r="L43" s="45"/>
      <c r="M43" s="45"/>
      <c r="N43" s="45"/>
      <c r="O43" s="45"/>
      <c r="P43" s="45"/>
      <c r="Q43" s="45"/>
      <c r="R43" s="45"/>
      <c r="S43" s="45"/>
      <c r="T43" s="45"/>
      <c r="U43" s="45"/>
      <c r="V43" s="45"/>
      <c r="W43" s="45"/>
      <c r="X43" s="46"/>
      <c r="Y43" s="46"/>
      <c r="Z43" s="47"/>
      <c r="AF43" s="1"/>
      <c r="AG43" s="1"/>
      <c r="AH43" s="1"/>
      <c r="AI43" s="1"/>
      <c r="AJ43" s="1"/>
      <c r="AK43" s="1"/>
      <c r="AL43" s="1"/>
      <c r="AM43" s="1"/>
      <c r="AN43" s="1"/>
      <c r="AO43" s="1"/>
      <c r="AP43" s="1"/>
      <c r="AQ43" s="1"/>
      <c r="AR43" s="1"/>
      <c r="AS43" s="1"/>
    </row>
    <row r="44" spans="2:45" x14ac:dyDescent="0.35">
      <c r="B44" s="16"/>
      <c r="C44" s="10"/>
      <c r="D44" s="17"/>
      <c r="E44" s="10"/>
      <c r="F44" s="19"/>
      <c r="G44" s="45"/>
      <c r="H44" s="45"/>
      <c r="I44" s="45"/>
      <c r="J44" s="45"/>
      <c r="K44" s="45"/>
      <c r="L44" s="45"/>
      <c r="M44" s="45"/>
      <c r="N44" s="45"/>
      <c r="O44" s="45"/>
      <c r="P44" s="45"/>
      <c r="Q44" s="45"/>
      <c r="R44" s="45"/>
      <c r="S44" s="45"/>
      <c r="T44" s="45"/>
      <c r="U44" s="45"/>
      <c r="V44" s="45"/>
      <c r="W44" s="45"/>
      <c r="X44" s="46"/>
      <c r="Y44" s="46"/>
      <c r="Z44" s="47"/>
      <c r="AF44" s="1"/>
      <c r="AG44" s="1"/>
      <c r="AH44" s="1"/>
      <c r="AI44" s="1"/>
      <c r="AJ44" s="1"/>
      <c r="AK44" s="1"/>
      <c r="AL44" s="1"/>
      <c r="AM44" s="1"/>
      <c r="AN44" s="1"/>
      <c r="AO44" s="1"/>
      <c r="AP44" s="1"/>
      <c r="AQ44" s="1"/>
      <c r="AR44" s="1"/>
      <c r="AS44" s="1"/>
    </row>
    <row r="45" spans="2:45" x14ac:dyDescent="0.35">
      <c r="B45" s="16"/>
      <c r="C45" s="10"/>
      <c r="D45" s="17"/>
      <c r="E45" s="10"/>
      <c r="F45" s="19"/>
      <c r="G45" s="45"/>
      <c r="H45" s="45"/>
      <c r="I45" s="45"/>
      <c r="J45" s="45"/>
      <c r="K45" s="45"/>
      <c r="L45" s="45"/>
      <c r="M45" s="45"/>
      <c r="N45" s="45"/>
      <c r="O45" s="45"/>
      <c r="P45" s="45"/>
      <c r="Q45" s="45"/>
      <c r="R45" s="45"/>
      <c r="S45" s="45"/>
      <c r="T45" s="45"/>
      <c r="U45" s="45"/>
      <c r="V45" s="45"/>
      <c r="W45" s="45"/>
      <c r="X45" s="46"/>
      <c r="Y45" s="46"/>
      <c r="Z45" s="47"/>
      <c r="AF45" s="1"/>
      <c r="AG45" s="1"/>
      <c r="AH45" s="1"/>
      <c r="AI45" s="1"/>
      <c r="AJ45" s="1"/>
      <c r="AK45" s="1"/>
      <c r="AL45" s="1"/>
      <c r="AM45" s="1"/>
      <c r="AN45" s="1"/>
      <c r="AO45" s="1"/>
      <c r="AP45" s="1"/>
      <c r="AQ45" s="1"/>
      <c r="AR45" s="1"/>
      <c r="AS45" s="1"/>
    </row>
    <row r="46" spans="2:45" x14ac:dyDescent="0.35">
      <c r="B46" s="16"/>
      <c r="C46" s="10"/>
      <c r="D46" s="17"/>
      <c r="E46" s="10"/>
      <c r="F46" s="19"/>
      <c r="G46" s="45"/>
      <c r="H46" s="45"/>
      <c r="I46" s="45"/>
      <c r="J46" s="45"/>
      <c r="K46" s="45"/>
      <c r="L46" s="45"/>
      <c r="M46" s="45"/>
      <c r="N46" s="45"/>
      <c r="O46" s="45"/>
      <c r="P46" s="45"/>
      <c r="Q46" s="45"/>
      <c r="R46" s="45"/>
      <c r="S46" s="45"/>
      <c r="T46" s="45"/>
      <c r="U46" s="45"/>
      <c r="V46" s="45"/>
      <c r="W46" s="45"/>
      <c r="X46" s="46"/>
      <c r="Y46" s="46"/>
      <c r="Z46" s="47"/>
      <c r="AF46" s="1"/>
      <c r="AG46" s="1"/>
      <c r="AH46" s="1"/>
      <c r="AI46" s="1"/>
      <c r="AJ46" s="1"/>
      <c r="AK46" s="1"/>
      <c r="AL46" s="1"/>
      <c r="AM46" s="1"/>
      <c r="AN46" s="1"/>
      <c r="AO46" s="1"/>
      <c r="AP46" s="1"/>
      <c r="AQ46" s="1"/>
      <c r="AR46" s="1"/>
      <c r="AS46" s="1"/>
    </row>
    <row r="47" spans="2:45" x14ac:dyDescent="0.35">
      <c r="B47" s="16"/>
      <c r="C47" s="10"/>
      <c r="D47" s="17"/>
      <c r="E47" s="10"/>
      <c r="F47" s="19"/>
      <c r="G47" s="45"/>
      <c r="H47" s="45"/>
      <c r="I47" s="45"/>
      <c r="J47" s="45"/>
      <c r="K47" s="45"/>
      <c r="L47" s="45"/>
      <c r="M47" s="45"/>
      <c r="N47" s="45"/>
      <c r="O47" s="45"/>
      <c r="P47" s="45"/>
      <c r="Q47" s="45"/>
      <c r="R47" s="45"/>
      <c r="S47" s="45"/>
      <c r="T47" s="45"/>
      <c r="U47" s="45"/>
      <c r="V47" s="45"/>
      <c r="W47" s="45"/>
      <c r="X47" s="46"/>
      <c r="Y47" s="46"/>
      <c r="Z47" s="47"/>
      <c r="AF47" s="1"/>
      <c r="AG47" s="1"/>
      <c r="AH47" s="1"/>
      <c r="AI47" s="1"/>
      <c r="AJ47" s="1"/>
      <c r="AK47" s="1"/>
      <c r="AL47" s="1"/>
      <c r="AM47" s="1"/>
      <c r="AN47" s="1"/>
      <c r="AO47" s="1"/>
      <c r="AP47" s="1"/>
      <c r="AQ47" s="1"/>
      <c r="AR47" s="1"/>
      <c r="AS47" s="1"/>
    </row>
    <row r="48" spans="2:45" x14ac:dyDescent="0.35">
      <c r="B48" s="16"/>
      <c r="C48" s="10"/>
      <c r="D48" s="17"/>
      <c r="E48" s="10"/>
      <c r="F48" s="19"/>
      <c r="G48" s="45"/>
      <c r="H48" s="45"/>
      <c r="I48" s="45"/>
      <c r="J48" s="45"/>
      <c r="K48" s="45"/>
      <c r="L48" s="45"/>
      <c r="M48" s="45"/>
      <c r="N48" s="45"/>
      <c r="O48" s="45"/>
      <c r="P48" s="45"/>
      <c r="Q48" s="45"/>
      <c r="R48" s="45"/>
      <c r="S48" s="45"/>
      <c r="T48" s="45"/>
      <c r="U48" s="45"/>
      <c r="V48" s="45"/>
      <c r="W48" s="45"/>
      <c r="X48" s="46"/>
      <c r="Y48" s="46"/>
      <c r="Z48" s="47"/>
      <c r="AF48" s="1"/>
      <c r="AG48" s="1"/>
      <c r="AH48" s="1"/>
      <c r="AI48" s="1"/>
      <c r="AJ48" s="1"/>
      <c r="AK48" s="1"/>
      <c r="AL48" s="1"/>
      <c r="AM48" s="1"/>
      <c r="AN48" s="1"/>
      <c r="AO48" s="1"/>
      <c r="AP48" s="1"/>
      <c r="AQ48" s="1"/>
      <c r="AR48" s="1"/>
      <c r="AS48" s="1"/>
    </row>
    <row r="49" spans="2:45" x14ac:dyDescent="0.35">
      <c r="B49" s="16"/>
      <c r="C49" s="10"/>
      <c r="D49" s="17"/>
      <c r="E49" s="10"/>
      <c r="F49" s="19"/>
      <c r="G49" s="45"/>
      <c r="H49" s="45"/>
      <c r="I49" s="45"/>
      <c r="J49" s="45"/>
      <c r="K49" s="45"/>
      <c r="L49" s="45"/>
      <c r="M49" s="45"/>
      <c r="N49" s="45"/>
      <c r="O49" s="45"/>
      <c r="P49" s="45"/>
      <c r="Q49" s="45"/>
      <c r="R49" s="45"/>
      <c r="S49" s="45"/>
      <c r="T49" s="45"/>
      <c r="U49" s="45"/>
      <c r="V49" s="45"/>
      <c r="W49" s="45"/>
      <c r="X49" s="46"/>
      <c r="Y49" s="46"/>
      <c r="Z49" s="47"/>
      <c r="AF49" s="1"/>
      <c r="AG49" s="1"/>
      <c r="AH49" s="1"/>
      <c r="AI49" s="1"/>
      <c r="AJ49" s="1"/>
      <c r="AK49" s="1"/>
      <c r="AL49" s="1"/>
      <c r="AM49" s="1"/>
      <c r="AN49" s="1"/>
      <c r="AO49" s="1"/>
      <c r="AP49" s="1"/>
      <c r="AQ49" s="1"/>
      <c r="AR49" s="1"/>
      <c r="AS49" s="1"/>
    </row>
    <row r="50" spans="2:45" x14ac:dyDescent="0.35">
      <c r="B50" s="16"/>
      <c r="C50" s="10"/>
      <c r="D50" s="17"/>
      <c r="E50" s="10"/>
      <c r="F50" s="19"/>
      <c r="G50" s="45"/>
      <c r="H50" s="45"/>
      <c r="I50" s="45"/>
      <c r="J50" s="45"/>
      <c r="K50" s="45"/>
      <c r="L50" s="45"/>
      <c r="M50" s="45"/>
      <c r="N50" s="45"/>
      <c r="O50" s="45"/>
      <c r="P50" s="45"/>
      <c r="Q50" s="45"/>
      <c r="R50" s="45"/>
      <c r="S50" s="45"/>
      <c r="T50" s="45"/>
      <c r="U50" s="45"/>
      <c r="V50" s="45"/>
      <c r="W50" s="45"/>
      <c r="X50" s="46"/>
      <c r="Y50" s="46"/>
      <c r="Z50" s="47"/>
      <c r="AF50" s="1"/>
      <c r="AG50" s="1"/>
      <c r="AH50" s="1"/>
      <c r="AI50" s="1"/>
      <c r="AJ50" s="1"/>
      <c r="AK50" s="1"/>
      <c r="AL50" s="1"/>
      <c r="AM50" s="1"/>
      <c r="AN50" s="1"/>
      <c r="AO50" s="1"/>
      <c r="AP50" s="1"/>
      <c r="AQ50" s="1"/>
      <c r="AR50" s="1"/>
      <c r="AS50" s="1"/>
    </row>
    <row r="51" spans="2:45" x14ac:dyDescent="0.35">
      <c r="B51" s="16"/>
      <c r="C51" s="10"/>
      <c r="D51" s="17"/>
      <c r="E51" s="10"/>
      <c r="F51" s="19"/>
      <c r="G51" s="45"/>
      <c r="H51" s="45"/>
      <c r="I51" s="45"/>
      <c r="J51" s="45"/>
      <c r="K51" s="45"/>
      <c r="L51" s="45"/>
      <c r="M51" s="45"/>
      <c r="N51" s="45"/>
      <c r="O51" s="45"/>
      <c r="P51" s="45"/>
      <c r="Q51" s="45"/>
      <c r="R51" s="45"/>
      <c r="S51" s="45"/>
      <c r="T51" s="45"/>
      <c r="U51" s="45"/>
      <c r="V51" s="45"/>
      <c r="W51" s="45"/>
      <c r="X51" s="46"/>
      <c r="Y51" s="46"/>
      <c r="Z51" s="47"/>
      <c r="AF51" s="1"/>
      <c r="AG51" s="1"/>
      <c r="AH51" s="1"/>
      <c r="AI51" s="1"/>
      <c r="AJ51" s="1"/>
      <c r="AK51" s="1"/>
      <c r="AL51" s="1"/>
      <c r="AM51" s="1"/>
      <c r="AN51" s="1"/>
      <c r="AO51" s="1"/>
      <c r="AP51" s="1"/>
      <c r="AQ51" s="1"/>
      <c r="AR51" s="1"/>
      <c r="AS51" s="1"/>
    </row>
    <row r="52" spans="2:45" x14ac:dyDescent="0.35">
      <c r="B52" s="16"/>
      <c r="C52" s="10"/>
      <c r="D52" s="17"/>
      <c r="E52" s="10"/>
      <c r="F52" s="19"/>
      <c r="G52" s="45"/>
      <c r="H52" s="45"/>
      <c r="I52" s="45"/>
      <c r="J52" s="45"/>
      <c r="K52" s="45"/>
      <c r="L52" s="45"/>
      <c r="M52" s="45"/>
      <c r="N52" s="45"/>
      <c r="O52" s="45"/>
      <c r="P52" s="45"/>
      <c r="Q52" s="45"/>
      <c r="R52" s="45"/>
      <c r="S52" s="45"/>
      <c r="T52" s="45"/>
      <c r="U52" s="45"/>
      <c r="V52" s="45"/>
      <c r="W52" s="45"/>
      <c r="X52" s="46"/>
      <c r="Y52" s="46"/>
      <c r="Z52" s="47"/>
      <c r="AF52" s="1"/>
      <c r="AG52" s="1"/>
      <c r="AH52" s="1"/>
      <c r="AI52" s="1"/>
      <c r="AJ52" s="1"/>
      <c r="AK52" s="1"/>
      <c r="AL52" s="1"/>
      <c r="AM52" s="1"/>
      <c r="AN52" s="1"/>
      <c r="AO52" s="1"/>
      <c r="AP52" s="1"/>
      <c r="AQ52" s="1"/>
      <c r="AR52" s="1"/>
      <c r="AS52" s="1"/>
    </row>
    <row r="53" spans="2:45" x14ac:dyDescent="0.35">
      <c r="B53" s="16"/>
      <c r="C53" s="10"/>
      <c r="D53" s="17"/>
      <c r="E53" s="10"/>
      <c r="F53" s="19"/>
      <c r="G53" s="45"/>
      <c r="H53" s="45"/>
      <c r="I53" s="45"/>
      <c r="J53" s="45"/>
      <c r="K53" s="45"/>
      <c r="L53" s="45"/>
      <c r="M53" s="45"/>
      <c r="N53" s="45"/>
      <c r="O53" s="45"/>
      <c r="P53" s="45"/>
      <c r="Q53" s="45"/>
      <c r="R53" s="45"/>
      <c r="S53" s="45"/>
      <c r="T53" s="45"/>
      <c r="U53" s="45"/>
      <c r="V53" s="45"/>
      <c r="W53" s="45"/>
      <c r="X53" s="46"/>
      <c r="Y53" s="46"/>
      <c r="Z53" s="47"/>
      <c r="AF53" s="1"/>
      <c r="AG53" s="1"/>
      <c r="AH53" s="1"/>
      <c r="AI53" s="1"/>
      <c r="AJ53" s="1"/>
      <c r="AK53" s="1"/>
      <c r="AL53" s="1"/>
      <c r="AM53" s="1"/>
      <c r="AN53" s="1"/>
      <c r="AO53" s="1"/>
      <c r="AP53" s="1"/>
      <c r="AQ53" s="1"/>
      <c r="AR53" s="1"/>
      <c r="AS53" s="1"/>
    </row>
    <row r="54" spans="2:45" x14ac:dyDescent="0.35">
      <c r="B54" s="16"/>
      <c r="C54" s="10"/>
      <c r="D54" s="17"/>
      <c r="E54" s="10"/>
      <c r="F54" s="19"/>
      <c r="G54" s="45"/>
      <c r="H54" s="45"/>
      <c r="I54" s="45"/>
      <c r="J54" s="45"/>
      <c r="K54" s="45"/>
      <c r="L54" s="45"/>
      <c r="M54" s="45"/>
      <c r="N54" s="45"/>
      <c r="O54" s="45"/>
      <c r="P54" s="45"/>
      <c r="Q54" s="45"/>
      <c r="R54" s="45"/>
      <c r="S54" s="45"/>
      <c r="T54" s="45"/>
      <c r="U54" s="45"/>
      <c r="V54" s="45"/>
      <c r="W54" s="45"/>
      <c r="X54" s="46"/>
      <c r="Y54" s="46"/>
      <c r="Z54" s="47"/>
      <c r="AF54" s="1"/>
      <c r="AG54" s="1"/>
      <c r="AH54" s="1"/>
      <c r="AI54" s="1"/>
      <c r="AJ54" s="1"/>
      <c r="AK54" s="1"/>
      <c r="AL54" s="1"/>
      <c r="AM54" s="1"/>
      <c r="AN54" s="1"/>
      <c r="AO54" s="1"/>
      <c r="AP54" s="1"/>
      <c r="AQ54" s="1"/>
      <c r="AR54" s="1"/>
      <c r="AS54" s="1"/>
    </row>
    <row r="55" spans="2:45" x14ac:dyDescent="0.35">
      <c r="B55" s="16"/>
      <c r="C55" s="10"/>
      <c r="D55" s="17"/>
      <c r="E55" s="10"/>
      <c r="F55" s="19"/>
      <c r="G55" s="45"/>
      <c r="H55" s="45"/>
      <c r="I55" s="45"/>
      <c r="J55" s="45"/>
      <c r="K55" s="45"/>
      <c r="L55" s="45"/>
      <c r="M55" s="45"/>
      <c r="N55" s="45"/>
      <c r="O55" s="45"/>
      <c r="P55" s="45"/>
      <c r="Q55" s="45"/>
      <c r="R55" s="45"/>
      <c r="S55" s="45"/>
      <c r="T55" s="45"/>
      <c r="U55" s="45"/>
      <c r="V55" s="45"/>
      <c r="W55" s="45"/>
      <c r="X55" s="46"/>
      <c r="Y55" s="46"/>
      <c r="Z55" s="47"/>
      <c r="AF55" s="1"/>
      <c r="AG55" s="1"/>
      <c r="AH55" s="1"/>
      <c r="AI55" s="1"/>
      <c r="AJ55" s="1"/>
      <c r="AK55" s="1"/>
      <c r="AL55" s="1"/>
      <c r="AM55" s="1"/>
      <c r="AN55" s="1"/>
      <c r="AO55" s="1"/>
      <c r="AP55" s="1"/>
      <c r="AQ55" s="1"/>
      <c r="AR55" s="1"/>
      <c r="AS55" s="1"/>
    </row>
    <row r="56" spans="2:45" x14ac:dyDescent="0.35">
      <c r="B56" s="16"/>
      <c r="C56" s="10"/>
      <c r="D56" s="17"/>
      <c r="E56" s="10"/>
      <c r="F56" s="19"/>
      <c r="G56" s="45"/>
      <c r="H56" s="45"/>
      <c r="I56" s="45"/>
      <c r="J56" s="45"/>
      <c r="K56" s="45"/>
      <c r="L56" s="45"/>
      <c r="M56" s="45"/>
      <c r="N56" s="45"/>
      <c r="O56" s="45"/>
      <c r="P56" s="45"/>
      <c r="Q56" s="45"/>
      <c r="R56" s="45"/>
      <c r="S56" s="45"/>
      <c r="T56" s="45"/>
      <c r="U56" s="45"/>
      <c r="V56" s="45"/>
      <c r="W56" s="45"/>
      <c r="X56" s="46"/>
      <c r="Y56" s="46"/>
      <c r="Z56" s="47"/>
      <c r="AF56" s="1"/>
      <c r="AG56" s="1"/>
      <c r="AH56" s="1"/>
      <c r="AI56" s="1"/>
      <c r="AJ56" s="1"/>
      <c r="AK56" s="1"/>
      <c r="AL56" s="1"/>
      <c r="AM56" s="1"/>
      <c r="AN56" s="1"/>
      <c r="AO56" s="1"/>
      <c r="AP56" s="1"/>
      <c r="AQ56" s="1"/>
      <c r="AR56" s="1"/>
      <c r="AS56" s="1"/>
    </row>
    <row r="57" spans="2:45" x14ac:dyDescent="0.35">
      <c r="B57" s="16"/>
      <c r="C57" s="10"/>
      <c r="D57" s="17"/>
      <c r="E57" s="10"/>
      <c r="F57" s="19"/>
      <c r="G57" s="45"/>
      <c r="H57" s="45"/>
      <c r="I57" s="45"/>
      <c r="J57" s="45"/>
      <c r="K57" s="45"/>
      <c r="L57" s="45"/>
      <c r="M57" s="45"/>
      <c r="N57" s="45"/>
      <c r="O57" s="45"/>
      <c r="P57" s="45"/>
      <c r="Q57" s="45"/>
      <c r="R57" s="45"/>
      <c r="S57" s="45"/>
      <c r="T57" s="45"/>
      <c r="U57" s="45"/>
      <c r="V57" s="45"/>
      <c r="W57" s="45"/>
      <c r="X57" s="46"/>
      <c r="Y57" s="46"/>
      <c r="Z57" s="47"/>
      <c r="AF57" s="1"/>
      <c r="AG57" s="1"/>
      <c r="AH57" s="1"/>
      <c r="AI57" s="1"/>
      <c r="AJ57" s="1"/>
      <c r="AK57" s="1"/>
      <c r="AL57" s="1"/>
      <c r="AM57" s="1"/>
      <c r="AN57" s="1"/>
      <c r="AO57" s="1"/>
      <c r="AP57" s="1"/>
      <c r="AQ57" s="1"/>
      <c r="AR57" s="1"/>
      <c r="AS57" s="1"/>
    </row>
    <row r="58" spans="2:45" x14ac:dyDescent="0.35">
      <c r="B58" s="16"/>
      <c r="C58" s="10"/>
      <c r="D58" s="17"/>
      <c r="E58" s="10"/>
      <c r="F58" s="19"/>
      <c r="G58" s="45"/>
      <c r="H58" s="45"/>
      <c r="I58" s="45"/>
      <c r="J58" s="45"/>
      <c r="K58" s="45"/>
      <c r="L58" s="45"/>
      <c r="M58" s="45"/>
      <c r="N58" s="45"/>
      <c r="O58" s="45"/>
      <c r="P58" s="45"/>
      <c r="Q58" s="45"/>
      <c r="R58" s="45"/>
      <c r="S58" s="45"/>
      <c r="T58" s="45"/>
      <c r="U58" s="45"/>
      <c r="V58" s="45"/>
      <c r="W58" s="45"/>
      <c r="X58" s="46"/>
      <c r="Y58" s="46"/>
      <c r="Z58" s="47"/>
      <c r="AF58" s="1"/>
      <c r="AG58" s="1"/>
      <c r="AH58" s="1"/>
      <c r="AI58" s="1"/>
      <c r="AJ58" s="1"/>
      <c r="AK58" s="1"/>
      <c r="AL58" s="1"/>
      <c r="AM58" s="1"/>
      <c r="AN58" s="1"/>
      <c r="AO58" s="1"/>
      <c r="AP58" s="1"/>
      <c r="AQ58" s="1"/>
      <c r="AR58" s="1"/>
      <c r="AS58" s="1"/>
    </row>
    <row r="59" spans="2:45" x14ac:dyDescent="0.35">
      <c r="B59" s="16"/>
      <c r="C59" s="10"/>
      <c r="D59" s="17"/>
      <c r="E59" s="10"/>
      <c r="F59" s="19"/>
      <c r="G59" s="45"/>
      <c r="H59" s="45"/>
      <c r="I59" s="45"/>
      <c r="J59" s="45"/>
      <c r="K59" s="45"/>
      <c r="L59" s="45"/>
      <c r="M59" s="45"/>
      <c r="N59" s="45"/>
      <c r="O59" s="45"/>
      <c r="P59" s="45"/>
      <c r="Q59" s="45"/>
      <c r="R59" s="45"/>
      <c r="S59" s="45"/>
      <c r="T59" s="45"/>
      <c r="U59" s="45"/>
      <c r="V59" s="45"/>
      <c r="W59" s="45"/>
      <c r="X59" s="46"/>
      <c r="Y59" s="46"/>
      <c r="Z59" s="47"/>
      <c r="AF59" s="1"/>
      <c r="AG59" s="1"/>
      <c r="AH59" s="1"/>
      <c r="AI59" s="1"/>
      <c r="AJ59" s="1"/>
      <c r="AK59" s="1"/>
      <c r="AL59" s="1"/>
      <c r="AM59" s="1"/>
      <c r="AN59" s="1"/>
      <c r="AO59" s="1"/>
      <c r="AP59" s="1"/>
      <c r="AQ59" s="1"/>
      <c r="AR59" s="1"/>
      <c r="AS59" s="1"/>
    </row>
    <row r="60" spans="2:45" x14ac:dyDescent="0.35">
      <c r="B60" s="16"/>
      <c r="C60" s="10"/>
      <c r="D60" s="17"/>
      <c r="E60" s="10"/>
      <c r="F60" s="19"/>
      <c r="G60" s="45"/>
      <c r="H60" s="45"/>
      <c r="I60" s="45"/>
      <c r="J60" s="45"/>
      <c r="K60" s="45"/>
      <c r="L60" s="45"/>
      <c r="M60" s="45"/>
      <c r="N60" s="45"/>
      <c r="O60" s="45"/>
      <c r="P60" s="45"/>
      <c r="Q60" s="45"/>
      <c r="R60" s="45"/>
      <c r="S60" s="45"/>
      <c r="T60" s="45"/>
      <c r="U60" s="45"/>
      <c r="V60" s="45"/>
      <c r="W60" s="45"/>
      <c r="X60" s="46"/>
      <c r="Y60" s="46"/>
      <c r="Z60" s="47"/>
      <c r="AF60" s="1"/>
      <c r="AG60" s="1"/>
      <c r="AH60" s="1"/>
      <c r="AI60" s="1"/>
      <c r="AJ60" s="1"/>
      <c r="AK60" s="1"/>
      <c r="AL60" s="1"/>
      <c r="AM60" s="1"/>
      <c r="AN60" s="1"/>
      <c r="AO60" s="1"/>
      <c r="AP60" s="1"/>
      <c r="AQ60" s="1"/>
      <c r="AR60" s="1"/>
      <c r="AS60" s="1"/>
    </row>
    <row r="61" spans="2:45" x14ac:dyDescent="0.35">
      <c r="B61" s="16"/>
      <c r="C61" s="10"/>
      <c r="D61" s="17"/>
      <c r="E61" s="10"/>
      <c r="F61" s="19"/>
      <c r="G61" s="45"/>
      <c r="H61" s="45"/>
      <c r="I61" s="45"/>
      <c r="J61" s="45"/>
      <c r="K61" s="45"/>
      <c r="L61" s="45"/>
      <c r="M61" s="45"/>
      <c r="N61" s="45"/>
      <c r="O61" s="45"/>
      <c r="P61" s="45"/>
      <c r="Q61" s="45"/>
      <c r="R61" s="45"/>
      <c r="S61" s="45"/>
      <c r="T61" s="45"/>
      <c r="U61" s="45"/>
      <c r="V61" s="45"/>
      <c r="W61" s="45"/>
      <c r="X61" s="46"/>
      <c r="Y61" s="46"/>
      <c r="Z61" s="47"/>
      <c r="AF61" s="1"/>
      <c r="AG61" s="1"/>
      <c r="AH61" s="1"/>
      <c r="AI61" s="1"/>
      <c r="AJ61" s="1"/>
      <c r="AK61" s="1"/>
      <c r="AL61" s="1"/>
      <c r="AM61" s="1"/>
      <c r="AN61" s="1"/>
      <c r="AO61" s="1"/>
      <c r="AP61" s="1"/>
      <c r="AQ61" s="1"/>
      <c r="AR61" s="1"/>
      <c r="AS61" s="1"/>
    </row>
    <row r="62" spans="2:45" x14ac:dyDescent="0.35">
      <c r="B62" s="16"/>
      <c r="C62" s="10"/>
      <c r="D62" s="17"/>
      <c r="E62" s="10"/>
      <c r="F62" s="19"/>
      <c r="G62" s="45"/>
      <c r="H62" s="45"/>
      <c r="I62" s="45"/>
      <c r="J62" s="45"/>
      <c r="K62" s="45"/>
      <c r="L62" s="45"/>
      <c r="M62" s="45"/>
      <c r="N62" s="45"/>
      <c r="O62" s="45"/>
      <c r="P62" s="45"/>
      <c r="Q62" s="45"/>
      <c r="R62" s="45"/>
      <c r="S62" s="45"/>
      <c r="T62" s="45"/>
      <c r="U62" s="45"/>
      <c r="V62" s="45"/>
      <c r="W62" s="45"/>
      <c r="X62" s="46"/>
      <c r="Y62" s="46"/>
      <c r="Z62" s="47"/>
      <c r="AF62" s="1"/>
      <c r="AG62" s="1"/>
      <c r="AH62" s="1"/>
      <c r="AI62" s="1"/>
      <c r="AJ62" s="1"/>
      <c r="AK62" s="1"/>
      <c r="AL62" s="1"/>
      <c r="AM62" s="1"/>
      <c r="AN62" s="1"/>
      <c r="AO62" s="1"/>
      <c r="AP62" s="1"/>
      <c r="AQ62" s="1"/>
      <c r="AR62" s="1"/>
      <c r="AS62" s="1"/>
    </row>
    <row r="63" spans="2:45" x14ac:dyDescent="0.35">
      <c r="B63" s="16"/>
      <c r="C63" s="10"/>
      <c r="D63" s="17"/>
      <c r="E63" s="10"/>
      <c r="F63" s="19"/>
      <c r="G63" s="45"/>
      <c r="H63" s="45"/>
      <c r="I63" s="45"/>
      <c r="J63" s="45"/>
      <c r="K63" s="45"/>
      <c r="L63" s="45"/>
      <c r="M63" s="45"/>
      <c r="N63" s="45"/>
      <c r="O63" s="45"/>
      <c r="P63" s="45"/>
      <c r="Q63" s="45"/>
      <c r="R63" s="45"/>
      <c r="S63" s="45"/>
      <c r="T63" s="45"/>
      <c r="U63" s="45"/>
      <c r="V63" s="45"/>
      <c r="W63" s="45"/>
      <c r="X63" s="46"/>
      <c r="Y63" s="46"/>
      <c r="Z63" s="47"/>
      <c r="AF63" s="1"/>
      <c r="AG63" s="1"/>
      <c r="AH63" s="1"/>
      <c r="AI63" s="1"/>
      <c r="AJ63" s="1"/>
      <c r="AK63" s="1"/>
      <c r="AL63" s="1"/>
      <c r="AM63" s="1"/>
      <c r="AN63" s="1"/>
      <c r="AO63" s="1"/>
      <c r="AP63" s="1"/>
      <c r="AQ63" s="1"/>
      <c r="AR63" s="1"/>
      <c r="AS63" s="1"/>
    </row>
    <row r="64" spans="2:45" x14ac:dyDescent="0.35">
      <c r="B64" s="16"/>
      <c r="C64" s="10"/>
      <c r="D64" s="17"/>
      <c r="E64" s="10"/>
      <c r="F64" s="19"/>
      <c r="G64" s="45"/>
      <c r="H64" s="45"/>
      <c r="I64" s="45"/>
      <c r="J64" s="45"/>
      <c r="K64" s="45"/>
      <c r="L64" s="45"/>
      <c r="M64" s="45"/>
      <c r="N64" s="45"/>
      <c r="O64" s="45"/>
      <c r="P64" s="45"/>
      <c r="Q64" s="45"/>
      <c r="R64" s="45"/>
      <c r="S64" s="45"/>
      <c r="T64" s="45"/>
      <c r="U64" s="45"/>
      <c r="V64" s="45"/>
      <c r="W64" s="45"/>
      <c r="X64" s="46"/>
      <c r="Y64" s="46"/>
      <c r="Z64" s="47"/>
      <c r="AF64" s="1"/>
      <c r="AG64" s="1"/>
      <c r="AH64" s="1"/>
      <c r="AI64" s="1"/>
      <c r="AJ64" s="1"/>
      <c r="AK64" s="1"/>
      <c r="AL64" s="1"/>
      <c r="AM64" s="1"/>
      <c r="AN64" s="1"/>
      <c r="AO64" s="1"/>
      <c r="AP64" s="1"/>
      <c r="AQ64" s="1"/>
      <c r="AR64" s="1"/>
      <c r="AS64" s="1"/>
    </row>
    <row r="65" spans="2:45" x14ac:dyDescent="0.35">
      <c r="B65" s="16"/>
      <c r="C65" s="10"/>
      <c r="D65" s="17"/>
      <c r="E65" s="10"/>
      <c r="F65" s="19"/>
      <c r="G65" s="45"/>
      <c r="H65" s="45"/>
      <c r="I65" s="45"/>
      <c r="J65" s="45"/>
      <c r="K65" s="45"/>
      <c r="L65" s="45"/>
      <c r="M65" s="45"/>
      <c r="N65" s="45"/>
      <c r="O65" s="45"/>
      <c r="P65" s="45"/>
      <c r="Q65" s="45"/>
      <c r="R65" s="45"/>
      <c r="S65" s="45"/>
      <c r="T65" s="45"/>
      <c r="U65" s="45"/>
      <c r="V65" s="45"/>
      <c r="W65" s="45"/>
      <c r="X65" s="46"/>
      <c r="Y65" s="46"/>
      <c r="Z65" s="47"/>
      <c r="AF65" s="1"/>
      <c r="AG65" s="1"/>
      <c r="AH65" s="1"/>
      <c r="AI65" s="1"/>
      <c r="AJ65" s="1"/>
      <c r="AK65" s="1"/>
      <c r="AL65" s="1"/>
      <c r="AM65" s="1"/>
      <c r="AN65" s="1"/>
      <c r="AO65" s="1"/>
      <c r="AP65" s="1"/>
      <c r="AQ65" s="1"/>
      <c r="AR65" s="1"/>
      <c r="AS65" s="1"/>
    </row>
    <row r="66" spans="2:45" x14ac:dyDescent="0.35">
      <c r="B66" s="16"/>
      <c r="C66" s="10"/>
      <c r="D66" s="17"/>
      <c r="E66" s="10"/>
      <c r="F66" s="19"/>
      <c r="G66" s="45"/>
      <c r="H66" s="45"/>
      <c r="I66" s="45"/>
      <c r="J66" s="45"/>
      <c r="K66" s="45"/>
      <c r="L66" s="45"/>
      <c r="M66" s="45"/>
      <c r="N66" s="45"/>
      <c r="O66" s="45"/>
      <c r="P66" s="45"/>
      <c r="Q66" s="45"/>
      <c r="R66" s="45"/>
      <c r="S66" s="45"/>
      <c r="T66" s="45"/>
      <c r="U66" s="45"/>
      <c r="V66" s="45"/>
      <c r="W66" s="45"/>
      <c r="X66" s="46"/>
      <c r="Y66" s="46"/>
      <c r="Z66" s="47"/>
      <c r="AF66" s="1"/>
      <c r="AG66" s="1"/>
      <c r="AH66" s="1"/>
      <c r="AI66" s="1"/>
      <c r="AJ66" s="1"/>
      <c r="AK66" s="1"/>
      <c r="AL66" s="1"/>
      <c r="AM66" s="1"/>
      <c r="AN66" s="1"/>
      <c r="AO66" s="1"/>
      <c r="AP66" s="1"/>
      <c r="AQ66" s="1"/>
      <c r="AR66" s="1"/>
      <c r="AS66" s="1"/>
    </row>
    <row r="67" spans="2:45" x14ac:dyDescent="0.35">
      <c r="B67" s="16"/>
      <c r="C67" s="10"/>
      <c r="D67" s="17"/>
      <c r="E67" s="10"/>
      <c r="F67" s="19"/>
      <c r="G67" s="45"/>
      <c r="H67" s="45"/>
      <c r="I67" s="45"/>
      <c r="J67" s="45"/>
      <c r="K67" s="45"/>
      <c r="L67" s="45"/>
      <c r="M67" s="45"/>
      <c r="N67" s="45"/>
      <c r="O67" s="45"/>
      <c r="P67" s="45"/>
      <c r="Q67" s="45"/>
      <c r="R67" s="45"/>
      <c r="S67" s="45"/>
      <c r="T67" s="45"/>
      <c r="U67" s="45"/>
      <c r="V67" s="45"/>
      <c r="W67" s="45"/>
      <c r="X67" s="46"/>
      <c r="Y67" s="46"/>
      <c r="Z67" s="47"/>
      <c r="AF67" s="1"/>
      <c r="AG67" s="1"/>
      <c r="AH67" s="1"/>
      <c r="AI67" s="1"/>
      <c r="AJ67" s="1"/>
      <c r="AK67" s="1"/>
      <c r="AL67" s="1"/>
      <c r="AM67" s="1"/>
      <c r="AN67" s="1"/>
      <c r="AO67" s="1"/>
      <c r="AP67" s="1"/>
      <c r="AQ67" s="1"/>
      <c r="AR67" s="1"/>
      <c r="AS67" s="1"/>
    </row>
    <row r="68" spans="2:45" x14ac:dyDescent="0.35">
      <c r="B68" s="16"/>
      <c r="C68" s="10"/>
      <c r="D68" s="17"/>
      <c r="E68" s="10"/>
      <c r="F68" s="19"/>
      <c r="G68" s="45"/>
      <c r="H68" s="45"/>
      <c r="I68" s="45"/>
      <c r="J68" s="45"/>
      <c r="K68" s="45"/>
      <c r="L68" s="45"/>
      <c r="M68" s="45"/>
      <c r="N68" s="45"/>
      <c r="O68" s="45"/>
      <c r="P68" s="45"/>
      <c r="Q68" s="45"/>
      <c r="R68" s="45"/>
      <c r="S68" s="45"/>
      <c r="T68" s="45"/>
      <c r="U68" s="45"/>
      <c r="V68" s="45"/>
      <c r="W68" s="45"/>
      <c r="X68" s="46"/>
      <c r="Y68" s="46"/>
      <c r="Z68" s="47"/>
      <c r="AF68" s="1"/>
      <c r="AG68" s="1"/>
      <c r="AH68" s="1"/>
      <c r="AI68" s="1"/>
      <c r="AJ68" s="1"/>
      <c r="AK68" s="1"/>
      <c r="AL68" s="1"/>
      <c r="AM68" s="1"/>
      <c r="AN68" s="1"/>
      <c r="AO68" s="1"/>
      <c r="AP68" s="1"/>
      <c r="AQ68" s="1"/>
      <c r="AR68" s="1"/>
      <c r="AS68" s="1"/>
    </row>
    <row r="69" spans="2:45" x14ac:dyDescent="0.35">
      <c r="B69" s="16"/>
      <c r="C69" s="10"/>
      <c r="D69" s="17"/>
      <c r="E69" s="10"/>
      <c r="F69" s="19"/>
      <c r="G69" s="45"/>
      <c r="H69" s="45"/>
      <c r="I69" s="45"/>
      <c r="J69" s="45"/>
      <c r="K69" s="45"/>
      <c r="L69" s="45"/>
      <c r="M69" s="45"/>
      <c r="N69" s="45"/>
      <c r="O69" s="45"/>
      <c r="P69" s="45"/>
      <c r="Q69" s="45"/>
      <c r="R69" s="45"/>
      <c r="S69" s="45"/>
      <c r="T69" s="45"/>
      <c r="U69" s="45"/>
      <c r="V69" s="45"/>
      <c r="W69" s="45"/>
      <c r="X69" s="46"/>
      <c r="Y69" s="46"/>
      <c r="Z69" s="47"/>
      <c r="AF69" s="1"/>
      <c r="AG69" s="1"/>
      <c r="AH69" s="1"/>
      <c r="AI69" s="1"/>
      <c r="AJ69" s="1"/>
      <c r="AK69" s="1"/>
      <c r="AL69" s="1"/>
      <c r="AM69" s="1"/>
      <c r="AN69" s="1"/>
      <c r="AO69" s="1"/>
      <c r="AP69" s="1"/>
      <c r="AQ69" s="1"/>
      <c r="AR69" s="1"/>
      <c r="AS69" s="1"/>
    </row>
    <row r="70" spans="2:45" x14ac:dyDescent="0.35">
      <c r="B70" s="16"/>
      <c r="C70" s="10"/>
      <c r="D70" s="17"/>
      <c r="E70" s="10"/>
      <c r="F70" s="19"/>
      <c r="G70" s="45"/>
      <c r="H70" s="45"/>
      <c r="I70" s="45"/>
      <c r="J70" s="45"/>
      <c r="K70" s="45"/>
      <c r="L70" s="45"/>
      <c r="M70" s="45"/>
      <c r="N70" s="45"/>
      <c r="O70" s="45"/>
      <c r="P70" s="45"/>
      <c r="Q70" s="45"/>
      <c r="R70" s="45"/>
      <c r="S70" s="45"/>
      <c r="T70" s="45"/>
      <c r="U70" s="45"/>
      <c r="V70" s="45"/>
      <c r="W70" s="45"/>
      <c r="X70" s="46"/>
      <c r="Y70" s="46"/>
      <c r="Z70" s="47"/>
      <c r="AF70" s="1"/>
      <c r="AG70" s="1"/>
      <c r="AH70" s="1"/>
      <c r="AI70" s="1"/>
      <c r="AJ70" s="1"/>
      <c r="AK70" s="1"/>
      <c r="AL70" s="1"/>
      <c r="AM70" s="1"/>
      <c r="AN70" s="1"/>
      <c r="AO70" s="1"/>
      <c r="AP70" s="1"/>
      <c r="AQ70" s="1"/>
      <c r="AR70" s="1"/>
      <c r="AS70" s="1"/>
    </row>
    <row r="71" spans="2:45" x14ac:dyDescent="0.35">
      <c r="B71" s="16"/>
      <c r="C71" s="10"/>
      <c r="D71" s="17"/>
      <c r="E71" s="10"/>
      <c r="F71" s="19"/>
      <c r="G71" s="45"/>
      <c r="H71" s="45"/>
      <c r="I71" s="45"/>
      <c r="J71" s="45"/>
      <c r="K71" s="45"/>
      <c r="L71" s="45"/>
      <c r="M71" s="45"/>
      <c r="N71" s="45"/>
      <c r="O71" s="45"/>
      <c r="P71" s="45"/>
      <c r="Q71" s="45"/>
      <c r="R71" s="45"/>
      <c r="S71" s="45"/>
      <c r="T71" s="45"/>
      <c r="U71" s="45"/>
      <c r="V71" s="45"/>
      <c r="W71" s="45"/>
      <c r="X71" s="46"/>
      <c r="Y71" s="46"/>
      <c r="Z71" s="47"/>
      <c r="AF71" s="1"/>
      <c r="AG71" s="1"/>
      <c r="AH71" s="1"/>
      <c r="AI71" s="1"/>
      <c r="AJ71" s="1"/>
      <c r="AK71" s="1"/>
      <c r="AL71" s="1"/>
      <c r="AM71" s="1"/>
      <c r="AN71" s="1"/>
      <c r="AO71" s="1"/>
      <c r="AP71" s="1"/>
      <c r="AQ71" s="1"/>
      <c r="AR71" s="1"/>
      <c r="AS71" s="1"/>
    </row>
    <row r="72" spans="2:45" x14ac:dyDescent="0.35">
      <c r="B72" s="16"/>
      <c r="C72" s="10"/>
      <c r="D72" s="17"/>
      <c r="E72" s="10"/>
      <c r="F72" s="19"/>
      <c r="G72" s="45"/>
      <c r="H72" s="45"/>
      <c r="I72" s="45"/>
      <c r="J72" s="45"/>
      <c r="K72" s="45"/>
      <c r="L72" s="45"/>
      <c r="M72" s="45"/>
      <c r="N72" s="45"/>
      <c r="O72" s="45"/>
      <c r="P72" s="45"/>
      <c r="Q72" s="45"/>
      <c r="R72" s="45"/>
      <c r="S72" s="45"/>
      <c r="T72" s="45"/>
      <c r="U72" s="45"/>
      <c r="V72" s="45"/>
      <c r="W72" s="45"/>
      <c r="X72" s="46"/>
      <c r="Y72" s="46"/>
      <c r="Z72" s="47"/>
      <c r="AF72" s="1"/>
      <c r="AG72" s="1"/>
      <c r="AH72" s="1"/>
      <c r="AI72" s="1"/>
      <c r="AJ72" s="1"/>
      <c r="AK72" s="1"/>
      <c r="AL72" s="1"/>
      <c r="AM72" s="1"/>
      <c r="AN72" s="1"/>
      <c r="AO72" s="1"/>
      <c r="AP72" s="1"/>
      <c r="AQ72" s="1"/>
      <c r="AR72" s="1"/>
      <c r="AS72" s="1"/>
    </row>
    <row r="73" spans="2:45" x14ac:dyDescent="0.35">
      <c r="B73" s="16"/>
      <c r="C73" s="10"/>
      <c r="D73" s="17"/>
      <c r="E73" s="10"/>
      <c r="F73" s="19"/>
      <c r="G73" s="45"/>
      <c r="H73" s="45"/>
      <c r="I73" s="45"/>
      <c r="J73" s="45"/>
      <c r="K73" s="45"/>
      <c r="L73" s="45"/>
      <c r="M73" s="45"/>
      <c r="N73" s="45"/>
      <c r="O73" s="45"/>
      <c r="P73" s="45"/>
      <c r="Q73" s="45"/>
      <c r="R73" s="45"/>
      <c r="S73" s="45"/>
      <c r="T73" s="45"/>
      <c r="U73" s="45"/>
      <c r="V73" s="45"/>
      <c r="W73" s="45"/>
      <c r="X73" s="46"/>
      <c r="Y73" s="46"/>
      <c r="Z73" s="47"/>
      <c r="AF73" s="1"/>
      <c r="AG73" s="1"/>
      <c r="AH73" s="1"/>
      <c r="AI73" s="1"/>
      <c r="AJ73" s="1"/>
      <c r="AK73" s="1"/>
      <c r="AL73" s="1"/>
      <c r="AM73" s="1"/>
      <c r="AN73" s="1"/>
      <c r="AO73" s="1"/>
      <c r="AP73" s="1"/>
      <c r="AQ73" s="1"/>
      <c r="AR73" s="1"/>
      <c r="AS73" s="1"/>
    </row>
    <row r="74" spans="2:45" x14ac:dyDescent="0.35">
      <c r="B74" s="16"/>
      <c r="C74" s="10"/>
      <c r="D74" s="17"/>
      <c r="E74" s="10"/>
      <c r="F74" s="19"/>
      <c r="G74" s="45"/>
      <c r="H74" s="45"/>
      <c r="I74" s="45"/>
      <c r="J74" s="45"/>
      <c r="K74" s="45"/>
      <c r="L74" s="45"/>
      <c r="M74" s="45"/>
      <c r="N74" s="45"/>
      <c r="O74" s="45"/>
      <c r="P74" s="45"/>
      <c r="Q74" s="45"/>
      <c r="R74" s="45"/>
      <c r="S74" s="45"/>
      <c r="T74" s="45"/>
      <c r="U74" s="45"/>
      <c r="V74" s="45"/>
      <c r="W74" s="45"/>
      <c r="X74" s="46"/>
      <c r="Y74" s="46"/>
      <c r="Z74" s="47"/>
      <c r="AF74" s="1"/>
      <c r="AG74" s="1"/>
      <c r="AH74" s="1"/>
      <c r="AI74" s="1"/>
      <c r="AJ74" s="1"/>
      <c r="AK74" s="1"/>
      <c r="AL74" s="1"/>
      <c r="AM74" s="1"/>
      <c r="AN74" s="1"/>
      <c r="AO74" s="1"/>
      <c r="AP74" s="1"/>
      <c r="AQ74" s="1"/>
      <c r="AR74" s="1"/>
      <c r="AS74" s="1"/>
    </row>
    <row r="75" spans="2:45" x14ac:dyDescent="0.35">
      <c r="B75" s="16"/>
      <c r="C75" s="10"/>
      <c r="D75" s="17"/>
      <c r="E75" s="10"/>
      <c r="F75" s="19"/>
      <c r="G75" s="45"/>
      <c r="H75" s="45"/>
      <c r="I75" s="45"/>
      <c r="J75" s="45"/>
      <c r="K75" s="45"/>
      <c r="L75" s="45"/>
      <c r="M75" s="45"/>
      <c r="N75" s="45"/>
      <c r="O75" s="45"/>
      <c r="P75" s="45"/>
      <c r="Q75" s="45"/>
      <c r="R75" s="45"/>
      <c r="S75" s="45"/>
      <c r="T75" s="45"/>
      <c r="U75" s="45"/>
      <c r="V75" s="45"/>
      <c r="W75" s="45"/>
      <c r="X75" s="46"/>
      <c r="Y75" s="46"/>
      <c r="Z75" s="47"/>
      <c r="AF75" s="1"/>
      <c r="AG75" s="1"/>
      <c r="AH75" s="1"/>
      <c r="AI75" s="1"/>
      <c r="AJ75" s="1"/>
      <c r="AK75" s="1"/>
      <c r="AL75" s="1"/>
      <c r="AM75" s="1"/>
      <c r="AN75" s="1"/>
      <c r="AO75" s="1"/>
      <c r="AP75" s="1"/>
      <c r="AQ75" s="1"/>
      <c r="AR75" s="1"/>
      <c r="AS75" s="1"/>
    </row>
    <row r="76" spans="2:45" x14ac:dyDescent="0.35">
      <c r="B76" s="16"/>
      <c r="C76" s="10"/>
      <c r="D76" s="17"/>
      <c r="E76" s="10"/>
      <c r="F76" s="19"/>
      <c r="G76" s="45"/>
      <c r="H76" s="45"/>
      <c r="I76" s="45"/>
      <c r="J76" s="45"/>
      <c r="K76" s="45"/>
      <c r="L76" s="45"/>
      <c r="M76" s="45"/>
      <c r="N76" s="45"/>
      <c r="O76" s="45"/>
      <c r="P76" s="45"/>
      <c r="Q76" s="45"/>
      <c r="R76" s="45"/>
      <c r="S76" s="45"/>
      <c r="T76" s="45"/>
      <c r="U76" s="45"/>
      <c r="V76" s="45"/>
      <c r="W76" s="45"/>
      <c r="X76" s="46"/>
      <c r="Y76" s="46"/>
      <c r="Z76" s="47"/>
      <c r="AF76" s="1"/>
      <c r="AG76" s="1"/>
      <c r="AH76" s="1"/>
      <c r="AI76" s="1"/>
      <c r="AJ76" s="1"/>
      <c r="AK76" s="1"/>
      <c r="AL76" s="1"/>
      <c r="AM76" s="1"/>
      <c r="AN76" s="1"/>
      <c r="AO76" s="1"/>
      <c r="AP76" s="1"/>
      <c r="AQ76" s="1"/>
      <c r="AR76" s="1"/>
      <c r="AS76" s="1"/>
    </row>
    <row r="77" spans="2:45" x14ac:dyDescent="0.35">
      <c r="B77" s="16"/>
      <c r="C77" s="10"/>
      <c r="D77" s="17"/>
      <c r="E77" s="10"/>
      <c r="F77" s="19"/>
      <c r="G77" s="45"/>
      <c r="H77" s="45"/>
      <c r="I77" s="45"/>
      <c r="J77" s="45"/>
      <c r="K77" s="45"/>
      <c r="L77" s="45"/>
      <c r="M77" s="45"/>
      <c r="N77" s="45"/>
      <c r="O77" s="45"/>
      <c r="P77" s="45"/>
      <c r="Q77" s="45"/>
      <c r="R77" s="45"/>
      <c r="S77" s="45"/>
      <c r="T77" s="45"/>
      <c r="U77" s="45"/>
      <c r="V77" s="45"/>
      <c r="W77" s="45"/>
      <c r="X77" s="46"/>
      <c r="Y77" s="46"/>
      <c r="Z77" s="47"/>
      <c r="AF77" s="1"/>
      <c r="AG77" s="1"/>
      <c r="AH77" s="1"/>
      <c r="AI77" s="1"/>
      <c r="AJ77" s="1"/>
      <c r="AK77" s="1"/>
      <c r="AL77" s="1"/>
      <c r="AM77" s="1"/>
      <c r="AN77" s="1"/>
      <c r="AO77" s="1"/>
      <c r="AP77" s="1"/>
      <c r="AQ77" s="1"/>
      <c r="AR77" s="1"/>
      <c r="AS77" s="1"/>
    </row>
    <row r="78" spans="2:45" x14ac:dyDescent="0.35">
      <c r="B78" s="16"/>
      <c r="C78" s="10"/>
      <c r="D78" s="17"/>
      <c r="E78" s="10"/>
      <c r="F78" s="19"/>
      <c r="G78" s="45"/>
      <c r="H78" s="45"/>
      <c r="I78" s="45"/>
      <c r="J78" s="45"/>
      <c r="K78" s="45"/>
      <c r="L78" s="45"/>
      <c r="M78" s="45"/>
      <c r="N78" s="45"/>
      <c r="O78" s="45"/>
      <c r="P78" s="45"/>
      <c r="Q78" s="45"/>
      <c r="R78" s="45"/>
      <c r="S78" s="45"/>
      <c r="T78" s="45"/>
      <c r="U78" s="45"/>
      <c r="V78" s="45"/>
      <c r="W78" s="45"/>
      <c r="X78" s="46"/>
      <c r="Y78" s="46"/>
      <c r="Z78" s="47"/>
      <c r="AF78" s="1"/>
      <c r="AG78" s="1"/>
      <c r="AH78" s="1"/>
      <c r="AI78" s="1"/>
      <c r="AJ78" s="1"/>
      <c r="AK78" s="1"/>
      <c r="AL78" s="1"/>
      <c r="AM78" s="1"/>
      <c r="AN78" s="1"/>
      <c r="AO78" s="1"/>
      <c r="AP78" s="1"/>
      <c r="AQ78" s="1"/>
      <c r="AR78" s="1"/>
      <c r="AS78" s="1"/>
    </row>
    <row r="79" spans="2:45" x14ac:dyDescent="0.35">
      <c r="B79" s="16"/>
      <c r="C79" s="10"/>
      <c r="D79" s="17"/>
      <c r="E79" s="10"/>
      <c r="F79" s="19"/>
      <c r="G79" s="45"/>
      <c r="H79" s="45"/>
      <c r="I79" s="45"/>
      <c r="J79" s="45"/>
      <c r="K79" s="45"/>
      <c r="L79" s="45"/>
      <c r="M79" s="45"/>
      <c r="N79" s="45"/>
      <c r="O79" s="45"/>
      <c r="P79" s="45"/>
      <c r="Q79" s="45"/>
      <c r="R79" s="45"/>
      <c r="S79" s="45"/>
      <c r="T79" s="45"/>
      <c r="U79" s="45"/>
      <c r="V79" s="45"/>
      <c r="W79" s="45"/>
      <c r="X79" s="46"/>
      <c r="Y79" s="46"/>
      <c r="Z79" s="47"/>
      <c r="AF79" s="1"/>
      <c r="AG79" s="1"/>
      <c r="AH79" s="1"/>
      <c r="AI79" s="1"/>
      <c r="AJ79" s="1"/>
      <c r="AK79" s="1"/>
      <c r="AL79" s="1"/>
      <c r="AM79" s="1"/>
      <c r="AN79" s="1"/>
      <c r="AO79" s="1"/>
      <c r="AP79" s="1"/>
      <c r="AQ79" s="1"/>
      <c r="AR79" s="1"/>
      <c r="AS79" s="1"/>
    </row>
    <row r="80" spans="2:45" x14ac:dyDescent="0.35">
      <c r="B80" s="16"/>
      <c r="C80" s="10"/>
      <c r="D80" s="17"/>
      <c r="E80" s="10"/>
      <c r="F80" s="19"/>
      <c r="G80" s="45"/>
      <c r="H80" s="45"/>
      <c r="I80" s="45"/>
      <c r="J80" s="45"/>
      <c r="K80" s="45"/>
      <c r="L80" s="45"/>
      <c r="M80" s="45"/>
      <c r="N80" s="45"/>
      <c r="O80" s="45"/>
      <c r="P80" s="45"/>
      <c r="Q80" s="45"/>
      <c r="R80" s="45"/>
      <c r="S80" s="45"/>
      <c r="T80" s="45"/>
      <c r="U80" s="45"/>
      <c r="V80" s="45"/>
      <c r="W80" s="45"/>
      <c r="X80" s="46"/>
      <c r="Y80" s="46"/>
      <c r="Z80" s="47"/>
      <c r="AF80" s="1"/>
      <c r="AG80" s="1"/>
      <c r="AH80" s="1"/>
      <c r="AI80" s="1"/>
      <c r="AJ80" s="1"/>
      <c r="AK80" s="1"/>
      <c r="AL80" s="1"/>
      <c r="AM80" s="1"/>
      <c r="AN80" s="1"/>
      <c r="AO80" s="1"/>
      <c r="AP80" s="1"/>
      <c r="AQ80" s="1"/>
      <c r="AR80" s="1"/>
      <c r="AS80" s="1"/>
    </row>
    <row r="81" spans="2:45" x14ac:dyDescent="0.35">
      <c r="B81" s="16"/>
      <c r="C81" s="10"/>
      <c r="D81" s="17"/>
      <c r="E81" s="10"/>
      <c r="F81" s="19"/>
      <c r="G81" s="45"/>
      <c r="H81" s="45"/>
      <c r="I81" s="45"/>
      <c r="J81" s="45"/>
      <c r="K81" s="45"/>
      <c r="L81" s="45"/>
      <c r="M81" s="45"/>
      <c r="N81" s="45"/>
      <c r="O81" s="45"/>
      <c r="P81" s="45"/>
      <c r="Q81" s="45"/>
      <c r="R81" s="45"/>
      <c r="S81" s="45"/>
      <c r="T81" s="45"/>
      <c r="U81" s="45"/>
      <c r="V81" s="45"/>
      <c r="W81" s="45"/>
      <c r="X81" s="46"/>
      <c r="Y81" s="46"/>
      <c r="Z81" s="47"/>
      <c r="AF81" s="1"/>
      <c r="AG81" s="1"/>
      <c r="AH81" s="1"/>
      <c r="AI81" s="1"/>
      <c r="AJ81" s="1"/>
      <c r="AK81" s="1"/>
      <c r="AL81" s="1"/>
      <c r="AM81" s="1"/>
      <c r="AN81" s="1"/>
      <c r="AO81" s="1"/>
      <c r="AP81" s="1"/>
      <c r="AQ81" s="1"/>
      <c r="AR81" s="1"/>
      <c r="AS81" s="1"/>
    </row>
    <row r="82" spans="2:45" x14ac:dyDescent="0.35">
      <c r="B82" s="16"/>
      <c r="C82" s="10"/>
      <c r="D82" s="17"/>
      <c r="E82" s="10"/>
      <c r="F82" s="19"/>
      <c r="G82" s="45"/>
      <c r="H82" s="45"/>
      <c r="I82" s="45"/>
      <c r="J82" s="45"/>
      <c r="K82" s="45"/>
      <c r="L82" s="45"/>
      <c r="M82" s="45"/>
      <c r="N82" s="45"/>
      <c r="O82" s="45"/>
      <c r="P82" s="45"/>
      <c r="Q82" s="45"/>
      <c r="R82" s="45"/>
      <c r="S82" s="45"/>
      <c r="T82" s="45"/>
      <c r="U82" s="45"/>
      <c r="V82" s="45"/>
      <c r="W82" s="45"/>
      <c r="X82" s="46"/>
      <c r="Y82" s="46"/>
      <c r="Z82" s="47"/>
      <c r="AF82" s="1"/>
      <c r="AG82" s="1"/>
      <c r="AH82" s="1"/>
      <c r="AI82" s="1"/>
      <c r="AJ82" s="1"/>
      <c r="AK82" s="1"/>
      <c r="AL82" s="1"/>
      <c r="AM82" s="1"/>
      <c r="AN82" s="1"/>
      <c r="AO82" s="1"/>
      <c r="AP82" s="1"/>
      <c r="AQ82" s="1"/>
      <c r="AR82" s="1"/>
      <c r="AS82" s="1"/>
    </row>
    <row r="83" spans="2:45" x14ac:dyDescent="0.35">
      <c r="B83" s="16"/>
      <c r="C83" s="10"/>
      <c r="D83" s="17"/>
      <c r="E83" s="10"/>
      <c r="F83" s="19"/>
      <c r="G83" s="45"/>
      <c r="H83" s="45"/>
      <c r="I83" s="45"/>
      <c r="J83" s="45"/>
      <c r="K83" s="45"/>
      <c r="L83" s="45"/>
      <c r="M83" s="45"/>
      <c r="N83" s="45"/>
      <c r="O83" s="45"/>
      <c r="P83" s="45"/>
      <c r="Q83" s="45"/>
      <c r="R83" s="45"/>
      <c r="S83" s="45"/>
      <c r="T83" s="45"/>
      <c r="U83" s="45"/>
      <c r="V83" s="45"/>
      <c r="W83" s="45"/>
      <c r="X83" s="46"/>
      <c r="Y83" s="46"/>
      <c r="Z83" s="47"/>
      <c r="AF83" s="1"/>
      <c r="AG83" s="1"/>
      <c r="AH83" s="1"/>
      <c r="AI83" s="1"/>
      <c r="AJ83" s="1"/>
      <c r="AK83" s="1"/>
      <c r="AL83" s="1"/>
      <c r="AM83" s="1"/>
      <c r="AN83" s="1"/>
      <c r="AO83" s="1"/>
      <c r="AP83" s="1"/>
      <c r="AQ83" s="1"/>
      <c r="AR83" s="1"/>
      <c r="AS83" s="1"/>
    </row>
    <row r="84" spans="2:45" x14ac:dyDescent="0.35">
      <c r="B84" s="16"/>
      <c r="C84" s="10"/>
      <c r="D84" s="17"/>
      <c r="E84" s="10"/>
      <c r="F84" s="19"/>
      <c r="G84" s="45"/>
      <c r="H84" s="45"/>
      <c r="I84" s="45"/>
      <c r="J84" s="45"/>
      <c r="K84" s="45"/>
      <c r="L84" s="45"/>
      <c r="M84" s="45"/>
      <c r="N84" s="45"/>
      <c r="O84" s="45"/>
      <c r="P84" s="45"/>
      <c r="Q84" s="45"/>
      <c r="R84" s="45"/>
      <c r="S84" s="45"/>
      <c r="T84" s="45"/>
      <c r="U84" s="45"/>
      <c r="V84" s="45"/>
      <c r="W84" s="45"/>
      <c r="X84" s="46"/>
      <c r="Y84" s="46"/>
      <c r="Z84" s="47"/>
      <c r="AF84" s="1"/>
      <c r="AG84" s="1"/>
      <c r="AH84" s="1"/>
      <c r="AI84" s="1"/>
      <c r="AJ84" s="1"/>
      <c r="AK84" s="1"/>
      <c r="AL84" s="1"/>
      <c r="AM84" s="1"/>
      <c r="AN84" s="1"/>
      <c r="AO84" s="1"/>
      <c r="AP84" s="1"/>
      <c r="AQ84" s="1"/>
      <c r="AR84" s="1"/>
      <c r="AS84" s="1"/>
    </row>
    <row r="85" spans="2:45" x14ac:dyDescent="0.35">
      <c r="B85" s="16"/>
      <c r="C85" s="10"/>
      <c r="D85" s="17"/>
      <c r="E85" s="10"/>
      <c r="F85" s="19"/>
      <c r="G85" s="45"/>
      <c r="H85" s="45"/>
      <c r="I85" s="45"/>
      <c r="J85" s="45"/>
      <c r="K85" s="45"/>
      <c r="L85" s="45"/>
      <c r="M85" s="45"/>
      <c r="N85" s="45"/>
      <c r="O85" s="45"/>
      <c r="P85" s="45"/>
      <c r="Q85" s="45"/>
      <c r="R85" s="45"/>
      <c r="S85" s="45"/>
      <c r="T85" s="45"/>
      <c r="U85" s="45"/>
      <c r="V85" s="45"/>
      <c r="W85" s="45"/>
      <c r="X85" s="46"/>
      <c r="Y85" s="46"/>
      <c r="Z85" s="47"/>
      <c r="AF85" s="1"/>
      <c r="AG85" s="1"/>
      <c r="AH85" s="1"/>
      <c r="AI85" s="1"/>
      <c r="AJ85" s="1"/>
      <c r="AK85" s="1"/>
      <c r="AL85" s="1"/>
      <c r="AM85" s="1"/>
      <c r="AN85" s="1"/>
      <c r="AO85" s="1"/>
      <c r="AP85" s="1"/>
      <c r="AQ85" s="1"/>
      <c r="AR85" s="1"/>
      <c r="AS85" s="1"/>
    </row>
    <row r="86" spans="2:45" x14ac:dyDescent="0.35">
      <c r="B86" s="16"/>
      <c r="C86" s="10"/>
      <c r="D86" s="17"/>
      <c r="E86" s="10"/>
      <c r="F86" s="19"/>
      <c r="G86" s="45"/>
      <c r="H86" s="45"/>
      <c r="I86" s="45"/>
      <c r="J86" s="45"/>
      <c r="K86" s="45"/>
      <c r="L86" s="45"/>
      <c r="M86" s="45"/>
      <c r="N86" s="45"/>
      <c r="O86" s="45"/>
      <c r="P86" s="45"/>
      <c r="Q86" s="45"/>
      <c r="R86" s="45"/>
      <c r="S86" s="45"/>
      <c r="T86" s="45"/>
      <c r="U86" s="45"/>
      <c r="V86" s="45"/>
      <c r="W86" s="45"/>
      <c r="X86" s="46"/>
      <c r="Y86" s="46"/>
      <c r="Z86" s="47"/>
      <c r="AF86" s="1"/>
      <c r="AG86" s="1"/>
      <c r="AH86" s="1"/>
      <c r="AI86" s="1"/>
      <c r="AJ86" s="1"/>
      <c r="AK86" s="1"/>
      <c r="AL86" s="1"/>
      <c r="AM86" s="1"/>
      <c r="AN86" s="1"/>
      <c r="AO86" s="1"/>
      <c r="AP86" s="1"/>
      <c r="AQ86" s="1"/>
      <c r="AR86" s="1"/>
      <c r="AS86" s="1"/>
    </row>
    <row r="87" spans="2:45" x14ac:dyDescent="0.35">
      <c r="B87" s="16"/>
      <c r="C87" s="10"/>
      <c r="D87" s="17"/>
      <c r="E87" s="10"/>
      <c r="F87" s="19"/>
      <c r="G87" s="45"/>
      <c r="H87" s="45"/>
      <c r="I87" s="45"/>
      <c r="J87" s="45"/>
      <c r="K87" s="45"/>
      <c r="L87" s="45"/>
      <c r="M87" s="45"/>
      <c r="N87" s="45"/>
      <c r="O87" s="45"/>
      <c r="P87" s="45"/>
      <c r="Q87" s="45"/>
      <c r="R87" s="45"/>
      <c r="S87" s="45"/>
      <c r="T87" s="45"/>
      <c r="U87" s="45"/>
      <c r="V87" s="45"/>
      <c r="W87" s="45"/>
      <c r="X87" s="46"/>
      <c r="Y87" s="46"/>
      <c r="Z87" s="47"/>
      <c r="AF87" s="1"/>
      <c r="AG87" s="1"/>
      <c r="AH87" s="1"/>
      <c r="AI87" s="1"/>
      <c r="AJ87" s="1"/>
      <c r="AK87" s="1"/>
      <c r="AL87" s="1"/>
      <c r="AM87" s="1"/>
      <c r="AN87" s="1"/>
      <c r="AO87" s="1"/>
      <c r="AP87" s="1"/>
      <c r="AQ87" s="1"/>
      <c r="AR87" s="1"/>
      <c r="AS87" s="1"/>
    </row>
    <row r="88" spans="2:45" x14ac:dyDescent="0.35">
      <c r="B88" s="16"/>
      <c r="C88" s="10"/>
      <c r="D88" s="17"/>
      <c r="E88" s="10"/>
      <c r="F88" s="19"/>
      <c r="G88" s="45"/>
      <c r="H88" s="45"/>
      <c r="I88" s="45"/>
      <c r="J88" s="45"/>
      <c r="K88" s="45"/>
      <c r="L88" s="45"/>
      <c r="M88" s="45"/>
      <c r="N88" s="45"/>
      <c r="O88" s="45"/>
      <c r="P88" s="45"/>
      <c r="Q88" s="45"/>
      <c r="R88" s="45"/>
      <c r="S88" s="45"/>
      <c r="T88" s="45"/>
      <c r="U88" s="45"/>
      <c r="V88" s="45"/>
      <c r="W88" s="45"/>
      <c r="X88" s="46"/>
      <c r="Y88" s="46"/>
      <c r="Z88" s="47"/>
      <c r="AF88" s="1"/>
      <c r="AG88" s="1"/>
      <c r="AH88" s="1"/>
      <c r="AI88" s="1"/>
      <c r="AJ88" s="1"/>
      <c r="AK88" s="1"/>
      <c r="AL88" s="1"/>
      <c r="AM88" s="1"/>
      <c r="AN88" s="1"/>
      <c r="AO88" s="1"/>
      <c r="AP88" s="1"/>
      <c r="AQ88" s="1"/>
      <c r="AR88" s="1"/>
      <c r="AS88" s="1"/>
    </row>
    <row r="89" spans="2:45" x14ac:dyDescent="0.35">
      <c r="B89" s="16"/>
      <c r="C89" s="10"/>
      <c r="D89" s="17"/>
      <c r="E89" s="10"/>
      <c r="F89" s="19"/>
      <c r="G89" s="45"/>
      <c r="H89" s="45"/>
      <c r="I89" s="45"/>
      <c r="J89" s="45"/>
      <c r="K89" s="45"/>
      <c r="L89" s="45"/>
      <c r="M89" s="45"/>
      <c r="N89" s="45"/>
      <c r="O89" s="45"/>
      <c r="P89" s="45"/>
      <c r="Q89" s="45"/>
      <c r="R89" s="45"/>
      <c r="S89" s="45"/>
      <c r="T89" s="45"/>
      <c r="U89" s="45"/>
      <c r="V89" s="45"/>
      <c r="W89" s="45"/>
      <c r="X89" s="46"/>
      <c r="Y89" s="46"/>
      <c r="Z89" s="47"/>
      <c r="AF89" s="1"/>
      <c r="AG89" s="1"/>
      <c r="AH89" s="1"/>
      <c r="AI89" s="1"/>
      <c r="AJ89" s="1"/>
      <c r="AK89" s="1"/>
      <c r="AL89" s="1"/>
      <c r="AM89" s="1"/>
      <c r="AN89" s="1"/>
      <c r="AO89" s="1"/>
      <c r="AP89" s="1"/>
      <c r="AQ89" s="1"/>
      <c r="AR89" s="1"/>
      <c r="AS89" s="1"/>
    </row>
    <row r="90" spans="2:45" x14ac:dyDescent="0.35">
      <c r="B90" s="16"/>
      <c r="C90" s="10"/>
      <c r="D90" s="17"/>
      <c r="E90" s="10"/>
      <c r="F90" s="19"/>
      <c r="G90" s="45"/>
      <c r="H90" s="45"/>
      <c r="I90" s="45"/>
      <c r="J90" s="45"/>
      <c r="K90" s="45"/>
      <c r="L90" s="45"/>
      <c r="M90" s="45"/>
      <c r="N90" s="45"/>
      <c r="O90" s="45"/>
      <c r="P90" s="45"/>
      <c r="Q90" s="45"/>
      <c r="R90" s="45"/>
      <c r="S90" s="45"/>
      <c r="T90" s="45"/>
      <c r="U90" s="45"/>
      <c r="V90" s="45"/>
      <c r="W90" s="45"/>
      <c r="X90" s="46"/>
      <c r="Y90" s="46"/>
      <c r="Z90" s="47"/>
      <c r="AF90" s="1"/>
      <c r="AG90" s="1"/>
      <c r="AH90" s="1"/>
      <c r="AI90" s="1"/>
      <c r="AJ90" s="1"/>
      <c r="AK90" s="1"/>
      <c r="AL90" s="1"/>
      <c r="AM90" s="1"/>
      <c r="AN90" s="1"/>
      <c r="AO90" s="1"/>
      <c r="AP90" s="1"/>
      <c r="AQ90" s="1"/>
      <c r="AR90" s="1"/>
      <c r="AS90" s="1"/>
    </row>
    <row r="91" spans="2:45" x14ac:dyDescent="0.35">
      <c r="B91" s="16"/>
      <c r="C91" s="10"/>
      <c r="D91" s="17"/>
      <c r="E91" s="10"/>
      <c r="F91" s="19"/>
      <c r="G91" s="45"/>
      <c r="H91" s="45"/>
      <c r="I91" s="45"/>
      <c r="J91" s="45"/>
      <c r="K91" s="45"/>
      <c r="L91" s="45"/>
      <c r="M91" s="45"/>
      <c r="N91" s="45"/>
      <c r="O91" s="45"/>
      <c r="P91" s="45"/>
      <c r="Q91" s="45"/>
      <c r="R91" s="45"/>
      <c r="S91" s="45"/>
      <c r="T91" s="45"/>
      <c r="U91" s="45"/>
      <c r="V91" s="45"/>
      <c r="W91" s="45"/>
      <c r="X91" s="46"/>
      <c r="Y91" s="46"/>
      <c r="Z91" s="47"/>
      <c r="AF91" s="1"/>
      <c r="AG91" s="1"/>
      <c r="AH91" s="1"/>
      <c r="AI91" s="1"/>
      <c r="AJ91" s="1"/>
      <c r="AK91" s="1"/>
      <c r="AL91" s="1"/>
      <c r="AM91" s="1"/>
      <c r="AN91" s="1"/>
      <c r="AO91" s="1"/>
      <c r="AP91" s="1"/>
      <c r="AQ91" s="1"/>
      <c r="AR91" s="1"/>
      <c r="AS91" s="1"/>
    </row>
    <row r="92" spans="2:45" x14ac:dyDescent="0.35">
      <c r="B92" s="16"/>
      <c r="C92" s="10"/>
      <c r="D92" s="17"/>
      <c r="E92" s="10"/>
      <c r="F92" s="19"/>
      <c r="G92" s="45"/>
      <c r="H92" s="45"/>
      <c r="I92" s="45"/>
      <c r="J92" s="45"/>
      <c r="K92" s="45"/>
      <c r="L92" s="45"/>
      <c r="M92" s="45"/>
      <c r="N92" s="45"/>
      <c r="O92" s="45"/>
      <c r="P92" s="45"/>
      <c r="Q92" s="45"/>
      <c r="R92" s="45"/>
      <c r="S92" s="45"/>
      <c r="T92" s="45"/>
      <c r="U92" s="45"/>
      <c r="V92" s="45"/>
      <c r="W92" s="45"/>
      <c r="X92" s="46"/>
      <c r="Y92" s="46"/>
      <c r="Z92" s="47"/>
      <c r="AF92" s="1"/>
      <c r="AG92" s="1"/>
      <c r="AH92" s="1"/>
      <c r="AI92" s="1"/>
      <c r="AJ92" s="1"/>
      <c r="AK92" s="1"/>
      <c r="AL92" s="1"/>
      <c r="AM92" s="1"/>
      <c r="AN92" s="1"/>
      <c r="AO92" s="1"/>
      <c r="AP92" s="1"/>
      <c r="AQ92" s="1"/>
      <c r="AR92" s="1"/>
      <c r="AS92" s="1"/>
    </row>
    <row r="93" spans="2:45" x14ac:dyDescent="0.35">
      <c r="B93" s="16"/>
      <c r="C93" s="10"/>
      <c r="D93" s="17"/>
      <c r="E93" s="10"/>
      <c r="F93" s="19"/>
      <c r="G93" s="45"/>
      <c r="H93" s="45"/>
      <c r="I93" s="45"/>
      <c r="J93" s="45"/>
      <c r="K93" s="45"/>
      <c r="L93" s="45"/>
      <c r="M93" s="45"/>
      <c r="N93" s="45"/>
      <c r="O93" s="45"/>
      <c r="P93" s="45"/>
      <c r="Q93" s="45"/>
      <c r="R93" s="45"/>
      <c r="S93" s="45"/>
      <c r="T93" s="45"/>
      <c r="U93" s="45"/>
      <c r="V93" s="45"/>
      <c r="W93" s="45"/>
      <c r="X93" s="46"/>
      <c r="Y93" s="46"/>
      <c r="Z93" s="47"/>
      <c r="AF93" s="1"/>
      <c r="AG93" s="1"/>
      <c r="AH93" s="1"/>
      <c r="AI93" s="1"/>
      <c r="AJ93" s="1"/>
      <c r="AK93" s="1"/>
      <c r="AL93" s="1"/>
      <c r="AM93" s="1"/>
      <c r="AN93" s="1"/>
      <c r="AO93" s="1"/>
      <c r="AP93" s="1"/>
      <c r="AQ93" s="1"/>
      <c r="AR93" s="1"/>
      <c r="AS93" s="1"/>
    </row>
    <row r="94" spans="2:45" x14ac:dyDescent="0.35">
      <c r="B94" s="16"/>
      <c r="C94" s="10"/>
      <c r="D94" s="17"/>
      <c r="E94" s="10"/>
      <c r="F94" s="19"/>
      <c r="G94" s="45"/>
      <c r="H94" s="45"/>
      <c r="I94" s="45"/>
      <c r="J94" s="45"/>
      <c r="K94" s="45"/>
      <c r="L94" s="45"/>
      <c r="M94" s="45"/>
      <c r="N94" s="45"/>
      <c r="O94" s="45"/>
      <c r="P94" s="45"/>
      <c r="Q94" s="45"/>
      <c r="R94" s="45"/>
      <c r="S94" s="45"/>
      <c r="T94" s="45"/>
      <c r="U94" s="45"/>
      <c r="V94" s="45"/>
      <c r="W94" s="45"/>
      <c r="X94" s="46"/>
      <c r="Y94" s="46"/>
      <c r="Z94" s="47"/>
      <c r="AF94" s="1"/>
      <c r="AG94" s="1"/>
      <c r="AH94" s="1"/>
      <c r="AI94" s="1"/>
      <c r="AJ94" s="1"/>
      <c r="AK94" s="1"/>
      <c r="AL94" s="1"/>
      <c r="AM94" s="1"/>
      <c r="AN94" s="1"/>
      <c r="AO94" s="1"/>
      <c r="AP94" s="1"/>
      <c r="AQ94" s="1"/>
      <c r="AR94" s="1"/>
      <c r="AS94" s="1"/>
    </row>
    <row r="95" spans="2:45" x14ac:dyDescent="0.35">
      <c r="B95" s="16"/>
      <c r="C95" s="10"/>
      <c r="D95" s="17"/>
      <c r="E95" s="10"/>
      <c r="F95" s="19"/>
      <c r="G95" s="45"/>
      <c r="H95" s="45"/>
      <c r="I95" s="45"/>
      <c r="J95" s="45"/>
      <c r="K95" s="45"/>
      <c r="L95" s="45"/>
      <c r="M95" s="45"/>
      <c r="N95" s="45"/>
      <c r="O95" s="45"/>
      <c r="P95" s="45"/>
      <c r="Q95" s="45"/>
      <c r="R95" s="45"/>
      <c r="S95" s="45"/>
      <c r="T95" s="45"/>
      <c r="U95" s="45"/>
      <c r="V95" s="45"/>
      <c r="W95" s="45"/>
      <c r="X95" s="46"/>
      <c r="Y95" s="46"/>
      <c r="Z95" s="47"/>
      <c r="AF95" s="1"/>
      <c r="AG95" s="1"/>
      <c r="AH95" s="1"/>
      <c r="AI95" s="1"/>
      <c r="AJ95" s="1"/>
      <c r="AK95" s="1"/>
      <c r="AL95" s="1"/>
      <c r="AM95" s="1"/>
      <c r="AN95" s="1"/>
      <c r="AO95" s="1"/>
      <c r="AP95" s="1"/>
      <c r="AQ95" s="1"/>
      <c r="AR95" s="1"/>
      <c r="AS95" s="1"/>
    </row>
    <row r="96" spans="2:45" x14ac:dyDescent="0.35">
      <c r="B96" s="16"/>
      <c r="C96" s="10"/>
      <c r="D96" s="17"/>
      <c r="E96" s="10"/>
      <c r="F96" s="19"/>
      <c r="G96" s="45"/>
      <c r="H96" s="45"/>
      <c r="I96" s="45"/>
      <c r="J96" s="45"/>
      <c r="K96" s="45"/>
      <c r="L96" s="45"/>
      <c r="M96" s="45"/>
      <c r="N96" s="45"/>
      <c r="O96" s="45"/>
      <c r="P96" s="45"/>
      <c r="Q96" s="45"/>
      <c r="R96" s="45"/>
      <c r="S96" s="45"/>
      <c r="T96" s="45"/>
      <c r="U96" s="45"/>
      <c r="V96" s="45"/>
      <c r="W96" s="45"/>
      <c r="X96" s="46"/>
      <c r="Y96" s="46"/>
      <c r="Z96" s="47"/>
      <c r="AF96" s="1"/>
      <c r="AG96" s="1"/>
      <c r="AH96" s="1"/>
      <c r="AI96" s="1"/>
      <c r="AJ96" s="1"/>
      <c r="AK96" s="1"/>
      <c r="AL96" s="1"/>
      <c r="AM96" s="1"/>
      <c r="AN96" s="1"/>
      <c r="AO96" s="1"/>
      <c r="AP96" s="1"/>
      <c r="AQ96" s="1"/>
      <c r="AR96" s="1"/>
      <c r="AS96" s="1"/>
    </row>
    <row r="97" spans="2:26" x14ac:dyDescent="0.35">
      <c r="B97" s="10"/>
      <c r="C97" s="10"/>
      <c r="D97" s="17"/>
      <c r="E97" s="10"/>
      <c r="G97" s="10"/>
      <c r="H97" s="10"/>
      <c r="I97" s="10"/>
      <c r="J97" s="10"/>
      <c r="K97" s="10"/>
      <c r="L97" s="10"/>
      <c r="M97" s="10"/>
      <c r="N97" s="10"/>
      <c r="O97" s="10"/>
      <c r="P97" s="10"/>
      <c r="Q97" s="10"/>
      <c r="R97" s="10"/>
      <c r="S97" s="10"/>
      <c r="T97" s="10"/>
      <c r="U97" s="10"/>
      <c r="V97" s="10"/>
      <c r="W97" s="10"/>
      <c r="X97" s="10"/>
      <c r="Y97" s="10"/>
      <c r="Z97" s="10"/>
    </row>
    <row r="98" spans="2:26" ht="12" customHeight="1" x14ac:dyDescent="0.35">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2:26" ht="12" hidden="1" customHeight="1" x14ac:dyDescent="0.35">
      <c r="B99" s="10"/>
      <c r="C99" s="10"/>
      <c r="D99" s="10" t="str">
        <f>IF(ISERROR(VLOOKUP(D3,#REF!,2,FALSE))," ",VLOOKUP(D3,#REF!,2,FALSE))</f>
        <v xml:space="preserve"> </v>
      </c>
      <c r="E99" s="10"/>
      <c r="F99" s="10"/>
      <c r="G99" s="10"/>
      <c r="H99" s="10"/>
      <c r="I99" s="10"/>
      <c r="J99" s="10"/>
      <c r="K99" s="10"/>
      <c r="L99" s="10"/>
      <c r="M99" s="10"/>
      <c r="N99" s="10"/>
      <c r="O99" s="10"/>
      <c r="P99" s="10"/>
      <c r="Q99" s="10"/>
      <c r="R99" s="10"/>
      <c r="S99" s="10"/>
      <c r="T99" s="10"/>
      <c r="U99" s="10"/>
      <c r="V99" s="10"/>
      <c r="W99" s="10"/>
      <c r="X99" s="10"/>
      <c r="Y99" s="10"/>
      <c r="Z99" s="10"/>
    </row>
    <row r="100" spans="2:26" ht="12.75" hidden="1" customHeight="1" x14ac:dyDescent="0.35">
      <c r="B100" s="10"/>
      <c r="C100" s="10"/>
      <c r="D100" s="48" t="b">
        <f>OR(D3=0,D4=0,D5=0,D6=0,D7=0,D8=0,D9=0,D10=0,D11=0,D12=0,D13=0,D14=0,D15=0,D16=0)</f>
        <v>1</v>
      </c>
      <c r="E100" s="49" t="s">
        <v>562</v>
      </c>
      <c r="F100" s="50"/>
      <c r="G100" s="51"/>
      <c r="H100" s="10"/>
      <c r="I100" s="10"/>
      <c r="J100" s="10"/>
      <c r="K100" s="10"/>
      <c r="L100" s="10"/>
      <c r="M100" s="10"/>
      <c r="N100" s="10"/>
      <c r="O100" s="10"/>
      <c r="P100" s="10"/>
      <c r="Q100" s="10"/>
      <c r="R100" s="10"/>
      <c r="S100" s="10"/>
      <c r="T100" s="10"/>
      <c r="U100" s="10"/>
      <c r="V100" s="10"/>
      <c r="W100" s="10"/>
      <c r="X100" s="10"/>
      <c r="Y100" s="10"/>
      <c r="Z100" s="10"/>
    </row>
    <row r="101" spans="2:26" ht="12.75" hidden="1" customHeight="1" x14ac:dyDescent="0.35">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2:26" ht="12.75" hidden="1" customHeight="1" x14ac:dyDescent="0.35">
      <c r="B102" s="10"/>
      <c r="C102" s="10"/>
      <c r="D102" s="52" t="s">
        <v>563</v>
      </c>
      <c r="E102" s="53"/>
      <c r="F102" s="54"/>
      <c r="G102" s="55"/>
      <c r="H102" s="10"/>
      <c r="I102" s="10"/>
      <c r="J102" s="10"/>
      <c r="K102" s="10"/>
      <c r="L102" s="10"/>
      <c r="M102" s="10"/>
      <c r="N102" s="10"/>
      <c r="O102" s="10"/>
      <c r="P102" s="10"/>
      <c r="Q102" s="10"/>
      <c r="R102" s="10"/>
      <c r="S102" s="10"/>
      <c r="T102" s="10"/>
      <c r="U102" s="10"/>
      <c r="V102" s="10"/>
      <c r="W102" s="10"/>
      <c r="X102" s="10"/>
      <c r="Y102" s="10"/>
      <c r="Z102" s="10"/>
    </row>
    <row r="103" spans="2:26" ht="12.75" hidden="1" customHeight="1" x14ac:dyDescent="0.35">
      <c r="B103" s="10"/>
      <c r="C103" s="10">
        <v>1</v>
      </c>
      <c r="D103" s="27" t="str">
        <f t="shared" ref="D103:D116" si="1">LEFT(D3,3)</f>
        <v/>
      </c>
      <c r="E103" s="10" t="b">
        <f>OR(D103=D$104,D103=D$105,D103=D$106,D103=D$107,D103=D$108,D103=D$109,D103=D$110,D103=D$111,D103=D$112,D103=D$113,D103=D$114,D103=D$115,D103=D$116)</f>
        <v>1</v>
      </c>
      <c r="F103" s="10"/>
      <c r="G103" s="56"/>
      <c r="H103" s="10"/>
      <c r="I103" s="10"/>
      <c r="J103" s="10"/>
      <c r="K103" s="10"/>
      <c r="L103" s="10"/>
      <c r="M103" s="10"/>
      <c r="N103" s="10"/>
      <c r="O103" s="10"/>
      <c r="P103" s="10"/>
      <c r="Q103" s="10"/>
      <c r="R103" s="10"/>
      <c r="S103" s="10"/>
      <c r="T103" s="10"/>
      <c r="U103" s="10"/>
      <c r="V103" s="10"/>
      <c r="W103" s="10"/>
      <c r="X103" s="10"/>
      <c r="Y103" s="10"/>
      <c r="Z103" s="10"/>
    </row>
    <row r="104" spans="2:26" ht="12.75" hidden="1" customHeight="1" x14ac:dyDescent="0.35">
      <c r="B104" s="10"/>
      <c r="C104" s="10">
        <v>2</v>
      </c>
      <c r="D104" s="27" t="str">
        <f t="shared" si="1"/>
        <v/>
      </c>
      <c r="E104" s="10" t="b">
        <f>OR(D104=D$103,D104=D$105,D104=D$106,D104=D$107,D104=D$108,D104=D$109,D104=D$110,D104=D$111,D104=D$112,D104=D$113,D104=D$114,D104=D$115,D104=D$116)</f>
        <v>1</v>
      </c>
      <c r="F104" s="10"/>
      <c r="G104" s="56"/>
      <c r="H104" s="10"/>
      <c r="I104" s="10"/>
      <c r="J104" s="10"/>
      <c r="K104" s="10"/>
      <c r="L104" s="10"/>
      <c r="M104" s="10"/>
      <c r="N104" s="10"/>
      <c r="O104" s="10"/>
      <c r="P104" s="10"/>
      <c r="Q104" s="10"/>
      <c r="R104" s="10"/>
      <c r="S104" s="10"/>
      <c r="T104" s="10"/>
      <c r="U104" s="10"/>
      <c r="V104" s="10"/>
      <c r="W104" s="10"/>
      <c r="X104" s="10"/>
      <c r="Y104" s="10"/>
      <c r="Z104" s="10"/>
    </row>
    <row r="105" spans="2:26" ht="12.75" hidden="1" customHeight="1" x14ac:dyDescent="0.35">
      <c r="B105" s="10"/>
      <c r="C105" s="10">
        <v>3</v>
      </c>
      <c r="D105" s="27" t="str">
        <f t="shared" si="1"/>
        <v/>
      </c>
      <c r="E105" s="10" t="b">
        <f>OR(D105=D$104,D105=D$103,D105=D$106,D105=D$107,D105=D$108,D105=D$109,D105=D$110,D105=D$111,D105=D$112,D105=D$113,D105=D$114,D105=D$115,D105=D$116)</f>
        <v>1</v>
      </c>
      <c r="F105" s="10"/>
      <c r="G105" s="56"/>
      <c r="H105" s="10"/>
      <c r="I105" s="10"/>
      <c r="J105" s="10"/>
      <c r="K105" s="10"/>
      <c r="L105" s="10"/>
      <c r="M105" s="10"/>
      <c r="N105" s="10"/>
      <c r="O105" s="10"/>
      <c r="P105" s="10"/>
      <c r="Q105" s="10"/>
      <c r="R105" s="10"/>
      <c r="S105" s="10"/>
      <c r="T105" s="10"/>
      <c r="U105" s="10"/>
      <c r="V105" s="10"/>
      <c r="W105" s="10"/>
      <c r="X105" s="10"/>
      <c r="Y105" s="10"/>
      <c r="Z105" s="10"/>
    </row>
    <row r="106" spans="2:26" ht="12.75" hidden="1" customHeight="1" x14ac:dyDescent="0.35">
      <c r="B106" s="10"/>
      <c r="C106" s="10">
        <v>4</v>
      </c>
      <c r="D106" s="27" t="str">
        <f t="shared" si="1"/>
        <v/>
      </c>
      <c r="E106" s="10" t="b">
        <f>OR(D106=D$104,D106=D$105,D106=D$103,D106=D$107,D106=D$108,D106=D$109,D106=D$110,D106=D$111,D106=D$112,D106=D$113,D106=D$114,D106=D$115,D106=D$116)</f>
        <v>1</v>
      </c>
      <c r="F106" s="10"/>
      <c r="G106" s="56"/>
      <c r="H106" s="10"/>
      <c r="I106" s="10"/>
      <c r="J106" s="10"/>
      <c r="K106" s="10"/>
      <c r="L106" s="10"/>
      <c r="M106" s="10"/>
      <c r="N106" s="10"/>
      <c r="O106" s="10"/>
      <c r="P106" s="10"/>
      <c r="Q106" s="10"/>
      <c r="R106" s="10"/>
      <c r="S106" s="10"/>
      <c r="T106" s="10"/>
      <c r="U106" s="10"/>
      <c r="V106" s="10"/>
      <c r="W106" s="10"/>
      <c r="X106" s="10"/>
      <c r="Y106" s="10"/>
      <c r="Z106" s="10"/>
    </row>
    <row r="107" spans="2:26" ht="12.75" hidden="1" customHeight="1" x14ac:dyDescent="0.35">
      <c r="B107" s="10"/>
      <c r="C107" s="10">
        <v>5</v>
      </c>
      <c r="D107" s="27" t="str">
        <f t="shared" si="1"/>
        <v/>
      </c>
      <c r="E107" s="10" t="b">
        <f>OR(D107=D$104,D107=D$105,D107=D$106,D107=D$103,D107=D$108,D107=D$109,D107=D$110,D107=D$111,D107=D$112,D107=D$113,D107=D$114,D107=D$115,D107=D$116)</f>
        <v>1</v>
      </c>
      <c r="F107" s="10"/>
      <c r="G107" s="56"/>
      <c r="H107" s="10"/>
      <c r="I107" s="10"/>
      <c r="J107" s="10"/>
      <c r="K107" s="10"/>
      <c r="L107" s="10"/>
      <c r="M107" s="10"/>
      <c r="N107" s="10"/>
      <c r="O107" s="10"/>
      <c r="P107" s="10"/>
      <c r="Q107" s="10"/>
      <c r="R107" s="10"/>
      <c r="S107" s="10"/>
      <c r="T107" s="10"/>
      <c r="U107" s="10"/>
      <c r="V107" s="10"/>
      <c r="W107" s="10"/>
      <c r="X107" s="10"/>
      <c r="Y107" s="10"/>
      <c r="Z107" s="10"/>
    </row>
    <row r="108" spans="2:26" ht="12.75" hidden="1" customHeight="1" x14ac:dyDescent="0.35">
      <c r="B108" s="10"/>
      <c r="C108" s="10">
        <v>6</v>
      </c>
      <c r="D108" s="27" t="str">
        <f t="shared" si="1"/>
        <v/>
      </c>
      <c r="E108" s="10" t="b">
        <f>OR(D108=D$104,D108=D$105,D108=D$106,D108=D$107,D108=D$103,D108=D$109,D108=D$110,D108=D$111,D108=D$112,D108=D$113,D108=D$114,D108=D$115,D108=D$116)</f>
        <v>1</v>
      </c>
      <c r="F108" s="10"/>
      <c r="G108" s="56"/>
      <c r="H108" s="10"/>
      <c r="I108" s="10"/>
      <c r="J108" s="10"/>
      <c r="K108" s="10"/>
      <c r="L108" s="10"/>
      <c r="M108" s="10"/>
      <c r="N108" s="10"/>
      <c r="O108" s="10"/>
      <c r="P108" s="10"/>
      <c r="Q108" s="10"/>
      <c r="R108" s="10"/>
      <c r="S108" s="10"/>
      <c r="T108" s="10"/>
      <c r="U108" s="10"/>
      <c r="V108" s="10"/>
      <c r="W108" s="10"/>
      <c r="X108" s="10"/>
      <c r="Y108" s="10"/>
      <c r="Z108" s="10"/>
    </row>
    <row r="109" spans="2:26" ht="12.75" hidden="1" customHeight="1" x14ac:dyDescent="0.35">
      <c r="B109" s="10"/>
      <c r="C109" s="10">
        <v>7</v>
      </c>
      <c r="D109" s="27" t="str">
        <f t="shared" si="1"/>
        <v/>
      </c>
      <c r="E109" s="10" t="b">
        <f>OR(D109=D$104,D109=D$105,D109=D$106,D109=D$107,D109=D$108,D109=D$103,D109=D$110,D109=D$111,D109=D$112,D109=D$113,D109=D$114,D109=D$115,D109=D$116)</f>
        <v>1</v>
      </c>
      <c r="F109" s="10"/>
      <c r="G109" s="56"/>
      <c r="H109" s="10"/>
      <c r="I109" s="10"/>
      <c r="J109" s="10"/>
      <c r="K109" s="10"/>
      <c r="L109" s="10"/>
      <c r="M109" s="10"/>
      <c r="N109" s="10"/>
      <c r="O109" s="10"/>
      <c r="P109" s="10"/>
      <c r="Q109" s="10"/>
      <c r="R109" s="10"/>
      <c r="S109" s="10"/>
      <c r="T109" s="10"/>
      <c r="U109" s="10"/>
      <c r="V109" s="10"/>
      <c r="W109" s="10"/>
      <c r="X109" s="10"/>
      <c r="Y109" s="10"/>
      <c r="Z109" s="10"/>
    </row>
    <row r="110" spans="2:26" ht="12.75" hidden="1" customHeight="1" x14ac:dyDescent="0.35">
      <c r="B110" s="10"/>
      <c r="C110" s="10">
        <v>8</v>
      </c>
      <c r="D110" s="27" t="str">
        <f t="shared" si="1"/>
        <v/>
      </c>
      <c r="E110" s="10" t="b">
        <f>OR(D110=D$104,D110=D$105,D110=D$106,D110=D$107,D110=D$108,D110=D$109,D110=D$103,D110=D$111,D110=D$112,D110=D$113,D110=D$114,D110=D$115,D110=D$116)</f>
        <v>1</v>
      </c>
      <c r="F110" s="10"/>
      <c r="G110" s="56"/>
      <c r="H110" s="10"/>
      <c r="I110" s="10"/>
      <c r="J110" s="10"/>
      <c r="K110" s="10"/>
      <c r="L110" s="10"/>
      <c r="M110" s="10"/>
      <c r="N110" s="10"/>
      <c r="O110" s="10"/>
      <c r="P110" s="10"/>
      <c r="Q110" s="10"/>
      <c r="R110" s="10"/>
      <c r="S110" s="10"/>
      <c r="T110" s="10"/>
      <c r="U110" s="10"/>
      <c r="V110" s="10"/>
      <c r="W110" s="10"/>
      <c r="X110" s="10"/>
      <c r="Y110" s="10"/>
      <c r="Z110" s="10"/>
    </row>
    <row r="111" spans="2:26" ht="12.75" hidden="1" customHeight="1" x14ac:dyDescent="0.35">
      <c r="B111" s="10"/>
      <c r="C111" s="10">
        <v>9</v>
      </c>
      <c r="D111" s="27" t="str">
        <f t="shared" si="1"/>
        <v/>
      </c>
      <c r="E111" s="10" t="b">
        <f>OR(D111=D$104,D111=D$105,D111=D$106,D111=D$107,D111=D$108,D111=D$109,D111=D$110,D111=D$103,D111=D$112,D111=D$113,D111=D$114,D111=D$115,D111=D$116)</f>
        <v>1</v>
      </c>
      <c r="F111" s="10"/>
      <c r="G111" s="56"/>
      <c r="H111" s="10"/>
      <c r="I111" s="10"/>
      <c r="J111" s="10"/>
      <c r="K111" s="10"/>
      <c r="L111" s="10"/>
      <c r="M111" s="10"/>
      <c r="N111" s="10"/>
      <c r="O111" s="10"/>
      <c r="P111" s="10"/>
      <c r="Q111" s="10"/>
      <c r="R111" s="10"/>
      <c r="S111" s="10"/>
      <c r="T111" s="10"/>
      <c r="U111" s="10"/>
      <c r="V111" s="10"/>
      <c r="W111" s="10"/>
      <c r="X111" s="10"/>
      <c r="Y111" s="10"/>
      <c r="Z111" s="10"/>
    </row>
    <row r="112" spans="2:26" ht="12.75" hidden="1" customHeight="1" x14ac:dyDescent="0.35">
      <c r="B112" s="10"/>
      <c r="C112" s="10">
        <v>10</v>
      </c>
      <c r="D112" s="27" t="str">
        <f t="shared" si="1"/>
        <v/>
      </c>
      <c r="E112" s="10" t="b">
        <f>OR(D112=D$104,D112=D$105,D112=D$106,D112=D$107,D112=D$108,D112=D$109,D112=D$110,D112=D$111,D112=D$103,D112=D$113,D112=D$114,D112=D$115,D112=D$116)</f>
        <v>1</v>
      </c>
      <c r="F112" s="10"/>
      <c r="G112" s="56"/>
      <c r="H112" s="10"/>
      <c r="I112" s="10"/>
      <c r="J112" s="10"/>
      <c r="K112" s="10"/>
      <c r="L112" s="10"/>
      <c r="M112" s="10"/>
      <c r="N112" s="10"/>
      <c r="O112" s="10"/>
      <c r="P112" s="10"/>
      <c r="Q112" s="10"/>
      <c r="R112" s="10"/>
      <c r="S112" s="10"/>
      <c r="T112" s="10"/>
      <c r="U112" s="10"/>
      <c r="V112" s="10"/>
      <c r="W112" s="10"/>
      <c r="X112" s="10"/>
      <c r="Y112" s="10"/>
      <c r="Z112" s="10"/>
    </row>
    <row r="113" spans="2:26" ht="12.75" hidden="1" customHeight="1" x14ac:dyDescent="0.35">
      <c r="B113" s="10"/>
      <c r="C113" s="10">
        <v>11</v>
      </c>
      <c r="D113" s="27" t="str">
        <f t="shared" si="1"/>
        <v/>
      </c>
      <c r="E113" s="10" t="b">
        <f>OR(D113=D$104,D113=D$105,D113=D$106,D113=D$107,D113=D$108,D113=D$109,D113=D$110,D113=D$111,D113=D$112,D113=D$103,D113=D$114,D113=D$115,D113=D$116)</f>
        <v>1</v>
      </c>
      <c r="F113" s="10"/>
      <c r="G113" s="56"/>
      <c r="H113" s="10"/>
      <c r="I113" s="10"/>
      <c r="J113" s="10"/>
      <c r="K113" s="10"/>
      <c r="L113" s="10"/>
      <c r="M113" s="10"/>
      <c r="N113" s="10"/>
      <c r="O113" s="10"/>
      <c r="P113" s="10"/>
      <c r="Q113" s="10"/>
      <c r="R113" s="10"/>
      <c r="S113" s="10"/>
      <c r="T113" s="10"/>
      <c r="U113" s="10"/>
      <c r="V113" s="10"/>
      <c r="W113" s="10"/>
      <c r="X113" s="10"/>
      <c r="Y113" s="10"/>
      <c r="Z113" s="10"/>
    </row>
    <row r="114" spans="2:26" ht="12.75" hidden="1" customHeight="1" x14ac:dyDescent="0.35">
      <c r="B114" s="10"/>
      <c r="C114" s="10">
        <v>12</v>
      </c>
      <c r="D114" s="27" t="str">
        <f t="shared" si="1"/>
        <v/>
      </c>
      <c r="E114" s="10" t="b">
        <f>OR(D114=D$104,D114=D$105,D114=D$106,D114=D$107,D114=D$108,D114=D$109,D114=D$110,D114=D$111,D114=D$112,D114=D$113,D114=D$103,D114=D$115,D114=D$116)</f>
        <v>1</v>
      </c>
      <c r="F114" s="10"/>
      <c r="G114" s="56"/>
      <c r="H114" s="10"/>
      <c r="I114" s="10"/>
      <c r="J114" s="10"/>
      <c r="K114" s="10"/>
      <c r="L114" s="10"/>
      <c r="M114" s="10"/>
      <c r="N114" s="10"/>
      <c r="O114" s="10"/>
      <c r="P114" s="10"/>
      <c r="Q114" s="10"/>
      <c r="R114" s="10"/>
      <c r="S114" s="10"/>
      <c r="T114" s="10"/>
      <c r="U114" s="10"/>
      <c r="V114" s="10"/>
      <c r="W114" s="10"/>
      <c r="X114" s="10"/>
      <c r="Y114" s="10"/>
      <c r="Z114" s="10"/>
    </row>
    <row r="115" spans="2:26" ht="12.75" hidden="1" customHeight="1" x14ac:dyDescent="0.35">
      <c r="B115" s="10"/>
      <c r="C115" s="10">
        <v>13</v>
      </c>
      <c r="D115" s="27" t="str">
        <f t="shared" si="1"/>
        <v/>
      </c>
      <c r="E115" s="10" t="b">
        <f>OR(D115=D$104,D115=D$105,D115=D$106,D115=D$107,D115=D$108,D115=D$109,D115=D$110,D115=D$111,D115=D$112,D115=D$113,D115=D$114,D115=D$103,D115=D$116)</f>
        <v>1</v>
      </c>
      <c r="F115" s="10"/>
      <c r="G115" s="56"/>
      <c r="H115" s="10"/>
      <c r="I115" s="10"/>
      <c r="J115" s="10"/>
      <c r="K115" s="10"/>
      <c r="L115" s="10"/>
      <c r="M115" s="10"/>
      <c r="N115" s="10"/>
      <c r="O115" s="10"/>
      <c r="P115" s="10"/>
      <c r="Q115" s="10"/>
      <c r="R115" s="10"/>
      <c r="S115" s="10"/>
      <c r="T115" s="10"/>
      <c r="U115" s="10"/>
      <c r="V115" s="10"/>
      <c r="W115" s="10"/>
      <c r="X115" s="10"/>
      <c r="Y115" s="10"/>
      <c r="Z115" s="10"/>
    </row>
    <row r="116" spans="2:26" ht="12.75" hidden="1" customHeight="1" x14ac:dyDescent="0.35">
      <c r="B116" s="10"/>
      <c r="C116" s="10">
        <v>14</v>
      </c>
      <c r="D116" s="27" t="str">
        <f t="shared" si="1"/>
        <v/>
      </c>
      <c r="E116" s="10" t="b">
        <f>OR(D116=D$104,D116=D$105,D116=D$106,D116=D$107,D116=D$108,D116=D$109,D116=D$110,D116=D$111,D116=D$112,D116=D$113,D116=D$114,D116=D$115,D116=D$103)</f>
        <v>1</v>
      </c>
      <c r="F116" s="10"/>
      <c r="G116" s="56"/>
      <c r="H116" s="10"/>
      <c r="I116" s="10"/>
      <c r="J116" s="10"/>
      <c r="K116" s="10"/>
      <c r="L116" s="10"/>
      <c r="M116" s="10"/>
      <c r="N116" s="10"/>
      <c r="O116" s="10"/>
      <c r="P116" s="10"/>
      <c r="Q116" s="10"/>
      <c r="R116" s="10"/>
      <c r="S116" s="10"/>
      <c r="T116" s="10"/>
      <c r="U116" s="10"/>
      <c r="V116" s="10"/>
      <c r="W116" s="10"/>
      <c r="X116" s="10"/>
      <c r="Y116" s="10"/>
      <c r="Z116" s="10"/>
    </row>
    <row r="117" spans="2:26" ht="12.75" hidden="1" customHeight="1" x14ac:dyDescent="0.35">
      <c r="B117" s="10"/>
      <c r="C117" s="10"/>
      <c r="D117" s="27"/>
      <c r="E117" s="20" t="b">
        <f>OR(E103=TRUE,E104=TRUE,E105=TRUE,E106=TRUE,E107=TRUE,E108=TRUE,E109=TRUE,E110=TRUE,E111=TRUE,E112=TRUE,E113=TRUE,E114=TRUE,E115=TRUE,E116=TRUE)</f>
        <v>1</v>
      </c>
      <c r="F117" s="10"/>
      <c r="G117" s="56"/>
      <c r="H117" s="10"/>
      <c r="I117" s="10"/>
      <c r="J117" s="10"/>
      <c r="K117" s="10"/>
      <c r="L117" s="10"/>
      <c r="M117" s="10"/>
      <c r="N117" s="10"/>
      <c r="O117" s="10"/>
      <c r="P117" s="10"/>
      <c r="Q117" s="10"/>
      <c r="R117" s="10"/>
      <c r="S117" s="10"/>
      <c r="T117" s="10"/>
      <c r="U117" s="10"/>
      <c r="V117" s="10"/>
      <c r="W117" s="10"/>
      <c r="X117" s="10"/>
      <c r="Y117" s="10"/>
      <c r="Z117" s="10"/>
    </row>
    <row r="118" spans="2:26" ht="12.75" hidden="1" customHeight="1" x14ac:dyDescent="0.35">
      <c r="B118" s="10"/>
      <c r="C118" s="10"/>
      <c r="D118" s="57"/>
      <c r="E118" s="58" t="str">
        <f>IF(E117=FALSE,"OK","XXX")</f>
        <v>XXX</v>
      </c>
      <c r="F118" s="59"/>
      <c r="G118" s="60"/>
      <c r="H118" s="10"/>
      <c r="I118" s="10"/>
      <c r="J118" s="10"/>
      <c r="K118" s="10"/>
      <c r="L118" s="10"/>
      <c r="M118" s="10"/>
      <c r="N118" s="10"/>
      <c r="O118" s="10"/>
      <c r="P118" s="10"/>
      <c r="Q118" s="10"/>
      <c r="R118" s="10"/>
      <c r="S118" s="10"/>
      <c r="T118" s="10"/>
      <c r="U118" s="10"/>
      <c r="V118" s="10"/>
      <c r="W118" s="10"/>
      <c r="X118" s="10"/>
      <c r="Y118" s="10"/>
      <c r="Z118" s="10"/>
    </row>
    <row r="119" spans="2:26" ht="12.75" hidden="1" customHeight="1" x14ac:dyDescent="0.35">
      <c r="B119" s="10"/>
      <c r="C119" s="10"/>
      <c r="D119" s="10"/>
      <c r="E119" s="31"/>
      <c r="F119" s="10"/>
      <c r="G119" s="10"/>
      <c r="H119" s="10"/>
      <c r="I119" s="10"/>
      <c r="J119" s="10"/>
      <c r="K119" s="10"/>
      <c r="L119" s="10"/>
      <c r="M119" s="10"/>
      <c r="N119" s="10"/>
      <c r="O119" s="10"/>
      <c r="P119" s="10"/>
      <c r="Q119" s="10"/>
      <c r="R119" s="10"/>
      <c r="S119" s="10"/>
      <c r="T119" s="10"/>
      <c r="U119" s="10"/>
      <c r="V119" s="10"/>
      <c r="W119" s="10"/>
      <c r="X119" s="10"/>
      <c r="Y119" s="10"/>
      <c r="Z119" s="10"/>
    </row>
    <row r="120" spans="2:26" ht="12.75" hidden="1" customHeight="1" x14ac:dyDescent="0.35">
      <c r="B120" s="10"/>
      <c r="C120" s="10"/>
      <c r="D120" s="52" t="s">
        <v>564</v>
      </c>
      <c r="E120" s="53"/>
      <c r="F120" s="54"/>
      <c r="G120" s="55"/>
      <c r="H120" s="10"/>
      <c r="I120" s="10"/>
      <c r="J120" s="10"/>
      <c r="K120" s="10"/>
      <c r="L120" s="10"/>
      <c r="M120" s="10"/>
      <c r="N120" s="10"/>
      <c r="O120" s="10"/>
      <c r="P120" s="10"/>
      <c r="Q120" s="10"/>
      <c r="R120" s="10"/>
      <c r="S120" s="10"/>
      <c r="T120" s="10"/>
      <c r="U120" s="10"/>
      <c r="V120" s="10"/>
      <c r="W120" s="10"/>
      <c r="X120" s="10"/>
      <c r="Y120" s="10"/>
      <c r="Z120" s="10"/>
    </row>
    <row r="121" spans="2:26" ht="12.75" hidden="1" customHeight="1" x14ac:dyDescent="0.35">
      <c r="B121" s="10"/>
      <c r="C121" s="10"/>
      <c r="D121" s="61" t="str">
        <f t="shared" ref="D121:D134" si="2">RIGHT(D3,2)</f>
        <v/>
      </c>
      <c r="E121" s="10" t="b">
        <f>OR(G121=9,G121=8)</f>
        <v>0</v>
      </c>
      <c r="F121" s="10" t="str">
        <f t="shared" ref="F121:F134" si="3">LEFT(D121,1)</f>
        <v/>
      </c>
      <c r="G121" s="56" t="str">
        <f t="shared" ref="G121:G134" si="4">IF(ISERROR(10-F121),"",10-F121)</f>
        <v/>
      </c>
      <c r="H121" s="10"/>
      <c r="I121" s="10"/>
      <c r="J121" s="10"/>
      <c r="K121" s="10"/>
      <c r="L121" s="10"/>
      <c r="M121" s="10"/>
      <c r="N121" s="10"/>
      <c r="O121" s="10"/>
      <c r="P121" s="10"/>
      <c r="Q121" s="10"/>
      <c r="R121" s="10"/>
      <c r="S121" s="10"/>
      <c r="T121" s="10"/>
      <c r="U121" s="10"/>
      <c r="V121" s="10"/>
      <c r="W121" s="10"/>
      <c r="X121" s="10"/>
      <c r="Y121" s="10"/>
      <c r="Z121" s="10"/>
    </row>
    <row r="122" spans="2:26" s="10" customFormat="1" ht="12.75" hidden="1" customHeight="1" x14ac:dyDescent="0.35">
      <c r="D122" s="61" t="str">
        <f t="shared" si="2"/>
        <v/>
      </c>
      <c r="E122" s="10" t="b">
        <f>OR(G122=7,G122=6)</f>
        <v>0</v>
      </c>
      <c r="F122" s="10" t="str">
        <f t="shared" si="3"/>
        <v/>
      </c>
      <c r="G122" s="56" t="str">
        <f t="shared" si="4"/>
        <v/>
      </c>
    </row>
    <row r="123" spans="2:26" s="10" customFormat="1" ht="12.75" hidden="1" customHeight="1" x14ac:dyDescent="0.35">
      <c r="D123" s="61" t="str">
        <f t="shared" si="2"/>
        <v/>
      </c>
      <c r="E123" s="10" t="b">
        <f>OR(G123=7,G123=6)</f>
        <v>0</v>
      </c>
      <c r="F123" s="10" t="str">
        <f t="shared" si="3"/>
        <v/>
      </c>
      <c r="G123" s="56" t="str">
        <f t="shared" si="4"/>
        <v/>
      </c>
    </row>
    <row r="124" spans="2:26" s="10" customFormat="1" ht="12.75" hidden="1" customHeight="1" x14ac:dyDescent="0.35">
      <c r="D124" s="61" t="str">
        <f t="shared" si="2"/>
        <v/>
      </c>
      <c r="E124" s="10" t="b">
        <f>OR(G124=7,G124=6)</f>
        <v>0</v>
      </c>
      <c r="F124" s="10" t="str">
        <f t="shared" si="3"/>
        <v/>
      </c>
      <c r="G124" s="56" t="str">
        <f t="shared" si="4"/>
        <v/>
      </c>
    </row>
    <row r="125" spans="2:26" s="10" customFormat="1" ht="12.75" hidden="1" customHeight="1" x14ac:dyDescent="0.35">
      <c r="D125" s="61" t="str">
        <f t="shared" si="2"/>
        <v/>
      </c>
      <c r="E125" s="10" t="b">
        <f>OR(G125=7,G125=6)</f>
        <v>0</v>
      </c>
      <c r="F125" s="10" t="str">
        <f t="shared" si="3"/>
        <v/>
      </c>
      <c r="G125" s="56" t="str">
        <f t="shared" si="4"/>
        <v/>
      </c>
    </row>
    <row r="126" spans="2:26" s="10" customFormat="1" ht="12.75" hidden="1" customHeight="1" x14ac:dyDescent="0.35">
      <c r="D126" s="61" t="str">
        <f t="shared" si="2"/>
        <v/>
      </c>
      <c r="E126" s="10" t="b">
        <f>OR(G126=5,G126=4)</f>
        <v>0</v>
      </c>
      <c r="F126" s="10" t="str">
        <f t="shared" si="3"/>
        <v/>
      </c>
      <c r="G126" s="56" t="str">
        <f t="shared" si="4"/>
        <v/>
      </c>
    </row>
    <row r="127" spans="2:26" s="10" customFormat="1" ht="12.75" hidden="1" customHeight="1" x14ac:dyDescent="0.35">
      <c r="D127" s="61" t="str">
        <f t="shared" si="2"/>
        <v/>
      </c>
      <c r="E127" s="10" t="b">
        <f>OR(G127=5,G127=4)</f>
        <v>0</v>
      </c>
      <c r="F127" s="10" t="str">
        <f t="shared" si="3"/>
        <v/>
      </c>
      <c r="G127" s="56" t="str">
        <f t="shared" si="4"/>
        <v/>
      </c>
    </row>
    <row r="128" spans="2:26" s="10" customFormat="1" ht="12.75" hidden="1" customHeight="1" x14ac:dyDescent="0.35">
      <c r="D128" s="61" t="str">
        <f t="shared" si="2"/>
        <v/>
      </c>
      <c r="E128" s="10" t="b">
        <f>OR(G128=5,G128=4)</f>
        <v>0</v>
      </c>
      <c r="F128" s="10" t="str">
        <f t="shared" si="3"/>
        <v/>
      </c>
      <c r="G128" s="56" t="str">
        <f t="shared" si="4"/>
        <v/>
      </c>
    </row>
    <row r="129" spans="1:74" s="10" customFormat="1" ht="12.75" hidden="1" customHeight="1" x14ac:dyDescent="0.35">
      <c r="D129" s="61" t="str">
        <f t="shared" si="2"/>
        <v/>
      </c>
      <c r="E129" s="10" t="b">
        <f>OR(G129=3,G129=2)</f>
        <v>0</v>
      </c>
      <c r="F129" s="10" t="str">
        <f t="shared" si="3"/>
        <v/>
      </c>
      <c r="G129" s="56" t="str">
        <f t="shared" si="4"/>
        <v/>
      </c>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row>
    <row r="130" spans="1:74" s="10" customFormat="1" ht="12.75" hidden="1" customHeight="1" x14ac:dyDescent="0.35">
      <c r="D130" s="61" t="str">
        <f t="shared" si="2"/>
        <v/>
      </c>
      <c r="E130" s="10" t="b">
        <f>OR(G130=3,G130=2)</f>
        <v>0</v>
      </c>
      <c r="F130" s="10" t="str">
        <f t="shared" si="3"/>
        <v/>
      </c>
      <c r="G130" s="56" t="str">
        <f t="shared" si="4"/>
        <v/>
      </c>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row>
    <row r="131" spans="1:74" s="10" customFormat="1" ht="12.75" hidden="1" customHeight="1" x14ac:dyDescent="0.35">
      <c r="D131" s="61" t="str">
        <f t="shared" si="2"/>
        <v/>
      </c>
      <c r="E131" s="10" t="b">
        <f>OR(G131=3,G131=2)</f>
        <v>0</v>
      </c>
      <c r="F131" s="10" t="str">
        <f t="shared" si="3"/>
        <v/>
      </c>
      <c r="G131" s="56" t="str">
        <f t="shared" si="4"/>
        <v/>
      </c>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row>
    <row r="132" spans="1:74" ht="12.75" hidden="1" customHeight="1" x14ac:dyDescent="0.35">
      <c r="B132" s="10"/>
      <c r="C132" s="10"/>
      <c r="D132" s="61" t="str">
        <f t="shared" si="2"/>
        <v/>
      </c>
      <c r="E132" s="10" t="b">
        <f>OR(G132=7,G132=6)</f>
        <v>0</v>
      </c>
      <c r="F132" s="10" t="str">
        <f t="shared" si="3"/>
        <v/>
      </c>
      <c r="G132" s="56" t="str">
        <f t="shared" si="4"/>
        <v/>
      </c>
      <c r="H132" s="10"/>
      <c r="I132" s="10"/>
      <c r="J132" s="10"/>
      <c r="K132" s="10"/>
      <c r="L132" s="10"/>
      <c r="M132" s="10"/>
      <c r="N132" s="10"/>
      <c r="O132" s="10"/>
      <c r="P132" s="10"/>
      <c r="Q132" s="10"/>
      <c r="R132" s="10"/>
      <c r="S132" s="10"/>
      <c r="T132" s="10"/>
      <c r="U132" s="10"/>
      <c r="V132" s="10"/>
      <c r="W132" s="10"/>
      <c r="X132" s="10"/>
      <c r="Y132" s="10"/>
      <c r="Z132" s="10"/>
    </row>
    <row r="133" spans="1:74" ht="12.75" hidden="1" customHeight="1" x14ac:dyDescent="0.35">
      <c r="B133" s="10"/>
      <c r="C133" s="10"/>
      <c r="D133" s="61" t="str">
        <f t="shared" si="2"/>
        <v/>
      </c>
      <c r="E133" s="10" t="b">
        <f>OR(G133=5,G133=4)</f>
        <v>0</v>
      </c>
      <c r="F133" s="10" t="str">
        <f t="shared" si="3"/>
        <v/>
      </c>
      <c r="G133" s="56" t="str">
        <f t="shared" si="4"/>
        <v/>
      </c>
      <c r="H133" s="10"/>
      <c r="I133" s="10"/>
      <c r="J133" s="10"/>
      <c r="K133" s="10"/>
      <c r="L133" s="10"/>
      <c r="M133" s="10"/>
      <c r="N133" s="10"/>
      <c r="O133" s="10"/>
      <c r="P133" s="10"/>
      <c r="Q133" s="10"/>
      <c r="R133" s="10"/>
      <c r="S133" s="10"/>
      <c r="T133" s="10"/>
      <c r="U133" s="10"/>
      <c r="V133" s="10"/>
      <c r="W133" s="10"/>
      <c r="X133" s="10"/>
      <c r="Y133" s="10"/>
      <c r="Z133" s="10"/>
    </row>
    <row r="134" spans="1:74" ht="12.75" hidden="1" customHeight="1" x14ac:dyDescent="0.35">
      <c r="B134" s="10"/>
      <c r="C134" s="10"/>
      <c r="D134" s="61" t="str">
        <f t="shared" si="2"/>
        <v/>
      </c>
      <c r="E134" s="10" t="b">
        <f>OR(G134=3,G134=2)</f>
        <v>0</v>
      </c>
      <c r="F134" s="10" t="str">
        <f t="shared" si="3"/>
        <v/>
      </c>
      <c r="G134" s="56" t="str">
        <f t="shared" si="4"/>
        <v/>
      </c>
      <c r="H134" s="10"/>
      <c r="I134" s="10"/>
      <c r="J134" s="10"/>
      <c r="K134" s="10"/>
      <c r="L134" s="10"/>
      <c r="M134" s="10"/>
      <c r="N134" s="10"/>
      <c r="O134" s="10"/>
      <c r="P134" s="10"/>
      <c r="Q134" s="10"/>
      <c r="R134" s="10"/>
      <c r="S134" s="10"/>
      <c r="T134" s="10"/>
      <c r="U134" s="10"/>
      <c r="V134" s="10"/>
      <c r="W134" s="10"/>
      <c r="X134" s="10"/>
      <c r="Y134" s="10"/>
      <c r="Z134" s="10"/>
    </row>
    <row r="135" spans="1:74" ht="12.75" hidden="1" customHeight="1" x14ac:dyDescent="0.35">
      <c r="B135" s="10"/>
      <c r="C135" s="10"/>
      <c r="D135" s="27"/>
      <c r="E135" s="20" t="b">
        <f>OR(E121=FALSE,E122=FALSE,E123=FALSE,E124=FALSE,E125=FALSE,E126=FALSE,E127=FALSE,E128=FALSE,E129=FALSE,E130=FALSE,E131=FALSE,E132=FALSE,E133=FALSE,E134=FALSE)</f>
        <v>1</v>
      </c>
      <c r="F135" s="10"/>
      <c r="G135" s="56"/>
      <c r="H135" s="10"/>
      <c r="I135" s="10"/>
      <c r="J135" s="10"/>
      <c r="K135" s="10"/>
      <c r="L135" s="10"/>
      <c r="M135" s="10"/>
      <c r="N135" s="10"/>
      <c r="O135" s="10"/>
      <c r="P135" s="10"/>
      <c r="Q135" s="10"/>
      <c r="R135" s="10"/>
      <c r="S135" s="10"/>
      <c r="T135" s="10"/>
      <c r="U135" s="10"/>
      <c r="V135" s="10"/>
      <c r="W135" s="10"/>
      <c r="X135" s="10"/>
      <c r="Y135" s="10"/>
      <c r="Z135" s="10"/>
    </row>
    <row r="136" spans="1:74" ht="12.75" hidden="1" customHeight="1" x14ac:dyDescent="0.35">
      <c r="B136" s="10"/>
      <c r="C136" s="10"/>
      <c r="D136" s="57"/>
      <c r="E136" s="58" t="str">
        <f>IF(E135=FALSE,"OK","XXX")</f>
        <v>XXX</v>
      </c>
      <c r="F136" s="59"/>
      <c r="G136" s="60"/>
      <c r="H136" s="10"/>
      <c r="I136" s="10"/>
      <c r="J136" s="10"/>
      <c r="K136" s="10"/>
      <c r="L136" s="10"/>
      <c r="M136" s="10"/>
      <c r="N136" s="10"/>
      <c r="O136" s="10"/>
      <c r="P136" s="10"/>
      <c r="Q136" s="10"/>
      <c r="R136" s="10"/>
      <c r="S136" s="10"/>
      <c r="T136" s="10"/>
      <c r="U136" s="10"/>
      <c r="V136" s="10"/>
      <c r="W136" s="10"/>
      <c r="X136" s="10"/>
      <c r="Y136" s="10"/>
      <c r="Z136" s="10"/>
    </row>
    <row r="137" spans="1:74" ht="12.75" hidden="1" customHeight="1" x14ac:dyDescent="0.35">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74" hidden="1" x14ac:dyDescent="0.35">
      <c r="C138" s="10"/>
      <c r="I138" s="10"/>
      <c r="J138" s="10"/>
      <c r="K138" s="10"/>
      <c r="L138" s="10"/>
      <c r="M138" s="10"/>
      <c r="N138" s="10"/>
      <c r="O138" s="10"/>
      <c r="P138" s="10"/>
      <c r="Q138" s="10"/>
      <c r="R138" s="10"/>
      <c r="S138" s="10"/>
      <c r="T138" s="10"/>
      <c r="U138" s="10"/>
      <c r="V138" s="10"/>
      <c r="W138" s="10"/>
      <c r="X138" s="10"/>
      <c r="Y138" s="10"/>
      <c r="Z138" s="10"/>
    </row>
    <row r="139" spans="1:74" s="10" customFormat="1" hidden="1" x14ac:dyDescent="0.35">
      <c r="B139" s="1"/>
      <c r="C139" s="1"/>
      <c r="D139" s="1"/>
    </row>
    <row r="140" spans="1:74" hidden="1" x14ac:dyDescent="0.35">
      <c r="A140" s="1"/>
      <c r="AA140" s="1"/>
      <c r="AB140" s="1"/>
      <c r="AC140" s="1"/>
      <c r="AD140" s="1"/>
      <c r="AE140" s="1"/>
      <c r="AF140" s="1"/>
      <c r="AG140" s="1"/>
      <c r="AH140" s="1"/>
      <c r="AI140" s="1"/>
      <c r="AJ140" s="1"/>
      <c r="AK140" s="1"/>
      <c r="AL140" s="1"/>
      <c r="AM140" s="1"/>
      <c r="AN140" s="1"/>
      <c r="AO140" s="1"/>
      <c r="AP140" s="1"/>
      <c r="AQ140" s="1"/>
      <c r="AR140" s="1"/>
      <c r="AS140" s="1"/>
    </row>
    <row r="141" spans="1:74" x14ac:dyDescent="0.35">
      <c r="A141" s="1"/>
      <c r="AA141" s="1"/>
      <c r="AB141" s="1"/>
      <c r="AC141" s="1"/>
      <c r="AD141" s="1"/>
      <c r="AE141" s="1"/>
      <c r="AF141" s="1"/>
      <c r="AG141" s="1"/>
      <c r="AH141" s="1"/>
      <c r="AI141" s="1"/>
      <c r="AJ141" s="1"/>
      <c r="AK141" s="1"/>
      <c r="AL141" s="1"/>
      <c r="AM141" s="1"/>
      <c r="AN141" s="1"/>
      <c r="AO141" s="1"/>
      <c r="AP141" s="1"/>
      <c r="AQ141" s="1"/>
      <c r="AR141" s="1"/>
      <c r="AS141" s="1"/>
    </row>
    <row r="142" spans="1:74" x14ac:dyDescent="0.35">
      <c r="A142" s="1"/>
      <c r="AA142" s="1"/>
      <c r="AB142" s="1"/>
      <c r="AC142" s="1"/>
      <c r="AD142" s="1"/>
      <c r="AE142" s="1"/>
      <c r="AF142" s="1"/>
      <c r="AG142" s="1"/>
      <c r="AH142" s="1"/>
      <c r="AI142" s="1"/>
      <c r="AJ142" s="1"/>
      <c r="AK142" s="1"/>
      <c r="AL142" s="1"/>
      <c r="AM142" s="1"/>
      <c r="AN142" s="1"/>
      <c r="AO142" s="1"/>
      <c r="AP142" s="1"/>
      <c r="AQ142" s="1"/>
      <c r="AR142" s="1"/>
      <c r="AS142" s="1"/>
    </row>
    <row r="143" spans="1:74" x14ac:dyDescent="0.35">
      <c r="A143" s="1"/>
      <c r="AA143" s="1"/>
      <c r="AB143" s="1"/>
      <c r="AC143" s="1"/>
      <c r="AD143" s="1"/>
      <c r="AE143" s="1"/>
      <c r="AF143" s="1"/>
      <c r="AG143" s="1"/>
      <c r="AH143" s="1"/>
      <c r="AI143" s="1"/>
      <c r="AJ143" s="1"/>
      <c r="AK143" s="1"/>
      <c r="AL143" s="1"/>
      <c r="AM143" s="1"/>
      <c r="AN143" s="1"/>
      <c r="AO143" s="1"/>
      <c r="AP143" s="1"/>
      <c r="AQ143" s="1"/>
      <c r="AR143" s="1"/>
      <c r="AS143" s="1"/>
    </row>
    <row r="144" spans="1:74" x14ac:dyDescent="0.35">
      <c r="A144" s="1"/>
      <c r="AA144" s="1"/>
      <c r="AB144" s="1"/>
      <c r="AC144" s="1"/>
      <c r="AD144" s="1"/>
      <c r="AE144" s="1"/>
      <c r="AF144" s="1"/>
      <c r="AG144" s="1"/>
      <c r="AH144" s="1"/>
      <c r="AI144" s="1"/>
      <c r="AJ144" s="1"/>
      <c r="AK144" s="1"/>
      <c r="AL144" s="1"/>
      <c r="AM144" s="1"/>
      <c r="AN144" s="1"/>
      <c r="AO144" s="1"/>
      <c r="AP144" s="1"/>
      <c r="AQ144" s="1"/>
      <c r="AR144" s="1"/>
      <c r="AS144" s="1"/>
    </row>
    <row r="145" spans="2:6" s="1" customFormat="1" x14ac:dyDescent="0.35"/>
    <row r="146" spans="2:6" s="1" customFormat="1" x14ac:dyDescent="0.35"/>
    <row r="147" spans="2:6" s="1" customFormat="1" x14ac:dyDescent="0.35"/>
    <row r="148" spans="2:6" s="62" customFormat="1" x14ac:dyDescent="0.35"/>
    <row r="149" spans="2:6" s="62" customFormat="1" x14ac:dyDescent="0.35">
      <c r="B149" s="62" t="s">
        <v>565</v>
      </c>
      <c r="E149" s="62" t="s">
        <v>565</v>
      </c>
      <c r="F149" s="62" t="s">
        <v>565</v>
      </c>
    </row>
    <row r="150" spans="2:6" s="62" customFormat="1" x14ac:dyDescent="0.35">
      <c r="B150" s="62" t="s">
        <v>566</v>
      </c>
      <c r="C150" s="63"/>
      <c r="E150" s="62" t="s">
        <v>567</v>
      </c>
      <c r="F150" s="62" t="s">
        <v>568</v>
      </c>
    </row>
    <row r="151" spans="2:6" s="62" customFormat="1" x14ac:dyDescent="0.35">
      <c r="B151" s="62" t="s">
        <v>3</v>
      </c>
      <c r="C151" s="63"/>
      <c r="E151" s="62" t="s">
        <v>569</v>
      </c>
      <c r="F151" s="62" t="s">
        <v>570</v>
      </c>
    </row>
    <row r="152" spans="2:6" s="62" customFormat="1" x14ac:dyDescent="0.35">
      <c r="B152" s="62" t="s">
        <v>46</v>
      </c>
      <c r="C152" s="63"/>
      <c r="E152" s="62" t="s">
        <v>571</v>
      </c>
      <c r="F152" s="62" t="s">
        <v>572</v>
      </c>
    </row>
    <row r="153" spans="2:6" s="62" customFormat="1" x14ac:dyDescent="0.35">
      <c r="B153" s="62" t="s">
        <v>573</v>
      </c>
      <c r="C153" s="63"/>
      <c r="E153" s="62" t="s">
        <v>574</v>
      </c>
      <c r="F153" s="62" t="s">
        <v>575</v>
      </c>
    </row>
    <row r="154" spans="2:6" s="62" customFormat="1" x14ac:dyDescent="0.35">
      <c r="B154" s="62" t="s">
        <v>94</v>
      </c>
      <c r="C154" s="63"/>
      <c r="E154" s="62" t="s">
        <v>576</v>
      </c>
      <c r="F154" s="62" t="s">
        <v>577</v>
      </c>
    </row>
    <row r="155" spans="2:6" s="62" customFormat="1" x14ac:dyDescent="0.35">
      <c r="B155" s="62" t="s">
        <v>161</v>
      </c>
      <c r="C155" s="63"/>
      <c r="E155" s="62" t="s">
        <v>578</v>
      </c>
    </row>
    <row r="156" spans="2:6" s="62" customFormat="1" x14ac:dyDescent="0.35">
      <c r="B156" s="62" t="s">
        <v>198</v>
      </c>
      <c r="C156" s="63"/>
      <c r="E156" s="62" t="s">
        <v>579</v>
      </c>
    </row>
    <row r="157" spans="2:6" s="62" customFormat="1" x14ac:dyDescent="0.35">
      <c r="B157" s="62" t="s">
        <v>231</v>
      </c>
      <c r="C157" s="63"/>
      <c r="E157" s="62" t="s">
        <v>580</v>
      </c>
    </row>
    <row r="158" spans="2:6" s="62" customFormat="1" x14ac:dyDescent="0.35">
      <c r="B158" s="62" t="s">
        <v>255</v>
      </c>
      <c r="C158" s="63"/>
      <c r="E158" s="62" t="s">
        <v>581</v>
      </c>
    </row>
    <row r="159" spans="2:6" s="62" customFormat="1" x14ac:dyDescent="0.35">
      <c r="B159" s="62" t="s">
        <v>293</v>
      </c>
      <c r="C159" s="63"/>
      <c r="E159" s="62" t="s">
        <v>582</v>
      </c>
    </row>
    <row r="160" spans="2:6" s="62" customFormat="1" x14ac:dyDescent="0.35">
      <c r="B160" s="62" t="s">
        <v>583</v>
      </c>
      <c r="C160" s="63"/>
      <c r="E160" s="62" t="s">
        <v>584</v>
      </c>
    </row>
    <row r="161" spans="2:5" s="62" customFormat="1" x14ac:dyDescent="0.35">
      <c r="B161" s="62" t="s">
        <v>585</v>
      </c>
      <c r="C161" s="63"/>
      <c r="E161" s="62" t="s">
        <v>586</v>
      </c>
    </row>
    <row r="162" spans="2:5" s="62" customFormat="1" x14ac:dyDescent="0.35">
      <c r="B162" s="62" t="s">
        <v>587</v>
      </c>
      <c r="C162" s="63"/>
    </row>
    <row r="163" spans="2:5" s="62" customFormat="1" x14ac:dyDescent="0.35">
      <c r="B163" s="62" t="s">
        <v>390</v>
      </c>
      <c r="C163" s="63"/>
    </row>
    <row r="164" spans="2:5" s="62" customFormat="1" x14ac:dyDescent="0.35">
      <c r="B164" s="62" t="s">
        <v>422</v>
      </c>
      <c r="C164" s="63"/>
    </row>
    <row r="165" spans="2:5" s="62" customFormat="1" x14ac:dyDescent="0.35">
      <c r="B165" s="62" t="s">
        <v>460</v>
      </c>
      <c r="C165" s="63"/>
    </row>
    <row r="166" spans="2:5" s="62" customFormat="1" x14ac:dyDescent="0.35">
      <c r="B166" s="62" t="s">
        <v>588</v>
      </c>
      <c r="C166" s="63"/>
    </row>
    <row r="167" spans="2:5" s="62" customFormat="1" x14ac:dyDescent="0.35">
      <c r="B167" s="62" t="s">
        <v>589</v>
      </c>
      <c r="C167" s="63"/>
    </row>
    <row r="168" spans="2:5" s="62" customFormat="1" x14ac:dyDescent="0.35">
      <c r="B168" s="62" t="s">
        <v>590</v>
      </c>
      <c r="C168" s="63"/>
    </row>
    <row r="169" spans="2:5" s="62" customFormat="1" x14ac:dyDescent="0.35"/>
    <row r="170" spans="2:5" s="1" customFormat="1" x14ac:dyDescent="0.35"/>
    <row r="171" spans="2:5" s="1" customFormat="1" x14ac:dyDescent="0.35"/>
    <row r="172" spans="2:5" s="1" customFormat="1" x14ac:dyDescent="0.35"/>
    <row r="173" spans="2:5" s="1" customFormat="1" x14ac:dyDescent="0.35"/>
    <row r="174" spans="2:5" s="1" customFormat="1" x14ac:dyDescent="0.35"/>
    <row r="175" spans="2:5" s="1" customFormat="1" x14ac:dyDescent="0.35"/>
    <row r="176" spans="2:5" s="1" customFormat="1" x14ac:dyDescent="0.35"/>
    <row r="177" spans="1:45" x14ac:dyDescent="0.35">
      <c r="A177" s="1"/>
      <c r="AA177" s="1"/>
      <c r="AB177" s="1"/>
      <c r="AC177" s="1"/>
      <c r="AD177" s="1"/>
      <c r="AE177" s="1"/>
      <c r="AF177" s="1"/>
      <c r="AG177" s="1"/>
      <c r="AH177" s="1"/>
      <c r="AI177" s="1"/>
      <c r="AJ177" s="1"/>
      <c r="AK177" s="1"/>
      <c r="AL177" s="1"/>
      <c r="AM177" s="1"/>
      <c r="AN177" s="1"/>
      <c r="AO177" s="1"/>
      <c r="AP177" s="1"/>
      <c r="AQ177" s="1"/>
      <c r="AR177" s="1"/>
      <c r="AS177" s="1"/>
    </row>
    <row r="178" spans="1:45" x14ac:dyDescent="0.35">
      <c r="A178" s="1"/>
      <c r="AA178" s="1"/>
      <c r="AB178" s="1"/>
      <c r="AC178" s="1"/>
      <c r="AD178" s="1"/>
      <c r="AE178" s="1"/>
      <c r="AF178" s="1"/>
      <c r="AG178" s="1"/>
      <c r="AH178" s="1"/>
      <c r="AI178" s="1"/>
      <c r="AJ178" s="1"/>
      <c r="AK178" s="1"/>
      <c r="AL178" s="1"/>
      <c r="AM178" s="1"/>
      <c r="AN178" s="1"/>
      <c r="AO178" s="1"/>
      <c r="AP178" s="1"/>
      <c r="AQ178" s="1"/>
      <c r="AR178" s="1"/>
      <c r="AS178" s="1"/>
    </row>
    <row r="179" spans="1:45" x14ac:dyDescent="0.35">
      <c r="A179" s="1"/>
      <c r="AA179" s="1"/>
      <c r="AB179" s="1"/>
      <c r="AC179" s="1"/>
      <c r="AD179" s="1"/>
      <c r="AE179" s="1"/>
      <c r="AF179" s="1"/>
      <c r="AG179" s="1"/>
      <c r="AH179" s="1"/>
      <c r="AI179" s="1"/>
      <c r="AJ179" s="1"/>
      <c r="AK179" s="1"/>
      <c r="AL179" s="1"/>
      <c r="AM179" s="1"/>
      <c r="AN179" s="1"/>
      <c r="AO179" s="1"/>
      <c r="AP179" s="1"/>
      <c r="AQ179" s="1"/>
      <c r="AR179" s="1"/>
      <c r="AS179" s="1"/>
    </row>
    <row r="180" spans="1:45" x14ac:dyDescent="0.35">
      <c r="A180" s="1"/>
      <c r="AA180" s="1"/>
      <c r="AB180" s="1"/>
      <c r="AC180" s="1"/>
      <c r="AD180" s="1"/>
      <c r="AE180" s="1"/>
      <c r="AF180" s="1"/>
      <c r="AG180" s="1"/>
      <c r="AH180" s="1"/>
      <c r="AI180" s="1"/>
      <c r="AJ180" s="1"/>
      <c r="AK180" s="1"/>
      <c r="AL180" s="1"/>
      <c r="AM180" s="1"/>
      <c r="AN180" s="1"/>
      <c r="AO180" s="1"/>
      <c r="AP180" s="1"/>
      <c r="AQ180" s="1"/>
      <c r="AR180" s="1"/>
      <c r="AS180" s="1"/>
    </row>
    <row r="181" spans="1:45" x14ac:dyDescent="0.35">
      <c r="A181" s="1"/>
      <c r="AA181" s="1"/>
      <c r="AB181" s="1"/>
      <c r="AC181" s="1"/>
      <c r="AD181" s="1"/>
      <c r="AE181" s="1"/>
      <c r="AF181" s="1"/>
      <c r="AG181" s="1"/>
      <c r="AH181" s="1"/>
      <c r="AI181" s="1"/>
      <c r="AJ181" s="1"/>
      <c r="AK181" s="1"/>
      <c r="AL181" s="1"/>
      <c r="AM181" s="1"/>
      <c r="AN181" s="1"/>
      <c r="AO181" s="1"/>
      <c r="AP181" s="1"/>
      <c r="AQ181" s="1"/>
      <c r="AR181" s="1"/>
      <c r="AS181" s="1"/>
    </row>
    <row r="182" spans="1:45" x14ac:dyDescent="0.35">
      <c r="A182" s="1"/>
      <c r="AA182" s="1"/>
      <c r="AB182" s="1"/>
      <c r="AC182" s="1"/>
      <c r="AD182" s="1"/>
      <c r="AE182" s="1"/>
      <c r="AF182" s="1"/>
      <c r="AG182" s="1"/>
      <c r="AH182" s="1"/>
      <c r="AI182" s="1"/>
      <c r="AJ182" s="1"/>
      <c r="AK182" s="1"/>
      <c r="AL182" s="1"/>
      <c r="AM182" s="1"/>
      <c r="AN182" s="1"/>
      <c r="AO182" s="1"/>
      <c r="AP182" s="1"/>
      <c r="AQ182" s="1"/>
      <c r="AR182" s="1"/>
      <c r="AS182" s="1"/>
    </row>
    <row r="183" spans="1:45" x14ac:dyDescent="0.35">
      <c r="A183" s="1"/>
      <c r="AA183" s="1"/>
      <c r="AB183" s="1"/>
      <c r="AC183" s="1"/>
      <c r="AD183" s="1"/>
      <c r="AE183" s="1"/>
      <c r="AF183" s="1"/>
      <c r="AG183" s="1"/>
      <c r="AH183" s="1"/>
      <c r="AI183" s="1"/>
      <c r="AJ183" s="1"/>
      <c r="AK183" s="1"/>
      <c r="AL183" s="1"/>
      <c r="AM183" s="1"/>
      <c r="AN183" s="1"/>
      <c r="AO183" s="1"/>
      <c r="AP183" s="1"/>
      <c r="AQ183" s="1"/>
      <c r="AR183" s="1"/>
      <c r="AS183" s="1"/>
    </row>
    <row r="184" spans="1:45" hidden="1" x14ac:dyDescent="0.35">
      <c r="C184" s="1" t="s">
        <v>591</v>
      </c>
      <c r="D184" s="1" t="s">
        <v>592</v>
      </c>
    </row>
    <row r="185" spans="1:45" hidden="1" x14ac:dyDescent="0.35">
      <c r="C185" s="1" t="s">
        <v>593</v>
      </c>
      <c r="D185" s="1" t="s">
        <v>3</v>
      </c>
    </row>
    <row r="186" spans="1:45" hidden="1" x14ac:dyDescent="0.35">
      <c r="C186" s="1" t="s">
        <v>594</v>
      </c>
      <c r="D186" s="1" t="s">
        <v>595</v>
      </c>
    </row>
    <row r="187" spans="1:45" hidden="1" x14ac:dyDescent="0.35">
      <c r="C187" s="1" t="s">
        <v>609</v>
      </c>
      <c r="D187" s="1" t="s">
        <v>184</v>
      </c>
    </row>
    <row r="188" spans="1:45" hidden="1" x14ac:dyDescent="0.35">
      <c r="C188" s="1" t="s">
        <v>596</v>
      </c>
      <c r="D188" s="1" t="s">
        <v>94</v>
      </c>
    </row>
    <row r="189" spans="1:45" hidden="1" x14ac:dyDescent="0.35">
      <c r="C189" s="1" t="s">
        <v>597</v>
      </c>
      <c r="D189" s="1" t="s">
        <v>130</v>
      </c>
    </row>
    <row r="190" spans="1:45" hidden="1" x14ac:dyDescent="0.35">
      <c r="C190" s="1" t="s">
        <v>598</v>
      </c>
      <c r="D190" s="1" t="s">
        <v>161</v>
      </c>
    </row>
    <row r="191" spans="1:45" hidden="1" x14ac:dyDescent="0.35">
      <c r="C191" s="1" t="s">
        <v>599</v>
      </c>
      <c r="D191" s="1" t="s">
        <v>198</v>
      </c>
    </row>
    <row r="192" spans="1:45" hidden="1" x14ac:dyDescent="0.35">
      <c r="C192" s="1" t="s">
        <v>600</v>
      </c>
      <c r="D192" s="1" t="s">
        <v>231</v>
      </c>
    </row>
    <row r="193" spans="3:4" hidden="1" x14ac:dyDescent="0.35">
      <c r="C193" s="1" t="s">
        <v>601</v>
      </c>
      <c r="D193" s="1" t="s">
        <v>255</v>
      </c>
    </row>
    <row r="194" spans="3:4" hidden="1" x14ac:dyDescent="0.35">
      <c r="C194" s="1" t="s">
        <v>602</v>
      </c>
      <c r="D194" s="1" t="s">
        <v>293</v>
      </c>
    </row>
    <row r="195" spans="3:4" hidden="1" x14ac:dyDescent="0.35">
      <c r="C195" s="1" t="s">
        <v>583</v>
      </c>
      <c r="D195" s="1" t="s">
        <v>324</v>
      </c>
    </row>
    <row r="196" spans="3:4" hidden="1" x14ac:dyDescent="0.35">
      <c r="C196" s="1" t="s">
        <v>585</v>
      </c>
      <c r="D196" s="1" t="s">
        <v>585</v>
      </c>
    </row>
    <row r="197" spans="3:4" hidden="1" x14ac:dyDescent="0.35">
      <c r="C197" s="1" t="s">
        <v>603</v>
      </c>
      <c r="D197" s="1" t="s">
        <v>393</v>
      </c>
    </row>
    <row r="198" spans="3:4" hidden="1" x14ac:dyDescent="0.35">
      <c r="C198" s="1" t="s">
        <v>612</v>
      </c>
      <c r="D198" s="1" t="s">
        <v>613</v>
      </c>
    </row>
    <row r="199" spans="3:4" hidden="1" x14ac:dyDescent="0.35">
      <c r="C199" s="1" t="s">
        <v>604</v>
      </c>
      <c r="D199" s="1" t="s">
        <v>422</v>
      </c>
    </row>
    <row r="200" spans="3:4" hidden="1" x14ac:dyDescent="0.35">
      <c r="C200" s="1" t="s">
        <v>605</v>
      </c>
      <c r="D200" s="1" t="s">
        <v>460</v>
      </c>
    </row>
    <row r="201" spans="3:4" hidden="1" x14ac:dyDescent="0.35">
      <c r="C201" s="1" t="s">
        <v>610</v>
      </c>
      <c r="D201" s="1" t="s">
        <v>611</v>
      </c>
    </row>
    <row r="202" spans="3:4" hidden="1" x14ac:dyDescent="0.35">
      <c r="C202" s="1" t="s">
        <v>606</v>
      </c>
      <c r="D202" s="1" t="s">
        <v>503</v>
      </c>
    </row>
  </sheetData>
  <sheetProtection algorithmName="SHA-512" hashValue="uB2SCQ8MOHpNl+9jcSCFbNp9SsCBm0VyWVBdKkni0w/pm3M1xVMhBJ4XNUJA6a56EYLV+AJev3bYWHkaGwPZWQ==" saltValue="I2EraY4U3G3tq7fBQx6b4g==" spinCount="100000" sheet="1" objects="1" scenarios="1" selectLockedCells="1"/>
  <sortState ref="C185:D202">
    <sortCondition ref="C185:C202"/>
  </sortState>
  <mergeCells count="2">
    <mergeCell ref="AL2:AR2"/>
    <mergeCell ref="H20:H37"/>
  </mergeCells>
  <dataValidations count="1">
    <dataValidation type="list" allowBlank="1" showInputMessage="1" showErrorMessage="1" sqref="D20:D37">
      <formula1>$C$184:$C$202</formula1>
    </dataValidation>
  </dataValidations>
  <pageMargins left="0.7" right="0.7" top="0.75" bottom="0.75"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5"/>
  <sheetViews>
    <sheetView workbookViewId="0">
      <selection activeCell="B339" sqref="B339"/>
    </sheetView>
  </sheetViews>
  <sheetFormatPr defaultColWidth="11.54296875" defaultRowHeight="14.5" customHeight="1" x14ac:dyDescent="0.35"/>
  <cols>
    <col min="1" max="1" width="7.453125" style="121" customWidth="1"/>
    <col min="2" max="2" width="27.26953125" style="121" customWidth="1"/>
    <col min="3" max="3" width="8" style="121" customWidth="1"/>
    <col min="4" max="16384" width="11.54296875" style="116"/>
  </cols>
  <sheetData>
    <row r="1" spans="1:6" ht="14.5" customHeight="1" x14ac:dyDescent="0.35">
      <c r="A1" s="118" t="s">
        <v>0</v>
      </c>
      <c r="B1" s="118" t="s">
        <v>1</v>
      </c>
      <c r="C1" s="120" t="s">
        <v>2</v>
      </c>
      <c r="D1" s="119" t="s">
        <v>614</v>
      </c>
      <c r="E1" s="119" t="s">
        <v>988</v>
      </c>
    </row>
    <row r="2" spans="1:6" s="117" customFormat="1" ht="14.5" customHeight="1" x14ac:dyDescent="0.35">
      <c r="A2" s="121" t="s">
        <v>120</v>
      </c>
      <c r="B2" s="121" t="s">
        <v>121</v>
      </c>
      <c r="C2" s="121" t="s">
        <v>35</v>
      </c>
      <c r="D2" s="116">
        <v>14000000</v>
      </c>
      <c r="E2" s="116">
        <v>106</v>
      </c>
      <c r="F2" s="116"/>
    </row>
    <row r="3" spans="1:6" ht="14.5" customHeight="1" x14ac:dyDescent="0.35">
      <c r="A3" s="121" t="s">
        <v>370</v>
      </c>
      <c r="B3" s="121" t="s">
        <v>371</v>
      </c>
      <c r="C3" s="121" t="s">
        <v>22</v>
      </c>
      <c r="D3" s="116">
        <v>21000000</v>
      </c>
      <c r="E3" s="116">
        <v>103</v>
      </c>
    </row>
    <row r="4" spans="1:6" ht="14.5" customHeight="1" x14ac:dyDescent="0.35">
      <c r="A4" s="121" t="s">
        <v>372</v>
      </c>
      <c r="B4" s="121" t="s">
        <v>376</v>
      </c>
      <c r="C4" s="121" t="s">
        <v>22</v>
      </c>
      <c r="D4" s="116">
        <v>21000000</v>
      </c>
      <c r="E4" s="116">
        <v>93</v>
      </c>
    </row>
    <row r="5" spans="1:6" ht="14.5" customHeight="1" x14ac:dyDescent="0.35">
      <c r="A5" s="121" t="s">
        <v>374</v>
      </c>
      <c r="B5" s="121" t="s">
        <v>373</v>
      </c>
      <c r="C5" s="121" t="s">
        <v>22</v>
      </c>
      <c r="D5" s="116">
        <v>17000000</v>
      </c>
      <c r="E5" s="116">
        <v>93</v>
      </c>
    </row>
    <row r="6" spans="1:6" ht="14.5" customHeight="1" x14ac:dyDescent="0.35">
      <c r="A6" s="121" t="s">
        <v>382</v>
      </c>
      <c r="B6" s="121" t="s">
        <v>385</v>
      </c>
      <c r="C6" s="121" t="s">
        <v>35</v>
      </c>
      <c r="D6" s="116">
        <v>21000000</v>
      </c>
      <c r="E6" s="116">
        <v>65</v>
      </c>
    </row>
    <row r="7" spans="1:6" ht="14.5" customHeight="1" x14ac:dyDescent="0.35">
      <c r="A7" s="121" t="s">
        <v>363</v>
      </c>
      <c r="B7" s="121" t="s">
        <v>730</v>
      </c>
      <c r="C7" s="121" t="s">
        <v>7</v>
      </c>
      <c r="D7" s="116">
        <v>14000000</v>
      </c>
      <c r="E7" s="116">
        <v>65</v>
      </c>
    </row>
    <row r="8" spans="1:6" ht="14.5" customHeight="1" x14ac:dyDescent="0.35">
      <c r="A8" s="121" t="s">
        <v>39</v>
      </c>
      <c r="B8" s="121" t="s">
        <v>40</v>
      </c>
      <c r="C8" s="121" t="s">
        <v>35</v>
      </c>
      <c r="D8" s="116">
        <v>15000000</v>
      </c>
      <c r="E8" s="116">
        <v>64</v>
      </c>
    </row>
    <row r="9" spans="1:6" ht="14.5" customHeight="1" x14ac:dyDescent="0.35">
      <c r="A9" s="121" t="s">
        <v>109</v>
      </c>
      <c r="B9" s="121" t="s">
        <v>438</v>
      </c>
      <c r="C9" s="121" t="s">
        <v>22</v>
      </c>
      <c r="D9" s="116">
        <v>23000000</v>
      </c>
      <c r="E9" s="116">
        <v>62</v>
      </c>
    </row>
    <row r="10" spans="1:6" ht="14.5" customHeight="1" x14ac:dyDescent="0.35">
      <c r="A10" s="121" t="s">
        <v>359</v>
      </c>
      <c r="B10" s="121" t="s">
        <v>362</v>
      </c>
      <c r="C10" s="121" t="s">
        <v>7</v>
      </c>
      <c r="D10" s="116">
        <v>18000000</v>
      </c>
      <c r="E10" s="116">
        <v>60</v>
      </c>
    </row>
    <row r="11" spans="1:6" ht="14.5" customHeight="1" x14ac:dyDescent="0.35">
      <c r="A11" s="121" t="s">
        <v>348</v>
      </c>
      <c r="B11" s="121" t="s">
        <v>720</v>
      </c>
      <c r="C11" s="121" t="s">
        <v>35</v>
      </c>
      <c r="D11" s="116">
        <v>13000000</v>
      </c>
      <c r="E11" s="116">
        <v>58</v>
      </c>
    </row>
    <row r="12" spans="1:6" ht="14.5" customHeight="1" x14ac:dyDescent="0.35">
      <c r="A12" s="121" t="s">
        <v>529</v>
      </c>
      <c r="B12" s="121" t="s">
        <v>823</v>
      </c>
      <c r="C12" s="121" t="s">
        <v>35</v>
      </c>
      <c r="D12" s="116">
        <v>10000000</v>
      </c>
      <c r="E12" s="116">
        <v>58</v>
      </c>
    </row>
    <row r="13" spans="1:6" ht="14.5" customHeight="1" x14ac:dyDescent="0.35">
      <c r="A13" s="121" t="s">
        <v>859</v>
      </c>
      <c r="B13" s="121" t="s">
        <v>860</v>
      </c>
      <c r="C13" s="121" t="s">
        <v>22</v>
      </c>
      <c r="D13" s="116">
        <v>16000000</v>
      </c>
      <c r="E13" s="116">
        <v>58</v>
      </c>
    </row>
    <row r="14" spans="1:6" ht="14.5" customHeight="1" x14ac:dyDescent="0.35">
      <c r="A14" s="121" t="s">
        <v>361</v>
      </c>
      <c r="B14" s="121" t="s">
        <v>364</v>
      </c>
      <c r="C14" s="121" t="s">
        <v>7</v>
      </c>
      <c r="D14" s="116">
        <v>16000000</v>
      </c>
      <c r="E14" s="116">
        <v>58</v>
      </c>
    </row>
    <row r="15" spans="1:6" ht="14.5" customHeight="1" x14ac:dyDescent="0.35">
      <c r="A15" s="121" t="s">
        <v>357</v>
      </c>
      <c r="B15" s="121" t="s">
        <v>358</v>
      </c>
      <c r="C15" s="121" t="s">
        <v>6</v>
      </c>
      <c r="D15" s="116">
        <v>18000000</v>
      </c>
      <c r="E15" s="116">
        <v>57</v>
      </c>
    </row>
    <row r="16" spans="1:6" ht="14.5" customHeight="1" x14ac:dyDescent="0.35">
      <c r="A16" s="121" t="s">
        <v>360</v>
      </c>
      <c r="B16" s="121" t="s">
        <v>366</v>
      </c>
      <c r="C16" s="121" t="s">
        <v>7</v>
      </c>
      <c r="D16" s="116">
        <v>17000000</v>
      </c>
      <c r="E16" s="116">
        <v>57</v>
      </c>
    </row>
    <row r="17" spans="1:5" ht="14.5" customHeight="1" x14ac:dyDescent="0.35">
      <c r="A17" s="121" t="s">
        <v>383</v>
      </c>
      <c r="B17" s="121" t="s">
        <v>732</v>
      </c>
      <c r="C17" s="121" t="s">
        <v>35</v>
      </c>
      <c r="D17" s="116">
        <v>19000000</v>
      </c>
      <c r="E17" s="116">
        <v>56</v>
      </c>
    </row>
    <row r="18" spans="1:5" ht="14.5" customHeight="1" x14ac:dyDescent="0.35">
      <c r="A18" s="121" t="s">
        <v>841</v>
      </c>
      <c r="B18" s="121" t="s">
        <v>842</v>
      </c>
      <c r="C18" s="121" t="s">
        <v>7</v>
      </c>
      <c r="D18" s="116">
        <v>13000000</v>
      </c>
      <c r="E18" s="116">
        <v>55</v>
      </c>
    </row>
    <row r="19" spans="1:5" ht="14.5" customHeight="1" x14ac:dyDescent="0.35">
      <c r="A19" s="121" t="s">
        <v>352</v>
      </c>
      <c r="B19" s="121" t="s">
        <v>347</v>
      </c>
      <c r="C19" s="121" t="s">
        <v>35</v>
      </c>
      <c r="D19" s="116">
        <v>12000000</v>
      </c>
      <c r="E19" s="116">
        <v>54</v>
      </c>
    </row>
    <row r="20" spans="1:5" ht="14.5" customHeight="1" x14ac:dyDescent="0.35">
      <c r="A20" s="121" t="s">
        <v>63</v>
      </c>
      <c r="B20" s="121" t="s">
        <v>64</v>
      </c>
      <c r="C20" s="121" t="s">
        <v>22</v>
      </c>
      <c r="D20" s="116">
        <v>15000000</v>
      </c>
      <c r="E20" s="116">
        <v>54</v>
      </c>
    </row>
    <row r="21" spans="1:5" ht="14.5" customHeight="1" x14ac:dyDescent="0.35">
      <c r="A21" s="121" t="s">
        <v>119</v>
      </c>
      <c r="B21" s="121" t="s">
        <v>124</v>
      </c>
      <c r="C21" s="121" t="s">
        <v>35</v>
      </c>
      <c r="D21" s="116">
        <v>16000000</v>
      </c>
      <c r="E21" s="116">
        <v>52</v>
      </c>
    </row>
    <row r="22" spans="1:5" ht="14.5" customHeight="1" x14ac:dyDescent="0.35">
      <c r="A22" s="121" t="s">
        <v>375</v>
      </c>
      <c r="B22" s="121" t="s">
        <v>378</v>
      </c>
      <c r="C22" s="121" t="s">
        <v>22</v>
      </c>
      <c r="D22" s="116">
        <v>14000000</v>
      </c>
      <c r="E22" s="116">
        <v>52</v>
      </c>
    </row>
    <row r="23" spans="1:5" ht="14.5" customHeight="1" x14ac:dyDescent="0.35">
      <c r="A23" s="121" t="s">
        <v>463</v>
      </c>
      <c r="B23" s="121" t="s">
        <v>466</v>
      </c>
      <c r="C23" s="121" t="s">
        <v>7</v>
      </c>
      <c r="D23" s="116">
        <v>16000000</v>
      </c>
      <c r="E23" s="116">
        <v>52</v>
      </c>
    </row>
    <row r="24" spans="1:5" ht="14.5" customHeight="1" x14ac:dyDescent="0.35">
      <c r="A24" s="121" t="s">
        <v>251</v>
      </c>
      <c r="B24" s="121" t="s">
        <v>702</v>
      </c>
      <c r="C24" s="121" t="s">
        <v>35</v>
      </c>
      <c r="D24" s="116">
        <v>12000000</v>
      </c>
      <c r="E24" s="116">
        <v>51</v>
      </c>
    </row>
    <row r="25" spans="1:5" ht="14.5" customHeight="1" x14ac:dyDescent="0.35">
      <c r="A25" s="121" t="s">
        <v>585</v>
      </c>
      <c r="B25" s="121" t="s">
        <v>941</v>
      </c>
      <c r="C25" s="121" t="s">
        <v>35</v>
      </c>
      <c r="D25" s="116">
        <v>16000000</v>
      </c>
      <c r="E25" s="116">
        <v>51</v>
      </c>
    </row>
    <row r="26" spans="1:5" ht="14.5" customHeight="1" x14ac:dyDescent="0.35">
      <c r="A26" s="121" t="s">
        <v>992</v>
      </c>
      <c r="B26" s="121" t="s">
        <v>281</v>
      </c>
      <c r="C26" s="121" t="s">
        <v>35</v>
      </c>
      <c r="D26" s="116">
        <v>13000000</v>
      </c>
      <c r="E26" s="116">
        <v>48</v>
      </c>
    </row>
    <row r="27" spans="1:5" ht="14.5" customHeight="1" x14ac:dyDescent="0.35">
      <c r="A27" s="121" t="s">
        <v>722</v>
      </c>
      <c r="B27" s="121" t="s">
        <v>355</v>
      </c>
      <c r="C27" s="121" t="s">
        <v>35</v>
      </c>
      <c r="D27" s="116">
        <v>10000000</v>
      </c>
      <c r="E27" s="116">
        <v>48</v>
      </c>
    </row>
    <row r="28" spans="1:5" ht="14.5" customHeight="1" x14ac:dyDescent="0.35">
      <c r="A28" s="121" t="s">
        <v>180</v>
      </c>
      <c r="B28" s="121" t="s">
        <v>181</v>
      </c>
      <c r="C28" s="121" t="s">
        <v>22</v>
      </c>
      <c r="D28" s="116">
        <v>12000000</v>
      </c>
      <c r="E28" s="116">
        <v>48</v>
      </c>
    </row>
    <row r="29" spans="1:5" ht="14.5" customHeight="1" x14ac:dyDescent="0.35">
      <c r="A29" s="121" t="s">
        <v>37</v>
      </c>
      <c r="B29" s="121" t="s">
        <v>619</v>
      </c>
      <c r="C29" s="121" t="s">
        <v>35</v>
      </c>
      <c r="D29" s="116">
        <v>16000000</v>
      </c>
      <c r="E29" s="116">
        <v>47</v>
      </c>
    </row>
    <row r="30" spans="1:5" ht="14.5" customHeight="1" x14ac:dyDescent="0.35">
      <c r="A30" s="121" t="s">
        <v>77</v>
      </c>
      <c r="B30" s="121" t="s">
        <v>78</v>
      </c>
      <c r="C30" s="121" t="s">
        <v>35</v>
      </c>
      <c r="D30" s="116">
        <v>17000000</v>
      </c>
      <c r="E30" s="116">
        <v>47</v>
      </c>
    </row>
    <row r="31" spans="1:5" ht="14.5" customHeight="1" x14ac:dyDescent="0.35">
      <c r="A31" s="121" t="s">
        <v>354</v>
      </c>
      <c r="B31" s="121" t="s">
        <v>721</v>
      </c>
      <c r="C31" s="121" t="s">
        <v>35</v>
      </c>
      <c r="D31" s="116">
        <v>11000000</v>
      </c>
      <c r="E31" s="116">
        <v>47</v>
      </c>
    </row>
    <row r="32" spans="1:5" ht="14.5" customHeight="1" x14ac:dyDescent="0.35">
      <c r="A32" s="121" t="s">
        <v>416</v>
      </c>
      <c r="B32" s="121" t="s">
        <v>417</v>
      </c>
      <c r="C32" s="121" t="s">
        <v>35</v>
      </c>
      <c r="D32" s="116">
        <v>14000000</v>
      </c>
      <c r="E32" s="116">
        <v>47</v>
      </c>
    </row>
    <row r="33" spans="1:5" ht="14.5" customHeight="1" x14ac:dyDescent="0.35">
      <c r="A33" s="121" t="s">
        <v>700</v>
      </c>
      <c r="B33" s="121" t="s">
        <v>701</v>
      </c>
      <c r="C33" s="121" t="s">
        <v>35</v>
      </c>
      <c r="D33" s="116">
        <v>14000000</v>
      </c>
      <c r="E33" s="116">
        <v>46</v>
      </c>
    </row>
    <row r="34" spans="1:5" ht="14.5" customHeight="1" x14ac:dyDescent="0.35">
      <c r="A34" s="121" t="s">
        <v>388</v>
      </c>
      <c r="B34" s="121" t="s">
        <v>734</v>
      </c>
      <c r="C34" s="121" t="s">
        <v>35</v>
      </c>
      <c r="D34" s="116">
        <v>12000000</v>
      </c>
      <c r="E34" s="116">
        <v>46</v>
      </c>
    </row>
    <row r="35" spans="1:5" ht="14.5" customHeight="1" x14ac:dyDescent="0.35">
      <c r="A35" s="121" t="s">
        <v>95</v>
      </c>
      <c r="B35" s="121" t="s">
        <v>96</v>
      </c>
      <c r="C35" s="121" t="s">
        <v>6</v>
      </c>
      <c r="D35" s="116">
        <v>16000000</v>
      </c>
      <c r="E35" s="116">
        <v>46</v>
      </c>
    </row>
    <row r="36" spans="1:5" ht="14.5" customHeight="1" x14ac:dyDescent="0.35">
      <c r="A36" s="121" t="s">
        <v>23</v>
      </c>
      <c r="B36" s="121" t="s">
        <v>617</v>
      </c>
      <c r="C36" s="121" t="s">
        <v>22</v>
      </c>
      <c r="D36" s="116">
        <v>18000000</v>
      </c>
      <c r="E36" s="116">
        <v>46</v>
      </c>
    </row>
    <row r="37" spans="1:5" ht="14.5" customHeight="1" x14ac:dyDescent="0.35">
      <c r="A37" s="121" t="s">
        <v>222</v>
      </c>
      <c r="B37" s="121" t="s">
        <v>224</v>
      </c>
      <c r="C37" s="121" t="s">
        <v>35</v>
      </c>
      <c r="D37" s="116">
        <v>12000000</v>
      </c>
      <c r="E37" s="116">
        <v>45</v>
      </c>
    </row>
    <row r="38" spans="1:5" ht="14.5" customHeight="1" x14ac:dyDescent="0.35">
      <c r="A38" s="121" t="s">
        <v>530</v>
      </c>
      <c r="B38" s="121" t="s">
        <v>531</v>
      </c>
      <c r="C38" s="121" t="s">
        <v>35</v>
      </c>
      <c r="D38" s="116">
        <v>9000000</v>
      </c>
      <c r="E38" s="116">
        <v>45</v>
      </c>
    </row>
    <row r="39" spans="1:5" ht="14.5" customHeight="1" x14ac:dyDescent="0.35">
      <c r="A39" s="121" t="s">
        <v>339</v>
      </c>
      <c r="B39" s="121" t="s">
        <v>343</v>
      </c>
      <c r="C39" s="121" t="s">
        <v>22</v>
      </c>
      <c r="D39" s="116">
        <v>13000000</v>
      </c>
      <c r="E39" s="116">
        <v>45</v>
      </c>
    </row>
    <row r="40" spans="1:5" ht="14.5" customHeight="1" x14ac:dyDescent="0.35">
      <c r="A40" s="121" t="s">
        <v>225</v>
      </c>
      <c r="B40" s="121" t="s">
        <v>226</v>
      </c>
      <c r="C40" s="121" t="s">
        <v>35</v>
      </c>
      <c r="D40" s="116">
        <v>11000000</v>
      </c>
      <c r="E40" s="116">
        <v>44</v>
      </c>
    </row>
    <row r="41" spans="1:5" ht="14.5" customHeight="1" x14ac:dyDescent="0.35">
      <c r="A41" s="121" t="s">
        <v>215</v>
      </c>
      <c r="B41" s="121" t="s">
        <v>45</v>
      </c>
      <c r="C41" s="121" t="s">
        <v>22</v>
      </c>
      <c r="D41" s="116">
        <v>11000000</v>
      </c>
      <c r="E41" s="116">
        <v>44</v>
      </c>
    </row>
    <row r="42" spans="1:5" ht="14.5" customHeight="1" x14ac:dyDescent="0.35">
      <c r="A42" s="121" t="s">
        <v>481</v>
      </c>
      <c r="B42" s="121" t="s">
        <v>117</v>
      </c>
      <c r="C42" s="121" t="s">
        <v>22</v>
      </c>
      <c r="D42" s="116">
        <v>11000000</v>
      </c>
      <c r="E42" s="116">
        <v>44</v>
      </c>
    </row>
    <row r="43" spans="1:5" ht="14.5" customHeight="1" x14ac:dyDescent="0.35">
      <c r="A43" s="121" t="s">
        <v>453</v>
      </c>
      <c r="B43" s="121" t="s">
        <v>452</v>
      </c>
      <c r="C43" s="121" t="s">
        <v>35</v>
      </c>
      <c r="D43" s="116">
        <v>13000000</v>
      </c>
      <c r="E43" s="116">
        <v>43</v>
      </c>
    </row>
    <row r="44" spans="1:5" ht="14.5" customHeight="1" x14ac:dyDescent="0.35">
      <c r="A44" s="121" t="s">
        <v>840</v>
      </c>
      <c r="B44" s="121" t="s">
        <v>843</v>
      </c>
      <c r="C44" s="121" t="s">
        <v>7</v>
      </c>
      <c r="D44" s="116">
        <v>15000000</v>
      </c>
      <c r="E44" s="116">
        <v>43</v>
      </c>
    </row>
    <row r="45" spans="1:5" ht="14.5" customHeight="1" x14ac:dyDescent="0.35">
      <c r="A45" s="121" t="s">
        <v>105</v>
      </c>
      <c r="B45" s="121" t="s">
        <v>104</v>
      </c>
      <c r="C45" s="121" t="s">
        <v>7</v>
      </c>
      <c r="D45" s="116">
        <v>12000000</v>
      </c>
      <c r="E45" s="116">
        <v>42</v>
      </c>
    </row>
    <row r="46" spans="1:5" ht="14.5" customHeight="1" x14ac:dyDescent="0.35">
      <c r="A46" s="121" t="s">
        <v>387</v>
      </c>
      <c r="B46" s="121" t="s">
        <v>389</v>
      </c>
      <c r="C46" s="121" t="s">
        <v>35</v>
      </c>
      <c r="D46" s="116">
        <v>14000000</v>
      </c>
      <c r="E46" s="116">
        <v>41</v>
      </c>
    </row>
    <row r="47" spans="1:5" ht="14.5" customHeight="1" x14ac:dyDescent="0.35">
      <c r="A47" s="121" t="s">
        <v>111</v>
      </c>
      <c r="B47" s="121" t="s">
        <v>112</v>
      </c>
      <c r="C47" s="121" t="s">
        <v>22</v>
      </c>
      <c r="D47" s="116">
        <v>16000000</v>
      </c>
      <c r="E47" s="116">
        <v>41</v>
      </c>
    </row>
    <row r="48" spans="1:5" ht="14.5" customHeight="1" x14ac:dyDescent="0.35">
      <c r="A48" s="121" t="s">
        <v>116</v>
      </c>
      <c r="B48" s="121" t="s">
        <v>216</v>
      </c>
      <c r="C48" s="121" t="s">
        <v>22</v>
      </c>
      <c r="D48" s="116">
        <v>12000000</v>
      </c>
      <c r="E48" s="116">
        <v>41</v>
      </c>
    </row>
    <row r="49" spans="1:5" ht="14.5" customHeight="1" x14ac:dyDescent="0.35">
      <c r="A49" s="121" t="s">
        <v>217</v>
      </c>
      <c r="B49" s="121" t="s">
        <v>446</v>
      </c>
      <c r="C49" s="121" t="s">
        <v>22</v>
      </c>
      <c r="D49" s="116">
        <v>10000000</v>
      </c>
      <c r="E49" s="116">
        <v>41</v>
      </c>
    </row>
    <row r="50" spans="1:5" ht="14.5" customHeight="1" x14ac:dyDescent="0.35">
      <c r="A50" s="121" t="s">
        <v>442</v>
      </c>
      <c r="B50" s="121" t="s">
        <v>26</v>
      </c>
      <c r="C50" s="121" t="s">
        <v>22</v>
      </c>
      <c r="D50" s="116">
        <v>12000000</v>
      </c>
      <c r="E50" s="116">
        <v>41</v>
      </c>
    </row>
    <row r="51" spans="1:5" ht="14.5" customHeight="1" x14ac:dyDescent="0.35">
      <c r="A51" s="121" t="s">
        <v>97</v>
      </c>
      <c r="B51" s="121" t="s">
        <v>666</v>
      </c>
      <c r="C51" s="121" t="s">
        <v>7</v>
      </c>
      <c r="D51" s="116">
        <v>17000000</v>
      </c>
      <c r="E51" s="116">
        <v>41</v>
      </c>
    </row>
    <row r="52" spans="1:5" ht="14.5" customHeight="1" x14ac:dyDescent="0.35">
      <c r="A52" s="121" t="s">
        <v>432</v>
      </c>
      <c r="B52" s="121" t="s">
        <v>607</v>
      </c>
      <c r="C52" s="121" t="s">
        <v>7</v>
      </c>
      <c r="D52" s="116">
        <v>10000000</v>
      </c>
      <c r="E52" s="116">
        <v>41</v>
      </c>
    </row>
    <row r="53" spans="1:5" ht="14.5" customHeight="1" x14ac:dyDescent="0.35">
      <c r="A53" s="121" t="s">
        <v>597</v>
      </c>
      <c r="B53" s="121" t="s">
        <v>914</v>
      </c>
      <c r="C53" s="121" t="s">
        <v>22</v>
      </c>
      <c r="D53" s="116">
        <v>13000000</v>
      </c>
      <c r="E53" s="116">
        <v>40</v>
      </c>
    </row>
    <row r="54" spans="1:5" ht="14.5" customHeight="1" x14ac:dyDescent="0.35">
      <c r="A54" s="121" t="s">
        <v>49</v>
      </c>
      <c r="B54" s="121" t="s">
        <v>57</v>
      </c>
      <c r="C54" s="121" t="s">
        <v>7</v>
      </c>
      <c r="D54" s="116">
        <v>15000000</v>
      </c>
      <c r="E54" s="116">
        <v>40</v>
      </c>
    </row>
    <row r="55" spans="1:5" ht="14.5" customHeight="1" x14ac:dyDescent="0.35">
      <c r="A55" s="121" t="s">
        <v>188</v>
      </c>
      <c r="B55" s="121" t="s">
        <v>689</v>
      </c>
      <c r="C55" s="121" t="s">
        <v>35</v>
      </c>
      <c r="D55" s="116">
        <v>12000000</v>
      </c>
      <c r="E55" s="116">
        <v>39</v>
      </c>
    </row>
    <row r="56" spans="1:5" ht="14.5" customHeight="1" x14ac:dyDescent="0.35">
      <c r="A56" s="121" t="s">
        <v>199</v>
      </c>
      <c r="B56" s="121" t="s">
        <v>200</v>
      </c>
      <c r="C56" s="121" t="s">
        <v>6</v>
      </c>
      <c r="D56" s="116">
        <v>9000000</v>
      </c>
      <c r="E56" s="116">
        <v>39</v>
      </c>
    </row>
    <row r="57" spans="1:5" ht="14.5" customHeight="1" x14ac:dyDescent="0.35">
      <c r="A57" s="121" t="s">
        <v>341</v>
      </c>
      <c r="B57" s="121" t="s">
        <v>340</v>
      </c>
      <c r="C57" s="121" t="s">
        <v>22</v>
      </c>
      <c r="D57" s="116">
        <v>11000000</v>
      </c>
      <c r="E57" s="116">
        <v>39</v>
      </c>
    </row>
    <row r="58" spans="1:5" ht="14.5" customHeight="1" x14ac:dyDescent="0.35">
      <c r="A58" s="121" t="s">
        <v>19</v>
      </c>
      <c r="B58" s="121" t="s">
        <v>18</v>
      </c>
      <c r="C58" s="121" t="s">
        <v>7</v>
      </c>
      <c r="D58" s="116">
        <v>11000000</v>
      </c>
      <c r="E58" s="116">
        <v>39</v>
      </c>
    </row>
    <row r="59" spans="1:5" ht="14.5" customHeight="1" x14ac:dyDescent="0.35">
      <c r="A59" s="121" t="s">
        <v>152</v>
      </c>
      <c r="B59" s="121" t="s">
        <v>684</v>
      </c>
      <c r="C59" s="121" t="s">
        <v>35</v>
      </c>
      <c r="D59" s="116">
        <v>11000000</v>
      </c>
      <c r="E59" s="116">
        <v>38</v>
      </c>
    </row>
    <row r="60" spans="1:5" ht="14.5" customHeight="1" x14ac:dyDescent="0.35">
      <c r="A60" s="121" t="s">
        <v>597</v>
      </c>
      <c r="B60" s="121" t="s">
        <v>913</v>
      </c>
      <c r="C60" s="121" t="s">
        <v>22</v>
      </c>
      <c r="D60" s="116">
        <v>12000000</v>
      </c>
      <c r="E60" s="116">
        <v>38</v>
      </c>
    </row>
    <row r="61" spans="1:5" ht="14.5" customHeight="1" x14ac:dyDescent="0.35">
      <c r="A61" s="121" t="s">
        <v>880</v>
      </c>
      <c r="B61" s="121" t="s">
        <v>881</v>
      </c>
      <c r="C61" s="121" t="s">
        <v>22</v>
      </c>
      <c r="D61" s="116">
        <v>9000000</v>
      </c>
      <c r="E61" s="116">
        <v>38</v>
      </c>
    </row>
    <row r="62" spans="1:5" ht="14.5" customHeight="1" x14ac:dyDescent="0.35">
      <c r="A62" s="121" t="s">
        <v>600</v>
      </c>
      <c r="B62" s="121" t="s">
        <v>502</v>
      </c>
      <c r="C62" s="121" t="s">
        <v>22</v>
      </c>
      <c r="D62" s="116">
        <v>13000000</v>
      </c>
      <c r="E62" s="116">
        <v>38</v>
      </c>
    </row>
    <row r="63" spans="1:5" ht="14.5" customHeight="1" x14ac:dyDescent="0.35">
      <c r="A63" s="121" t="s">
        <v>425</v>
      </c>
      <c r="B63" s="121" t="s">
        <v>334</v>
      </c>
      <c r="C63" s="121" t="s">
        <v>7</v>
      </c>
      <c r="D63" s="116">
        <v>14000000</v>
      </c>
      <c r="E63" s="116">
        <v>38</v>
      </c>
    </row>
    <row r="64" spans="1:5" ht="14.5" customHeight="1" x14ac:dyDescent="0.35">
      <c r="A64" s="121" t="s">
        <v>246</v>
      </c>
      <c r="B64" s="121" t="s">
        <v>244</v>
      </c>
      <c r="C64" s="121" t="s">
        <v>22</v>
      </c>
      <c r="D64" s="116">
        <v>11000000</v>
      </c>
      <c r="E64" s="116">
        <v>37</v>
      </c>
    </row>
    <row r="65" spans="1:6" ht="14.5" customHeight="1" x14ac:dyDescent="0.35">
      <c r="A65" s="121" t="s">
        <v>201</v>
      </c>
      <c r="B65" s="121" t="s">
        <v>205</v>
      </c>
      <c r="C65" s="121" t="s">
        <v>7</v>
      </c>
      <c r="D65" s="116">
        <v>10000000</v>
      </c>
      <c r="E65" s="116">
        <v>37</v>
      </c>
    </row>
    <row r="66" spans="1:6" ht="14.5" customHeight="1" x14ac:dyDescent="0.35">
      <c r="A66" s="121" t="s">
        <v>866</v>
      </c>
      <c r="B66" s="121" t="s">
        <v>867</v>
      </c>
      <c r="C66" s="121" t="s">
        <v>35</v>
      </c>
      <c r="D66" s="116">
        <v>9000000</v>
      </c>
      <c r="E66" s="116">
        <v>36</v>
      </c>
      <c r="F66" s="117"/>
    </row>
    <row r="67" spans="1:6" ht="14.5" customHeight="1" x14ac:dyDescent="0.35">
      <c r="A67" s="121" t="s">
        <v>451</v>
      </c>
      <c r="B67" s="121" t="s">
        <v>450</v>
      </c>
      <c r="C67" s="121" t="s">
        <v>35</v>
      </c>
      <c r="D67" s="116">
        <v>14000000</v>
      </c>
      <c r="E67" s="116">
        <v>36</v>
      </c>
    </row>
    <row r="68" spans="1:6" ht="14.5" customHeight="1" x14ac:dyDescent="0.35">
      <c r="A68" s="121" t="s">
        <v>4</v>
      </c>
      <c r="B68" s="121" t="s">
        <v>5</v>
      </c>
      <c r="C68" s="121" t="s">
        <v>6</v>
      </c>
      <c r="D68" s="116">
        <v>20000000</v>
      </c>
      <c r="E68" s="116">
        <v>36</v>
      </c>
    </row>
    <row r="69" spans="1:6" ht="14.5" customHeight="1" x14ac:dyDescent="0.35">
      <c r="A69" s="121" t="s">
        <v>20</v>
      </c>
      <c r="B69" s="121" t="s">
        <v>21</v>
      </c>
      <c r="C69" s="121" t="s">
        <v>22</v>
      </c>
      <c r="D69" s="116">
        <v>19000000</v>
      </c>
      <c r="E69" s="116">
        <v>36</v>
      </c>
    </row>
    <row r="70" spans="1:6" ht="14.5" customHeight="1" x14ac:dyDescent="0.35">
      <c r="A70" s="121" t="s">
        <v>220</v>
      </c>
      <c r="B70" s="121" t="s">
        <v>824</v>
      </c>
      <c r="C70" s="121" t="s">
        <v>22</v>
      </c>
      <c r="D70" s="116">
        <v>8000000</v>
      </c>
      <c r="E70" s="116">
        <v>36</v>
      </c>
    </row>
    <row r="71" spans="1:6" ht="14.5" customHeight="1" x14ac:dyDescent="0.35">
      <c r="A71" s="121" t="s">
        <v>122</v>
      </c>
      <c r="B71" s="121" t="s">
        <v>126</v>
      </c>
      <c r="C71" s="121" t="s">
        <v>35</v>
      </c>
      <c r="D71" s="116">
        <v>13000000</v>
      </c>
      <c r="E71" s="116">
        <v>35</v>
      </c>
    </row>
    <row r="72" spans="1:6" ht="14.5" customHeight="1" x14ac:dyDescent="0.35">
      <c r="A72" s="121" t="s">
        <v>67</v>
      </c>
      <c r="B72" s="121" t="s">
        <v>74</v>
      </c>
      <c r="C72" s="121" t="s">
        <v>22</v>
      </c>
      <c r="D72" s="116">
        <v>13000000</v>
      </c>
      <c r="E72" s="116">
        <v>35</v>
      </c>
    </row>
    <row r="73" spans="1:6" ht="14.5" customHeight="1" x14ac:dyDescent="0.35">
      <c r="A73" s="121" t="s">
        <v>218</v>
      </c>
      <c r="B73" s="121" t="s">
        <v>221</v>
      </c>
      <c r="C73" s="121" t="s">
        <v>22</v>
      </c>
      <c r="D73" s="116">
        <v>9000000</v>
      </c>
      <c r="E73" s="116">
        <v>35</v>
      </c>
    </row>
    <row r="74" spans="1:6" ht="14.5" customHeight="1" x14ac:dyDescent="0.35">
      <c r="A74" s="121" t="s">
        <v>337</v>
      </c>
      <c r="B74" s="121" t="s">
        <v>718</v>
      </c>
      <c r="C74" s="121" t="s">
        <v>22</v>
      </c>
      <c r="D74" s="116">
        <v>14000000</v>
      </c>
      <c r="E74" s="116">
        <v>35</v>
      </c>
    </row>
    <row r="75" spans="1:6" ht="14.5" customHeight="1" x14ac:dyDescent="0.35">
      <c r="A75" s="121" t="s">
        <v>410</v>
      </c>
      <c r="B75" s="121" t="s">
        <v>407</v>
      </c>
      <c r="C75" s="121" t="s">
        <v>22</v>
      </c>
      <c r="D75" s="116">
        <v>10000000</v>
      </c>
      <c r="E75" s="116">
        <v>35</v>
      </c>
    </row>
    <row r="76" spans="1:6" ht="14.5" customHeight="1" x14ac:dyDescent="0.35">
      <c r="A76" s="121" t="s">
        <v>752</v>
      </c>
      <c r="B76" s="121" t="s">
        <v>753</v>
      </c>
      <c r="C76" s="121" t="s">
        <v>22</v>
      </c>
      <c r="D76" s="116">
        <v>6000000</v>
      </c>
      <c r="E76" s="116">
        <v>35</v>
      </c>
    </row>
    <row r="77" spans="1:6" ht="14.5" customHeight="1" x14ac:dyDescent="0.35">
      <c r="A77" s="121" t="s">
        <v>445</v>
      </c>
      <c r="B77" s="121" t="s">
        <v>769</v>
      </c>
      <c r="C77" s="121" t="s">
        <v>22</v>
      </c>
      <c r="D77" s="116">
        <v>11000000</v>
      </c>
      <c r="E77" s="116">
        <v>35</v>
      </c>
    </row>
    <row r="78" spans="1:6" ht="14.5" customHeight="1" x14ac:dyDescent="0.35">
      <c r="A78" s="121" t="s">
        <v>204</v>
      </c>
      <c r="B78" s="121" t="s">
        <v>203</v>
      </c>
      <c r="C78" s="121" t="s">
        <v>7</v>
      </c>
      <c r="D78" s="116">
        <v>8000000</v>
      </c>
      <c r="E78" s="116">
        <v>35</v>
      </c>
    </row>
    <row r="79" spans="1:6" ht="14.5" customHeight="1" x14ac:dyDescent="0.35">
      <c r="A79" s="121" t="s">
        <v>148</v>
      </c>
      <c r="B79" s="121" t="s">
        <v>149</v>
      </c>
      <c r="C79" s="121" t="s">
        <v>35</v>
      </c>
      <c r="D79" s="116">
        <v>13000000</v>
      </c>
      <c r="E79" s="116">
        <v>34</v>
      </c>
    </row>
    <row r="80" spans="1:6" ht="14.5" customHeight="1" x14ac:dyDescent="0.35">
      <c r="A80" s="121" t="s">
        <v>490</v>
      </c>
      <c r="B80" s="121" t="s">
        <v>498</v>
      </c>
      <c r="C80" s="121" t="s">
        <v>35</v>
      </c>
      <c r="D80" s="116">
        <v>14000000</v>
      </c>
      <c r="E80" s="116">
        <v>34</v>
      </c>
    </row>
    <row r="81" spans="1:5" ht="14.5" customHeight="1" x14ac:dyDescent="0.35">
      <c r="A81" s="121" t="s">
        <v>644</v>
      </c>
      <c r="B81" s="121" t="s">
        <v>647</v>
      </c>
      <c r="C81" s="121" t="s">
        <v>22</v>
      </c>
      <c r="D81" s="116">
        <v>6000000</v>
      </c>
      <c r="E81" s="116">
        <v>34</v>
      </c>
    </row>
    <row r="82" spans="1:5" ht="14.5" customHeight="1" x14ac:dyDescent="0.35">
      <c r="A82" s="121" t="s">
        <v>878</v>
      </c>
      <c r="B82" s="121" t="s">
        <v>879</v>
      </c>
      <c r="C82" s="121" t="s">
        <v>7</v>
      </c>
      <c r="D82" s="116">
        <v>13000000</v>
      </c>
      <c r="E82" s="116">
        <v>34</v>
      </c>
    </row>
    <row r="83" spans="1:5" ht="14.5" customHeight="1" x14ac:dyDescent="0.35">
      <c r="A83" s="121" t="s">
        <v>594</v>
      </c>
      <c r="B83" s="121" t="s">
        <v>897</v>
      </c>
      <c r="C83" s="121" t="s">
        <v>35</v>
      </c>
      <c r="D83" s="116">
        <v>12000000</v>
      </c>
      <c r="E83" s="116">
        <v>33</v>
      </c>
    </row>
    <row r="84" spans="1:5" ht="14.5" customHeight="1" x14ac:dyDescent="0.35">
      <c r="A84" s="121" t="s">
        <v>282</v>
      </c>
      <c r="B84" s="121" t="s">
        <v>291</v>
      </c>
      <c r="C84" s="121" t="s">
        <v>35</v>
      </c>
      <c r="D84" s="116">
        <v>12000000</v>
      </c>
      <c r="E84" s="116">
        <v>33</v>
      </c>
    </row>
    <row r="85" spans="1:5" ht="14.5" customHeight="1" x14ac:dyDescent="0.35">
      <c r="A85" s="121" t="s">
        <v>118</v>
      </c>
      <c r="B85" s="121" t="s">
        <v>671</v>
      </c>
      <c r="C85" s="121" t="s">
        <v>22</v>
      </c>
      <c r="D85" s="116">
        <v>10000000</v>
      </c>
      <c r="E85" s="116">
        <v>33</v>
      </c>
    </row>
    <row r="86" spans="1:5" ht="14.5" customHeight="1" x14ac:dyDescent="0.35">
      <c r="A86" s="121" t="s">
        <v>144</v>
      </c>
      <c r="B86" s="121" t="s">
        <v>679</v>
      </c>
      <c r="C86" s="121" t="s">
        <v>22</v>
      </c>
      <c r="D86" s="116">
        <v>8000000</v>
      </c>
      <c r="E86" s="116">
        <v>33</v>
      </c>
    </row>
    <row r="87" spans="1:5" ht="14.5" customHeight="1" x14ac:dyDescent="0.35">
      <c r="A87" s="121" t="s">
        <v>342</v>
      </c>
      <c r="B87" s="121" t="s">
        <v>338</v>
      </c>
      <c r="C87" s="121" t="s">
        <v>22</v>
      </c>
      <c r="D87" s="116">
        <v>9000000</v>
      </c>
      <c r="E87" s="116">
        <v>33</v>
      </c>
    </row>
    <row r="88" spans="1:5" ht="14.5" customHeight="1" x14ac:dyDescent="0.35">
      <c r="A88" s="121" t="s">
        <v>520</v>
      </c>
      <c r="B88" s="121" t="s">
        <v>214</v>
      </c>
      <c r="C88" s="121" t="s">
        <v>22</v>
      </c>
      <c r="D88" s="116">
        <v>9000000</v>
      </c>
      <c r="E88" s="116">
        <v>33</v>
      </c>
    </row>
    <row r="89" spans="1:5" ht="14.5" customHeight="1" x14ac:dyDescent="0.35">
      <c r="A89" s="121" t="s">
        <v>492</v>
      </c>
      <c r="B89" s="121" t="s">
        <v>489</v>
      </c>
      <c r="C89" s="121" t="s">
        <v>35</v>
      </c>
      <c r="D89" s="116">
        <v>12000000</v>
      </c>
      <c r="E89" s="116">
        <v>32</v>
      </c>
    </row>
    <row r="90" spans="1:5" ht="14.5" customHeight="1" x14ac:dyDescent="0.35">
      <c r="A90" s="121" t="s">
        <v>802</v>
      </c>
      <c r="B90" s="121" t="s">
        <v>803</v>
      </c>
      <c r="C90" s="121" t="s">
        <v>35</v>
      </c>
      <c r="D90" s="116">
        <v>7000000</v>
      </c>
      <c r="E90" s="116">
        <v>32</v>
      </c>
    </row>
    <row r="91" spans="1:5" ht="14.5" customHeight="1" x14ac:dyDescent="0.35">
      <c r="A91" s="121" t="s">
        <v>476</v>
      </c>
      <c r="B91" s="121" t="s">
        <v>776</v>
      </c>
      <c r="C91" s="121" t="s">
        <v>22</v>
      </c>
      <c r="D91" s="116">
        <v>14000000</v>
      </c>
      <c r="E91" s="116">
        <v>31</v>
      </c>
    </row>
    <row r="92" spans="1:5" ht="14.5" customHeight="1" x14ac:dyDescent="0.35">
      <c r="A92" s="121" t="s">
        <v>585</v>
      </c>
      <c r="B92" s="121" t="s">
        <v>433</v>
      </c>
      <c r="C92" s="121" t="s">
        <v>7</v>
      </c>
      <c r="D92" s="116">
        <v>15000000</v>
      </c>
      <c r="E92" s="116">
        <v>31</v>
      </c>
    </row>
    <row r="93" spans="1:5" ht="14.5" customHeight="1" x14ac:dyDescent="0.35">
      <c r="A93" s="121" t="s">
        <v>400</v>
      </c>
      <c r="B93" s="121" t="s">
        <v>736</v>
      </c>
      <c r="C93" s="121" t="s">
        <v>7</v>
      </c>
      <c r="D93" s="116">
        <v>8000000</v>
      </c>
      <c r="E93" s="116">
        <v>31</v>
      </c>
    </row>
    <row r="94" spans="1:5" ht="14.5" customHeight="1" x14ac:dyDescent="0.35">
      <c r="A94" s="121" t="s">
        <v>81</v>
      </c>
      <c r="B94" s="121" t="s">
        <v>90</v>
      </c>
      <c r="C94" s="121" t="s">
        <v>35</v>
      </c>
      <c r="D94" s="116">
        <v>13000000</v>
      </c>
      <c r="E94" s="116">
        <v>30</v>
      </c>
    </row>
    <row r="95" spans="1:5" ht="14.5" customHeight="1" x14ac:dyDescent="0.35">
      <c r="A95" s="121" t="s">
        <v>762</v>
      </c>
      <c r="B95" s="121" t="s">
        <v>763</v>
      </c>
      <c r="C95" s="121" t="s">
        <v>35</v>
      </c>
      <c r="D95" s="116">
        <v>5000000</v>
      </c>
      <c r="E95" s="116">
        <v>30</v>
      </c>
    </row>
    <row r="96" spans="1:5" ht="14.5" customHeight="1" x14ac:dyDescent="0.35">
      <c r="A96" s="121" t="s">
        <v>423</v>
      </c>
      <c r="B96" s="121" t="s">
        <v>424</v>
      </c>
      <c r="C96" s="121" t="s">
        <v>6</v>
      </c>
      <c r="D96" s="116">
        <v>14000000</v>
      </c>
      <c r="E96" s="116">
        <v>30</v>
      </c>
    </row>
    <row r="97" spans="1:5" ht="14.5" customHeight="1" x14ac:dyDescent="0.35">
      <c r="A97" s="121" t="s">
        <v>612</v>
      </c>
      <c r="B97" s="121" t="s">
        <v>957</v>
      </c>
      <c r="C97" s="121" t="s">
        <v>22</v>
      </c>
      <c r="D97" s="116">
        <v>8000000</v>
      </c>
      <c r="E97" s="116">
        <v>30</v>
      </c>
    </row>
    <row r="98" spans="1:5" ht="14.5" customHeight="1" x14ac:dyDescent="0.35">
      <c r="A98" s="121" t="s">
        <v>593</v>
      </c>
      <c r="B98" s="121" t="s">
        <v>886</v>
      </c>
      <c r="C98" s="121" t="s">
        <v>7</v>
      </c>
      <c r="D98" s="116">
        <v>14000000</v>
      </c>
      <c r="E98" s="116">
        <v>30</v>
      </c>
    </row>
    <row r="99" spans="1:5" ht="14.5" customHeight="1" x14ac:dyDescent="0.35">
      <c r="A99" s="121" t="s">
        <v>99</v>
      </c>
      <c r="B99" s="121" t="s">
        <v>100</v>
      </c>
      <c r="C99" s="121" t="s">
        <v>7</v>
      </c>
      <c r="D99" s="116">
        <v>14000000</v>
      </c>
      <c r="E99" s="116">
        <v>30</v>
      </c>
    </row>
    <row r="100" spans="1:5" ht="14.5" customHeight="1" x14ac:dyDescent="0.35">
      <c r="A100" s="121" t="s">
        <v>202</v>
      </c>
      <c r="B100" s="121" t="s">
        <v>207</v>
      </c>
      <c r="C100" s="121" t="s">
        <v>7</v>
      </c>
      <c r="D100" s="116">
        <v>9000000</v>
      </c>
      <c r="E100" s="116">
        <v>30</v>
      </c>
    </row>
    <row r="101" spans="1:5" ht="14.5" customHeight="1" x14ac:dyDescent="0.35">
      <c r="A101" s="121" t="s">
        <v>333</v>
      </c>
      <c r="B101" s="121" t="s">
        <v>330</v>
      </c>
      <c r="C101" s="121" t="s">
        <v>7</v>
      </c>
      <c r="D101" s="116">
        <v>10000000</v>
      </c>
      <c r="E101" s="116">
        <v>30</v>
      </c>
    </row>
    <row r="102" spans="1:5" ht="14.5" customHeight="1" x14ac:dyDescent="0.35">
      <c r="A102" s="121" t="s">
        <v>994</v>
      </c>
      <c r="B102" s="121" t="s">
        <v>995</v>
      </c>
      <c r="C102" s="121" t="s">
        <v>35</v>
      </c>
      <c r="D102" s="116">
        <v>8000000</v>
      </c>
      <c r="E102" s="116">
        <v>29</v>
      </c>
    </row>
    <row r="103" spans="1:5" ht="14.5" customHeight="1" x14ac:dyDescent="0.35">
      <c r="A103" s="121" t="s">
        <v>609</v>
      </c>
      <c r="B103" s="121" t="s">
        <v>900</v>
      </c>
      <c r="C103" s="121" t="s">
        <v>22</v>
      </c>
      <c r="D103" s="116">
        <v>6000000</v>
      </c>
      <c r="E103" s="116">
        <v>29</v>
      </c>
    </row>
    <row r="104" spans="1:5" ht="14.5" customHeight="1" x14ac:dyDescent="0.35">
      <c r="A104" s="121" t="s">
        <v>249</v>
      </c>
      <c r="B104" s="121" t="s">
        <v>699</v>
      </c>
      <c r="C104" s="121" t="s">
        <v>22</v>
      </c>
      <c r="D104" s="116">
        <v>9000000</v>
      </c>
      <c r="E104" s="116">
        <v>29</v>
      </c>
    </row>
    <row r="105" spans="1:5" ht="14.5" customHeight="1" x14ac:dyDescent="0.35">
      <c r="A105" s="121" t="s">
        <v>861</v>
      </c>
      <c r="B105" s="121" t="s">
        <v>115</v>
      </c>
      <c r="C105" s="121" t="s">
        <v>22</v>
      </c>
      <c r="D105" s="116">
        <v>12000000</v>
      </c>
      <c r="E105" s="116">
        <v>29</v>
      </c>
    </row>
    <row r="106" spans="1:5" ht="14.5" customHeight="1" x14ac:dyDescent="0.35">
      <c r="A106" s="121" t="s">
        <v>471</v>
      </c>
      <c r="B106" s="121" t="s">
        <v>772</v>
      </c>
      <c r="C106" s="121" t="s">
        <v>7</v>
      </c>
      <c r="D106" s="116">
        <v>13000000</v>
      </c>
      <c r="E106" s="116">
        <v>29</v>
      </c>
    </row>
    <row r="107" spans="1:5" ht="14.5" customHeight="1" x14ac:dyDescent="0.35">
      <c r="A107" s="121" t="s">
        <v>495</v>
      </c>
      <c r="B107" s="121" t="s">
        <v>501</v>
      </c>
      <c r="C107" s="121" t="s">
        <v>35</v>
      </c>
      <c r="D107" s="116">
        <v>10000000</v>
      </c>
      <c r="E107" s="116">
        <v>28</v>
      </c>
    </row>
    <row r="108" spans="1:5" ht="14.5" customHeight="1" x14ac:dyDescent="0.35">
      <c r="A108" s="121" t="s">
        <v>212</v>
      </c>
      <c r="B108" s="121" t="s">
        <v>219</v>
      </c>
      <c r="C108" s="121" t="s">
        <v>22</v>
      </c>
      <c r="D108" s="116">
        <v>13000000</v>
      </c>
      <c r="E108" s="116">
        <v>28</v>
      </c>
    </row>
    <row r="109" spans="1:5" ht="14.5" customHeight="1" x14ac:dyDescent="0.35">
      <c r="A109" s="121" t="s">
        <v>478</v>
      </c>
      <c r="B109" s="121" t="s">
        <v>477</v>
      </c>
      <c r="C109" s="121" t="s">
        <v>22</v>
      </c>
      <c r="D109" s="116">
        <v>13000000</v>
      </c>
      <c r="E109" s="116">
        <v>28</v>
      </c>
    </row>
    <row r="110" spans="1:5" ht="14.5" customHeight="1" x14ac:dyDescent="0.35">
      <c r="A110" s="121" t="s">
        <v>17</v>
      </c>
      <c r="B110" s="121" t="s">
        <v>616</v>
      </c>
      <c r="C110" s="121" t="s">
        <v>7</v>
      </c>
      <c r="D110" s="116">
        <v>12000000</v>
      </c>
      <c r="E110" s="116">
        <v>28</v>
      </c>
    </row>
    <row r="111" spans="1:5" ht="14.5" customHeight="1" x14ac:dyDescent="0.35">
      <c r="A111" s="121" t="s">
        <v>240</v>
      </c>
      <c r="B111" s="121" t="s">
        <v>44</v>
      </c>
      <c r="C111" s="121" t="s">
        <v>7</v>
      </c>
      <c r="D111" s="116">
        <v>9000000</v>
      </c>
      <c r="E111" s="116">
        <v>28</v>
      </c>
    </row>
    <row r="112" spans="1:5" ht="14.5" customHeight="1" x14ac:dyDescent="0.35">
      <c r="A112" s="121" t="s">
        <v>85</v>
      </c>
      <c r="B112" s="121" t="s">
        <v>815</v>
      </c>
      <c r="C112" s="121" t="s">
        <v>35</v>
      </c>
      <c r="D112" s="116">
        <v>11000000</v>
      </c>
      <c r="E112" s="116">
        <v>27</v>
      </c>
    </row>
    <row r="113" spans="1:5" ht="14.5" customHeight="1" x14ac:dyDescent="0.35">
      <c r="A113" s="121" t="s">
        <v>653</v>
      </c>
      <c r="B113" s="121" t="s">
        <v>654</v>
      </c>
      <c r="C113" s="121" t="s">
        <v>35</v>
      </c>
      <c r="D113" s="116">
        <v>7000000</v>
      </c>
      <c r="E113" s="116">
        <v>27</v>
      </c>
    </row>
    <row r="114" spans="1:5" ht="14.5" customHeight="1" x14ac:dyDescent="0.35">
      <c r="A114" s="121" t="s">
        <v>655</v>
      </c>
      <c r="B114" s="121" t="s">
        <v>656</v>
      </c>
      <c r="C114" s="121" t="s">
        <v>35</v>
      </c>
      <c r="D114" s="116">
        <v>6000000</v>
      </c>
      <c r="E114" s="116">
        <v>27</v>
      </c>
    </row>
    <row r="115" spans="1:5" ht="14.5" customHeight="1" x14ac:dyDescent="0.35">
      <c r="A115" s="121" t="s">
        <v>253</v>
      </c>
      <c r="B115" s="121" t="s">
        <v>704</v>
      </c>
      <c r="C115" s="121" t="s">
        <v>35</v>
      </c>
      <c r="D115" s="116">
        <v>9000000</v>
      </c>
      <c r="E115" s="116">
        <v>27</v>
      </c>
    </row>
    <row r="116" spans="1:5" ht="14.5" customHeight="1" x14ac:dyDescent="0.35">
      <c r="A116" s="121" t="s">
        <v>30</v>
      </c>
      <c r="B116" s="121" t="s">
        <v>618</v>
      </c>
      <c r="C116" s="121" t="s">
        <v>22</v>
      </c>
      <c r="D116" s="116">
        <v>11000000</v>
      </c>
      <c r="E116" s="116">
        <v>27</v>
      </c>
    </row>
    <row r="117" spans="1:5" ht="14.5" customHeight="1" x14ac:dyDescent="0.35">
      <c r="A117" s="121" t="s">
        <v>8</v>
      </c>
      <c r="B117" s="121" t="s">
        <v>16</v>
      </c>
      <c r="C117" s="121" t="s">
        <v>7</v>
      </c>
      <c r="D117" s="116">
        <v>16000000</v>
      </c>
      <c r="E117" s="116">
        <v>27</v>
      </c>
    </row>
    <row r="118" spans="1:5" ht="14.5" customHeight="1" x14ac:dyDescent="0.35">
      <c r="A118" s="121" t="s">
        <v>11</v>
      </c>
      <c r="B118" s="121" t="s">
        <v>10</v>
      </c>
      <c r="C118" s="121" t="s">
        <v>7</v>
      </c>
      <c r="D118" s="116">
        <v>15000000</v>
      </c>
      <c r="E118" s="116">
        <v>27</v>
      </c>
    </row>
    <row r="119" spans="1:5" ht="14.5" customHeight="1" x14ac:dyDescent="0.35">
      <c r="A119" s="121" t="s">
        <v>402</v>
      </c>
      <c r="B119" s="121" t="s">
        <v>403</v>
      </c>
      <c r="C119" s="121" t="s">
        <v>7</v>
      </c>
      <c r="D119" s="116">
        <v>7000000</v>
      </c>
      <c r="E119" s="116">
        <v>27</v>
      </c>
    </row>
    <row r="120" spans="1:5" ht="14.5" customHeight="1" x14ac:dyDescent="0.35">
      <c r="A120" s="121" t="s">
        <v>150</v>
      </c>
      <c r="B120" s="121" t="s">
        <v>151</v>
      </c>
      <c r="C120" s="121" t="s">
        <v>35</v>
      </c>
      <c r="D120" s="116">
        <v>12000000</v>
      </c>
      <c r="E120" s="116">
        <v>26</v>
      </c>
    </row>
    <row r="121" spans="1:5" ht="14.5" customHeight="1" x14ac:dyDescent="0.35">
      <c r="A121" s="121" t="s">
        <v>604</v>
      </c>
      <c r="B121" s="121" t="s">
        <v>964</v>
      </c>
      <c r="C121" s="121" t="s">
        <v>35</v>
      </c>
      <c r="D121" s="116">
        <v>11000000</v>
      </c>
      <c r="E121" s="116">
        <v>26</v>
      </c>
    </row>
    <row r="122" spans="1:5" ht="14.5" customHeight="1" x14ac:dyDescent="0.35">
      <c r="A122" s="121" t="s">
        <v>394</v>
      </c>
      <c r="B122" s="121" t="s">
        <v>395</v>
      </c>
      <c r="C122" s="121" t="s">
        <v>6</v>
      </c>
      <c r="D122" s="116">
        <v>11000000</v>
      </c>
      <c r="E122" s="116">
        <v>26</v>
      </c>
    </row>
    <row r="123" spans="1:5" ht="14.5" customHeight="1" x14ac:dyDescent="0.35">
      <c r="A123" s="121" t="s">
        <v>461</v>
      </c>
      <c r="B123" s="121" t="s">
        <v>462</v>
      </c>
      <c r="C123" s="121" t="s">
        <v>6</v>
      </c>
      <c r="D123" s="116">
        <v>14000000</v>
      </c>
      <c r="E123" s="116">
        <v>26</v>
      </c>
    </row>
    <row r="124" spans="1:5" ht="14.5" customHeight="1" x14ac:dyDescent="0.35">
      <c r="A124" s="121" t="s">
        <v>29</v>
      </c>
      <c r="B124" s="121" t="s">
        <v>441</v>
      </c>
      <c r="C124" s="121" t="s">
        <v>22</v>
      </c>
      <c r="D124" s="116">
        <v>12000000</v>
      </c>
      <c r="E124" s="116">
        <v>26</v>
      </c>
    </row>
    <row r="125" spans="1:5" ht="14.5" customHeight="1" x14ac:dyDescent="0.35">
      <c r="A125" s="121" t="s">
        <v>518</v>
      </c>
      <c r="B125" s="121" t="s">
        <v>814</v>
      </c>
      <c r="C125" s="121" t="s">
        <v>22</v>
      </c>
      <c r="D125" s="116">
        <v>10000000</v>
      </c>
      <c r="E125" s="116">
        <v>26</v>
      </c>
    </row>
    <row r="126" spans="1:5" ht="14.5" customHeight="1" x14ac:dyDescent="0.35">
      <c r="A126" s="121" t="s">
        <v>56</v>
      </c>
      <c r="B126" s="121" t="s">
        <v>55</v>
      </c>
      <c r="C126" s="121" t="s">
        <v>7</v>
      </c>
      <c r="D126" s="116">
        <v>12000000</v>
      </c>
      <c r="E126" s="116">
        <v>26</v>
      </c>
    </row>
    <row r="127" spans="1:5" ht="14.5" customHeight="1" x14ac:dyDescent="0.35">
      <c r="A127" s="121" t="s">
        <v>320</v>
      </c>
      <c r="B127" s="121" t="s">
        <v>711</v>
      </c>
      <c r="C127" s="121" t="s">
        <v>35</v>
      </c>
      <c r="D127" s="116">
        <v>9000000</v>
      </c>
      <c r="E127" s="116">
        <v>25</v>
      </c>
    </row>
    <row r="128" spans="1:5" ht="14.5" customHeight="1" x14ac:dyDescent="0.35">
      <c r="A128" s="121" t="s">
        <v>764</v>
      </c>
      <c r="B128" s="121" t="s">
        <v>765</v>
      </c>
      <c r="C128" s="121" t="s">
        <v>35</v>
      </c>
      <c r="D128" s="116">
        <v>5000000</v>
      </c>
      <c r="E128" s="116">
        <v>25</v>
      </c>
    </row>
    <row r="129" spans="1:5" ht="14.5" customHeight="1" x14ac:dyDescent="0.35">
      <c r="A129" s="121" t="s">
        <v>25</v>
      </c>
      <c r="B129" s="121" t="s">
        <v>24</v>
      </c>
      <c r="C129" s="121" t="s">
        <v>22</v>
      </c>
      <c r="D129" s="116">
        <v>15000000</v>
      </c>
      <c r="E129" s="116">
        <v>25</v>
      </c>
    </row>
    <row r="130" spans="1:5" ht="14.5" customHeight="1" x14ac:dyDescent="0.35">
      <c r="A130" s="121" t="s">
        <v>213</v>
      </c>
      <c r="B130" s="121" t="s">
        <v>693</v>
      </c>
      <c r="C130" s="121" t="s">
        <v>22</v>
      </c>
      <c r="D130" s="116">
        <v>11000000</v>
      </c>
      <c r="E130" s="116">
        <v>25</v>
      </c>
    </row>
    <row r="131" spans="1:5" ht="14.5" customHeight="1" x14ac:dyDescent="0.35">
      <c r="A131" s="121" t="s">
        <v>439</v>
      </c>
      <c r="B131" s="121" t="s">
        <v>405</v>
      </c>
      <c r="C131" s="121" t="s">
        <v>22</v>
      </c>
      <c r="D131" s="116">
        <v>14000000</v>
      </c>
      <c r="E131" s="116">
        <v>25</v>
      </c>
    </row>
    <row r="132" spans="1:5" ht="14.5" customHeight="1" x14ac:dyDescent="0.35">
      <c r="A132" s="121" t="s">
        <v>875</v>
      </c>
      <c r="B132" s="121" t="s">
        <v>876</v>
      </c>
      <c r="C132" s="121" t="s">
        <v>7</v>
      </c>
      <c r="D132" s="116">
        <v>10000000</v>
      </c>
      <c r="E132" s="116">
        <v>25</v>
      </c>
    </row>
    <row r="133" spans="1:5" ht="14.5" customHeight="1" x14ac:dyDescent="0.35">
      <c r="A133" s="121" t="s">
        <v>103</v>
      </c>
      <c r="B133" s="121" t="s">
        <v>667</v>
      </c>
      <c r="C133" s="121" t="s">
        <v>7</v>
      </c>
      <c r="D133" s="116">
        <v>12000000</v>
      </c>
      <c r="E133" s="116">
        <v>25</v>
      </c>
    </row>
    <row r="134" spans="1:5" ht="14.5" customHeight="1" x14ac:dyDescent="0.35">
      <c r="A134" s="121" t="s">
        <v>206</v>
      </c>
      <c r="B134" s="121" t="s">
        <v>209</v>
      </c>
      <c r="C134" s="121" t="s">
        <v>7</v>
      </c>
      <c r="D134" s="116">
        <v>8000000</v>
      </c>
      <c r="E134" s="116">
        <v>25</v>
      </c>
    </row>
    <row r="135" spans="1:5" ht="14.5" customHeight="1" x14ac:dyDescent="0.35">
      <c r="A135" s="121" t="s">
        <v>79</v>
      </c>
      <c r="B135" s="121" t="s">
        <v>92</v>
      </c>
      <c r="C135" s="121" t="s">
        <v>35</v>
      </c>
      <c r="D135" s="116">
        <v>15000000</v>
      </c>
      <c r="E135" s="116">
        <v>24</v>
      </c>
    </row>
    <row r="136" spans="1:5" ht="14.5" customHeight="1" x14ac:dyDescent="0.35">
      <c r="A136" s="121" t="s">
        <v>153</v>
      </c>
      <c r="B136" s="121" t="s">
        <v>157</v>
      </c>
      <c r="C136" s="121" t="s">
        <v>35</v>
      </c>
      <c r="D136" s="116">
        <v>8000000</v>
      </c>
      <c r="E136" s="116">
        <v>24</v>
      </c>
    </row>
    <row r="137" spans="1:5" ht="14.5" customHeight="1" x14ac:dyDescent="0.35">
      <c r="A137" s="121" t="s">
        <v>154</v>
      </c>
      <c r="B137" s="121" t="s">
        <v>819</v>
      </c>
      <c r="C137" s="121" t="s">
        <v>35</v>
      </c>
      <c r="D137" s="116">
        <v>8000000</v>
      </c>
      <c r="E137" s="116">
        <v>24</v>
      </c>
    </row>
    <row r="138" spans="1:5" ht="14.5" customHeight="1" x14ac:dyDescent="0.35">
      <c r="A138" s="121" t="s">
        <v>724</v>
      </c>
      <c r="B138" s="121" t="s">
        <v>725</v>
      </c>
      <c r="C138" s="121" t="s">
        <v>35</v>
      </c>
      <c r="D138" s="116">
        <v>9000000</v>
      </c>
      <c r="E138" s="116">
        <v>24</v>
      </c>
    </row>
    <row r="139" spans="1:5" ht="14.5" customHeight="1" x14ac:dyDescent="0.35">
      <c r="A139" s="121" t="s">
        <v>386</v>
      </c>
      <c r="B139" s="121" t="s">
        <v>80</v>
      </c>
      <c r="C139" s="121" t="s">
        <v>35</v>
      </c>
      <c r="D139" s="116">
        <v>16000000</v>
      </c>
      <c r="E139" s="116">
        <v>24</v>
      </c>
    </row>
    <row r="140" spans="1:5" ht="14.5" customHeight="1" x14ac:dyDescent="0.35">
      <c r="A140" s="121" t="s">
        <v>604</v>
      </c>
      <c r="B140" s="121" t="s">
        <v>965</v>
      </c>
      <c r="C140" s="121" t="s">
        <v>35</v>
      </c>
      <c r="D140" s="116">
        <v>11000000</v>
      </c>
      <c r="E140" s="116">
        <v>24</v>
      </c>
    </row>
    <row r="141" spans="1:5" ht="14.5" customHeight="1" x14ac:dyDescent="0.35">
      <c r="A141" s="121" t="s">
        <v>605</v>
      </c>
      <c r="B141" s="121" t="s">
        <v>967</v>
      </c>
      <c r="C141" s="121" t="s">
        <v>35</v>
      </c>
      <c r="D141" s="116">
        <v>13000000</v>
      </c>
      <c r="E141" s="116">
        <v>24</v>
      </c>
    </row>
    <row r="142" spans="1:5" ht="14.5" customHeight="1" x14ac:dyDescent="0.35">
      <c r="A142" s="121" t="s">
        <v>325</v>
      </c>
      <c r="B142" s="121" t="s">
        <v>326</v>
      </c>
      <c r="C142" s="121" t="s">
        <v>6</v>
      </c>
      <c r="D142" s="116">
        <v>12000000</v>
      </c>
      <c r="E142" s="116">
        <v>24</v>
      </c>
    </row>
    <row r="143" spans="1:5" ht="14.5" customHeight="1" x14ac:dyDescent="0.35">
      <c r="A143" s="121" t="s">
        <v>146</v>
      </c>
      <c r="B143" s="121" t="s">
        <v>147</v>
      </c>
      <c r="C143" s="121" t="s">
        <v>22</v>
      </c>
      <c r="D143" s="116">
        <v>7000000</v>
      </c>
      <c r="E143" s="116">
        <v>24</v>
      </c>
    </row>
    <row r="144" spans="1:5" ht="14.5" customHeight="1" x14ac:dyDescent="0.35">
      <c r="A144" s="121" t="s">
        <v>583</v>
      </c>
      <c r="B144" s="121" t="s">
        <v>937</v>
      </c>
      <c r="C144" s="121" t="s">
        <v>22</v>
      </c>
      <c r="D144" s="116">
        <v>10000000</v>
      </c>
      <c r="E144" s="116">
        <v>24</v>
      </c>
    </row>
    <row r="145" spans="1:5" ht="14.5" customHeight="1" x14ac:dyDescent="0.35">
      <c r="A145" s="121" t="s">
        <v>610</v>
      </c>
      <c r="B145" s="121" t="s">
        <v>969</v>
      </c>
      <c r="C145" s="121" t="s">
        <v>22</v>
      </c>
      <c r="D145" s="116">
        <v>8000000</v>
      </c>
      <c r="E145" s="116">
        <v>24</v>
      </c>
    </row>
    <row r="146" spans="1:5" ht="14.5" customHeight="1" x14ac:dyDescent="0.35">
      <c r="A146" s="121" t="s">
        <v>54</v>
      </c>
      <c r="B146" s="121" t="s">
        <v>51</v>
      </c>
      <c r="C146" s="121" t="s">
        <v>7</v>
      </c>
      <c r="D146" s="116">
        <v>13000000</v>
      </c>
      <c r="E146" s="116">
        <v>24</v>
      </c>
    </row>
    <row r="147" spans="1:5" ht="14.5" customHeight="1" x14ac:dyDescent="0.35">
      <c r="A147" s="121" t="s">
        <v>367</v>
      </c>
      <c r="B147" s="121" t="s">
        <v>368</v>
      </c>
      <c r="C147" s="121" t="s">
        <v>7</v>
      </c>
      <c r="D147" s="116">
        <v>13000000</v>
      </c>
      <c r="E147" s="116">
        <v>24</v>
      </c>
    </row>
    <row r="148" spans="1:5" ht="14.5" customHeight="1" x14ac:dyDescent="0.35">
      <c r="A148" s="121" t="s">
        <v>469</v>
      </c>
      <c r="B148" s="121" t="s">
        <v>472</v>
      </c>
      <c r="C148" s="121" t="s">
        <v>7</v>
      </c>
      <c r="D148" s="116">
        <v>14000000</v>
      </c>
      <c r="E148" s="116">
        <v>24</v>
      </c>
    </row>
    <row r="149" spans="1:5" ht="14.5" customHeight="1" x14ac:dyDescent="0.35">
      <c r="A149" s="121" t="s">
        <v>609</v>
      </c>
      <c r="B149" s="121" t="s">
        <v>903</v>
      </c>
      <c r="C149" s="121" t="s">
        <v>35</v>
      </c>
      <c r="D149" s="116">
        <v>7000000</v>
      </c>
      <c r="E149" s="116">
        <v>23</v>
      </c>
    </row>
    <row r="150" spans="1:5" ht="14.5" customHeight="1" x14ac:dyDescent="0.35">
      <c r="A150" s="121" t="s">
        <v>846</v>
      </c>
      <c r="B150" s="121" t="s">
        <v>848</v>
      </c>
      <c r="C150" s="121" t="s">
        <v>35</v>
      </c>
      <c r="D150" s="116">
        <v>12000000</v>
      </c>
      <c r="E150" s="116">
        <v>23</v>
      </c>
    </row>
    <row r="151" spans="1:5" ht="14.5" customHeight="1" x14ac:dyDescent="0.35">
      <c r="A151" s="121" t="s">
        <v>287</v>
      </c>
      <c r="B151" s="121" t="s">
        <v>285</v>
      </c>
      <c r="C151" s="121" t="s">
        <v>35</v>
      </c>
      <c r="D151" s="116">
        <v>7000000</v>
      </c>
      <c r="E151" s="116">
        <v>23</v>
      </c>
    </row>
    <row r="152" spans="1:5" ht="14.5" customHeight="1" x14ac:dyDescent="0.35">
      <c r="A152" s="121" t="s">
        <v>319</v>
      </c>
      <c r="B152" s="121" t="s">
        <v>292</v>
      </c>
      <c r="C152" s="121" t="s">
        <v>35</v>
      </c>
      <c r="D152" s="116">
        <v>11000000</v>
      </c>
      <c r="E152" s="116">
        <v>23</v>
      </c>
    </row>
    <row r="153" spans="1:5" ht="14.5" customHeight="1" x14ac:dyDescent="0.35">
      <c r="A153" s="121" t="s">
        <v>455</v>
      </c>
      <c r="B153" s="121" t="s">
        <v>454</v>
      </c>
      <c r="C153" s="121" t="s">
        <v>35</v>
      </c>
      <c r="D153" s="116">
        <v>13000000</v>
      </c>
      <c r="E153" s="116">
        <v>23</v>
      </c>
    </row>
    <row r="154" spans="1:5" ht="14.5" customHeight="1" x14ac:dyDescent="0.35">
      <c r="A154" s="121" t="s">
        <v>808</v>
      </c>
      <c r="B154" s="121" t="s">
        <v>809</v>
      </c>
      <c r="C154" s="121" t="s">
        <v>35</v>
      </c>
      <c r="D154" s="116">
        <v>6000000</v>
      </c>
      <c r="E154" s="116">
        <v>23</v>
      </c>
    </row>
    <row r="155" spans="1:5" ht="14.5" customHeight="1" x14ac:dyDescent="0.35">
      <c r="A155" s="121" t="s">
        <v>65</v>
      </c>
      <c r="B155" s="121" t="s">
        <v>70</v>
      </c>
      <c r="C155" s="121" t="s">
        <v>22</v>
      </c>
      <c r="D155" s="116">
        <v>14000000</v>
      </c>
      <c r="E155" s="116">
        <v>23</v>
      </c>
    </row>
    <row r="156" spans="1:5" ht="14.5" customHeight="1" x14ac:dyDescent="0.35">
      <c r="A156" s="121" t="s">
        <v>594</v>
      </c>
      <c r="B156" s="121" t="s">
        <v>895</v>
      </c>
      <c r="C156" s="121" t="s">
        <v>22</v>
      </c>
      <c r="D156" s="116">
        <v>9000000</v>
      </c>
      <c r="E156" s="116">
        <v>23</v>
      </c>
    </row>
    <row r="157" spans="1:5" ht="14.5" customHeight="1" x14ac:dyDescent="0.35">
      <c r="A157" s="121" t="s">
        <v>601</v>
      </c>
      <c r="B157" s="121" t="s">
        <v>925</v>
      </c>
      <c r="C157" s="121" t="s">
        <v>22</v>
      </c>
      <c r="D157" s="116">
        <v>10000000</v>
      </c>
      <c r="E157" s="116">
        <v>23</v>
      </c>
    </row>
    <row r="158" spans="1:5" ht="14.5" customHeight="1" x14ac:dyDescent="0.35">
      <c r="A158" s="121" t="s">
        <v>696</v>
      </c>
      <c r="B158" s="121" t="s">
        <v>697</v>
      </c>
      <c r="C158" s="121" t="s">
        <v>7</v>
      </c>
      <c r="D158" s="116">
        <v>6000000</v>
      </c>
      <c r="E158" s="116">
        <v>23</v>
      </c>
    </row>
    <row r="159" spans="1:5" ht="14.5" customHeight="1" x14ac:dyDescent="0.35">
      <c r="A159" s="121" t="s">
        <v>760</v>
      </c>
      <c r="B159" s="121" t="s">
        <v>761</v>
      </c>
      <c r="C159" s="121" t="s">
        <v>35</v>
      </c>
      <c r="D159" s="116">
        <v>6000000</v>
      </c>
      <c r="E159" s="116">
        <v>22</v>
      </c>
    </row>
    <row r="160" spans="1:5" ht="14.5" customHeight="1" x14ac:dyDescent="0.35">
      <c r="A160" s="121" t="s">
        <v>47</v>
      </c>
      <c r="B160" s="121" t="s">
        <v>48</v>
      </c>
      <c r="C160" s="121" t="s">
        <v>6</v>
      </c>
      <c r="D160" s="116">
        <v>16000000</v>
      </c>
      <c r="E160" s="116">
        <v>22</v>
      </c>
    </row>
    <row r="161" spans="1:5" ht="14.5" customHeight="1" x14ac:dyDescent="0.35">
      <c r="A161" s="121" t="s">
        <v>868</v>
      </c>
      <c r="B161" s="121" t="s">
        <v>869</v>
      </c>
      <c r="C161" s="121" t="s">
        <v>22</v>
      </c>
      <c r="D161" s="116">
        <v>9000000</v>
      </c>
      <c r="E161" s="116">
        <v>22</v>
      </c>
    </row>
    <row r="162" spans="1:5" ht="14.5" customHeight="1" x14ac:dyDescent="0.35">
      <c r="A162" s="121" t="s">
        <v>754</v>
      </c>
      <c r="B162" s="121" t="s">
        <v>755</v>
      </c>
      <c r="C162" s="121" t="s">
        <v>22</v>
      </c>
      <c r="D162" s="116">
        <v>6000000</v>
      </c>
      <c r="E162" s="116">
        <v>22</v>
      </c>
    </row>
    <row r="163" spans="1:5" ht="14.5" customHeight="1" x14ac:dyDescent="0.35">
      <c r="A163" s="121" t="s">
        <v>465</v>
      </c>
      <c r="B163" s="121" t="s">
        <v>468</v>
      </c>
      <c r="C163" s="121" t="s">
        <v>7</v>
      </c>
      <c r="D163" s="116">
        <v>15000000</v>
      </c>
      <c r="E163" s="116">
        <v>22</v>
      </c>
    </row>
    <row r="164" spans="1:5" ht="14.5" customHeight="1" x14ac:dyDescent="0.35">
      <c r="A164" s="121" t="s">
        <v>41</v>
      </c>
      <c r="B164" s="121" t="s">
        <v>620</v>
      </c>
      <c r="C164" s="121" t="s">
        <v>35</v>
      </c>
      <c r="D164" s="116">
        <v>13000000</v>
      </c>
      <c r="E164" s="116">
        <v>21</v>
      </c>
    </row>
    <row r="165" spans="1:5" ht="14.5" customHeight="1" x14ac:dyDescent="0.35">
      <c r="A165" s="121" t="s">
        <v>127</v>
      </c>
      <c r="B165" s="121" t="s">
        <v>673</v>
      </c>
      <c r="C165" s="121" t="s">
        <v>35</v>
      </c>
      <c r="D165" s="116">
        <v>11000000</v>
      </c>
      <c r="E165" s="116">
        <v>21</v>
      </c>
    </row>
    <row r="166" spans="1:5" ht="14.5" customHeight="1" x14ac:dyDescent="0.35">
      <c r="A166" s="121" t="s">
        <v>726</v>
      </c>
      <c r="B166" s="121" t="s">
        <v>727</v>
      </c>
      <c r="C166" s="121" t="s">
        <v>35</v>
      </c>
      <c r="D166" s="116">
        <v>8000000</v>
      </c>
      <c r="E166" s="116">
        <v>21</v>
      </c>
    </row>
    <row r="167" spans="1:5" ht="14.5" customHeight="1" x14ac:dyDescent="0.35">
      <c r="A167" s="121" t="s">
        <v>612</v>
      </c>
      <c r="B167" s="121" t="s">
        <v>959</v>
      </c>
      <c r="C167" s="121" t="s">
        <v>35</v>
      </c>
      <c r="D167" s="116">
        <v>7000000</v>
      </c>
      <c r="E167" s="116">
        <v>21</v>
      </c>
    </row>
    <row r="168" spans="1:5" ht="14.5" customHeight="1" x14ac:dyDescent="0.35">
      <c r="A168" s="121" t="s">
        <v>810</v>
      </c>
      <c r="B168" s="121" t="s">
        <v>811</v>
      </c>
      <c r="C168" s="121" t="s">
        <v>35</v>
      </c>
      <c r="D168" s="116">
        <v>5000000</v>
      </c>
      <c r="E168" s="116">
        <v>21</v>
      </c>
    </row>
    <row r="169" spans="1:5" ht="14.5" customHeight="1" x14ac:dyDescent="0.35">
      <c r="A169" s="121" t="s">
        <v>408</v>
      </c>
      <c r="B169" s="121" t="s">
        <v>409</v>
      </c>
      <c r="C169" s="121" t="s">
        <v>22</v>
      </c>
      <c r="D169" s="116">
        <v>11000000</v>
      </c>
      <c r="E169" s="116">
        <v>21</v>
      </c>
    </row>
    <row r="170" spans="1:5" ht="14.5" customHeight="1" x14ac:dyDescent="0.35">
      <c r="A170" s="121" t="s">
        <v>756</v>
      </c>
      <c r="B170" s="121" t="s">
        <v>757</v>
      </c>
      <c r="C170" s="121" t="s">
        <v>22</v>
      </c>
      <c r="D170" s="116">
        <v>6000000</v>
      </c>
      <c r="E170" s="116">
        <v>21</v>
      </c>
    </row>
    <row r="171" spans="1:5" ht="14.5" customHeight="1" x14ac:dyDescent="0.35">
      <c r="A171" s="121" t="s">
        <v>483</v>
      </c>
      <c r="B171" s="121" t="s">
        <v>487</v>
      </c>
      <c r="C171" s="121" t="s">
        <v>22</v>
      </c>
      <c r="D171" s="116">
        <v>10000000</v>
      </c>
      <c r="E171" s="116">
        <v>21</v>
      </c>
    </row>
    <row r="172" spans="1:5" ht="14.5" customHeight="1" x14ac:dyDescent="0.35">
      <c r="A172" s="121" t="s">
        <v>13</v>
      </c>
      <c r="B172" s="121" t="s">
        <v>615</v>
      </c>
      <c r="C172" s="121" t="s">
        <v>7</v>
      </c>
      <c r="D172" s="116">
        <v>13000000</v>
      </c>
      <c r="E172" s="116">
        <v>21</v>
      </c>
    </row>
    <row r="173" spans="1:5" ht="14.5" customHeight="1" x14ac:dyDescent="0.35">
      <c r="A173" s="121" t="s">
        <v>237</v>
      </c>
      <c r="B173" s="121" t="s">
        <v>239</v>
      </c>
      <c r="C173" s="121" t="s">
        <v>7</v>
      </c>
      <c r="D173" s="116">
        <v>9000000</v>
      </c>
      <c r="E173" s="116">
        <v>21</v>
      </c>
    </row>
    <row r="174" spans="1:5" ht="14.5" customHeight="1" x14ac:dyDescent="0.35">
      <c r="A174" s="121" t="s">
        <v>857</v>
      </c>
      <c r="B174" s="121" t="s">
        <v>858</v>
      </c>
      <c r="C174" s="121" t="s">
        <v>7</v>
      </c>
      <c r="D174" s="116">
        <v>12000000</v>
      </c>
      <c r="E174" s="116">
        <v>21</v>
      </c>
    </row>
    <row r="175" spans="1:5" ht="14.5" customHeight="1" x14ac:dyDescent="0.35">
      <c r="A175" s="121" t="s">
        <v>870</v>
      </c>
      <c r="B175" s="121" t="s">
        <v>413</v>
      </c>
      <c r="C175" s="121" t="s">
        <v>35</v>
      </c>
      <c r="D175" s="116">
        <v>10000000</v>
      </c>
      <c r="E175" s="116">
        <v>20</v>
      </c>
    </row>
    <row r="176" spans="1:5" ht="14.5" customHeight="1" x14ac:dyDescent="0.35">
      <c r="A176" s="121" t="s">
        <v>232</v>
      </c>
      <c r="B176" s="121" t="s">
        <v>233</v>
      </c>
      <c r="C176" s="121" t="s">
        <v>6</v>
      </c>
      <c r="D176" s="116">
        <v>10000000</v>
      </c>
      <c r="E176" s="116">
        <v>20</v>
      </c>
    </row>
    <row r="177" spans="1:5" ht="14.5" customHeight="1" x14ac:dyDescent="0.35">
      <c r="A177" s="121" t="s">
        <v>178</v>
      </c>
      <c r="B177" s="121" t="s">
        <v>179</v>
      </c>
      <c r="C177" s="121" t="s">
        <v>22</v>
      </c>
      <c r="D177" s="116">
        <v>13000000</v>
      </c>
      <c r="E177" s="116">
        <v>20</v>
      </c>
    </row>
    <row r="178" spans="1:5" ht="14.5" customHeight="1" x14ac:dyDescent="0.35">
      <c r="A178" s="121" t="s">
        <v>602</v>
      </c>
      <c r="B178" s="121" t="s">
        <v>930</v>
      </c>
      <c r="C178" s="121" t="s">
        <v>22</v>
      </c>
      <c r="D178" s="116">
        <v>10000000</v>
      </c>
      <c r="E178" s="116">
        <v>20</v>
      </c>
    </row>
    <row r="179" spans="1:5" ht="14.5" customHeight="1" x14ac:dyDescent="0.35">
      <c r="A179" s="121" t="s">
        <v>486</v>
      </c>
      <c r="B179" s="121" t="s">
        <v>482</v>
      </c>
      <c r="C179" s="121" t="s">
        <v>22</v>
      </c>
      <c r="D179" s="116">
        <v>8000000</v>
      </c>
      <c r="E179" s="116">
        <v>20</v>
      </c>
    </row>
    <row r="180" spans="1:5" ht="14.5" customHeight="1" x14ac:dyDescent="0.35">
      <c r="A180" s="121" t="s">
        <v>800</v>
      </c>
      <c r="B180" s="121" t="s">
        <v>801</v>
      </c>
      <c r="C180" s="121" t="s">
        <v>22</v>
      </c>
      <c r="D180" s="116">
        <v>5000000</v>
      </c>
      <c r="E180" s="116">
        <v>20</v>
      </c>
    </row>
    <row r="181" spans="1:5" ht="14.5" customHeight="1" x14ac:dyDescent="0.35">
      <c r="A181" s="121" t="s">
        <v>523</v>
      </c>
      <c r="B181" s="121" t="s">
        <v>526</v>
      </c>
      <c r="C181" s="121" t="s">
        <v>22</v>
      </c>
      <c r="D181" s="116">
        <v>7000000</v>
      </c>
      <c r="E181" s="116">
        <v>20</v>
      </c>
    </row>
    <row r="182" spans="1:5" ht="14.5" customHeight="1" x14ac:dyDescent="0.35">
      <c r="A182" s="121" t="s">
        <v>208</v>
      </c>
      <c r="B182" s="121" t="s">
        <v>834</v>
      </c>
      <c r="C182" s="121" t="s">
        <v>7</v>
      </c>
      <c r="D182" s="116">
        <v>7000000</v>
      </c>
      <c r="E182" s="116">
        <v>20</v>
      </c>
    </row>
    <row r="183" spans="1:5" ht="14.5" customHeight="1" x14ac:dyDescent="0.35">
      <c r="A183" s="121" t="s">
        <v>434</v>
      </c>
      <c r="B183" s="121" t="s">
        <v>767</v>
      </c>
      <c r="C183" s="121" t="s">
        <v>7</v>
      </c>
      <c r="D183" s="116">
        <v>9000000</v>
      </c>
      <c r="E183" s="116">
        <v>20</v>
      </c>
    </row>
    <row r="184" spans="1:5" ht="14.5" customHeight="1" x14ac:dyDescent="0.35">
      <c r="A184" s="121" t="s">
        <v>593</v>
      </c>
      <c r="B184" s="121" t="s">
        <v>890</v>
      </c>
      <c r="C184" s="121" t="s">
        <v>35</v>
      </c>
      <c r="D184" s="116">
        <v>16000000</v>
      </c>
      <c r="E184" s="116">
        <v>19</v>
      </c>
    </row>
    <row r="185" spans="1:5" ht="14.5" customHeight="1" x14ac:dyDescent="0.35">
      <c r="A185" s="121" t="s">
        <v>488</v>
      </c>
      <c r="B185" s="121" t="s">
        <v>493</v>
      </c>
      <c r="C185" s="121" t="s">
        <v>35</v>
      </c>
      <c r="D185" s="116">
        <v>15000000</v>
      </c>
      <c r="E185" s="116">
        <v>19</v>
      </c>
    </row>
    <row r="186" spans="1:5" ht="14.5" customHeight="1" x14ac:dyDescent="0.35">
      <c r="A186" s="121" t="s">
        <v>804</v>
      </c>
      <c r="B186" s="121" t="s">
        <v>805</v>
      </c>
      <c r="C186" s="121" t="s">
        <v>35</v>
      </c>
      <c r="D186" s="116">
        <v>6000000</v>
      </c>
      <c r="E186" s="116">
        <v>19</v>
      </c>
    </row>
    <row r="187" spans="1:5" ht="14.5" customHeight="1" x14ac:dyDescent="0.35">
      <c r="A187" s="121" t="s">
        <v>806</v>
      </c>
      <c r="B187" s="121" t="s">
        <v>807</v>
      </c>
      <c r="C187" s="121" t="s">
        <v>35</v>
      </c>
      <c r="D187" s="116">
        <v>6000000</v>
      </c>
      <c r="E187" s="116">
        <v>19</v>
      </c>
    </row>
    <row r="188" spans="1:5" ht="14.5" customHeight="1" x14ac:dyDescent="0.35">
      <c r="A188" s="121" t="s">
        <v>140</v>
      </c>
      <c r="B188" s="121" t="s">
        <v>145</v>
      </c>
      <c r="C188" s="121" t="s">
        <v>22</v>
      </c>
      <c r="D188" s="116">
        <v>10000000</v>
      </c>
      <c r="E188" s="116">
        <v>19</v>
      </c>
    </row>
    <row r="189" spans="1:5" ht="14.5" customHeight="1" x14ac:dyDescent="0.35">
      <c r="A189" s="121" t="s">
        <v>177</v>
      </c>
      <c r="B189" s="121" t="s">
        <v>189</v>
      </c>
      <c r="C189" s="121" t="s">
        <v>22</v>
      </c>
      <c r="D189" s="116">
        <v>15000000</v>
      </c>
      <c r="E189" s="116">
        <v>19</v>
      </c>
    </row>
    <row r="190" spans="1:5" ht="14.5" customHeight="1" x14ac:dyDescent="0.35">
      <c r="A190" s="121" t="s">
        <v>245</v>
      </c>
      <c r="B190" s="121" t="s">
        <v>698</v>
      </c>
      <c r="C190" s="121" t="s">
        <v>22</v>
      </c>
      <c r="D190" s="116">
        <v>12000000</v>
      </c>
      <c r="E190" s="116">
        <v>19</v>
      </c>
    </row>
    <row r="191" spans="1:5" ht="14.5" customHeight="1" x14ac:dyDescent="0.35">
      <c r="A191" s="121" t="s">
        <v>270</v>
      </c>
      <c r="B191" s="121" t="s">
        <v>274</v>
      </c>
      <c r="C191" s="121" t="s">
        <v>22</v>
      </c>
      <c r="D191" s="116">
        <v>10000000</v>
      </c>
      <c r="E191" s="116">
        <v>19</v>
      </c>
    </row>
    <row r="192" spans="1:5" ht="14.5" customHeight="1" x14ac:dyDescent="0.35">
      <c r="A192" s="121" t="s">
        <v>168</v>
      </c>
      <c r="B192" s="121" t="s">
        <v>165</v>
      </c>
      <c r="C192" s="121" t="s">
        <v>7</v>
      </c>
      <c r="D192" s="116">
        <v>11000000</v>
      </c>
      <c r="E192" s="116">
        <v>19</v>
      </c>
    </row>
    <row r="193" spans="1:5" ht="14.5" customHeight="1" x14ac:dyDescent="0.35">
      <c r="A193" s="121" t="s">
        <v>365</v>
      </c>
      <c r="B193" s="121" t="s">
        <v>731</v>
      </c>
      <c r="C193" s="121" t="s">
        <v>7</v>
      </c>
      <c r="D193" s="116">
        <v>14000000</v>
      </c>
      <c r="E193" s="116">
        <v>19</v>
      </c>
    </row>
    <row r="194" spans="1:5" ht="14.5" customHeight="1" x14ac:dyDescent="0.35">
      <c r="A194" s="121" t="s">
        <v>398</v>
      </c>
      <c r="B194" s="121" t="s">
        <v>735</v>
      </c>
      <c r="C194" s="121" t="s">
        <v>7</v>
      </c>
      <c r="D194" s="116">
        <v>9000000</v>
      </c>
      <c r="E194" s="116">
        <v>19</v>
      </c>
    </row>
    <row r="195" spans="1:5" ht="14.5" customHeight="1" x14ac:dyDescent="0.35">
      <c r="A195" s="121" t="s">
        <v>603</v>
      </c>
      <c r="B195" s="121" t="s">
        <v>948</v>
      </c>
      <c r="C195" s="121" t="s">
        <v>7</v>
      </c>
      <c r="D195" s="116">
        <v>9000000</v>
      </c>
      <c r="E195" s="116">
        <v>19</v>
      </c>
    </row>
    <row r="196" spans="1:5" ht="14.5" customHeight="1" x14ac:dyDescent="0.35">
      <c r="A196" s="121" t="s">
        <v>475</v>
      </c>
      <c r="B196" s="121" t="s">
        <v>474</v>
      </c>
      <c r="C196" s="121" t="s">
        <v>7</v>
      </c>
      <c r="D196" s="116">
        <v>10000000</v>
      </c>
      <c r="E196" s="116">
        <v>19</v>
      </c>
    </row>
    <row r="197" spans="1:5" ht="14.5" customHeight="1" x14ac:dyDescent="0.35">
      <c r="A197" s="121" t="s">
        <v>884</v>
      </c>
      <c r="B197" s="121" t="s">
        <v>885</v>
      </c>
      <c r="C197" s="121" t="s">
        <v>35</v>
      </c>
      <c r="D197" s="116">
        <v>7000000</v>
      </c>
      <c r="E197" s="116">
        <v>18</v>
      </c>
    </row>
    <row r="198" spans="1:5" ht="14.5" customHeight="1" x14ac:dyDescent="0.35">
      <c r="A198" s="121" t="s">
        <v>186</v>
      </c>
      <c r="B198" s="121" t="s">
        <v>187</v>
      </c>
      <c r="C198" s="121" t="s">
        <v>35</v>
      </c>
      <c r="D198" s="116">
        <v>16000000</v>
      </c>
      <c r="E198" s="116">
        <v>18</v>
      </c>
    </row>
    <row r="199" spans="1:5" ht="14.5" customHeight="1" x14ac:dyDescent="0.35">
      <c r="A199" s="121" t="s">
        <v>190</v>
      </c>
      <c r="B199" s="121" t="s">
        <v>391</v>
      </c>
      <c r="C199" s="121" t="s">
        <v>35</v>
      </c>
      <c r="D199" s="116">
        <v>12000000</v>
      </c>
      <c r="E199" s="116">
        <v>18</v>
      </c>
    </row>
    <row r="200" spans="1:5" ht="14.5" customHeight="1" x14ac:dyDescent="0.35">
      <c r="A200" s="121" t="s">
        <v>449</v>
      </c>
      <c r="B200" s="121" t="s">
        <v>459</v>
      </c>
      <c r="C200" s="121" t="s">
        <v>35</v>
      </c>
      <c r="D200" s="116">
        <v>14000000</v>
      </c>
      <c r="E200" s="116">
        <v>18</v>
      </c>
    </row>
    <row r="201" spans="1:5" ht="14.5" customHeight="1" x14ac:dyDescent="0.35">
      <c r="A201" s="121" t="s">
        <v>606</v>
      </c>
      <c r="B201" s="121" t="s">
        <v>981</v>
      </c>
      <c r="C201" s="121" t="s">
        <v>35</v>
      </c>
      <c r="D201" s="116">
        <v>8000000</v>
      </c>
      <c r="E201" s="116">
        <v>18</v>
      </c>
    </row>
    <row r="202" spans="1:5" ht="14.5" customHeight="1" x14ac:dyDescent="0.35">
      <c r="A202" s="121" t="s">
        <v>758</v>
      </c>
      <c r="B202" s="121" t="s">
        <v>759</v>
      </c>
      <c r="C202" s="121" t="s">
        <v>22</v>
      </c>
      <c r="D202" s="116">
        <v>6000000</v>
      </c>
      <c r="E202" s="116">
        <v>18</v>
      </c>
    </row>
    <row r="203" spans="1:5" ht="14.5" customHeight="1" x14ac:dyDescent="0.35">
      <c r="A203" s="121" t="s">
        <v>798</v>
      </c>
      <c r="B203" s="121" t="s">
        <v>799</v>
      </c>
      <c r="C203" s="121" t="s">
        <v>22</v>
      </c>
      <c r="D203" s="116">
        <v>5000000</v>
      </c>
      <c r="E203" s="116">
        <v>18</v>
      </c>
    </row>
    <row r="204" spans="1:5" ht="14.5" customHeight="1" x14ac:dyDescent="0.35">
      <c r="A204" s="121" t="s">
        <v>634</v>
      </c>
      <c r="B204" s="121" t="s">
        <v>635</v>
      </c>
      <c r="C204" s="121" t="s">
        <v>7</v>
      </c>
      <c r="D204" s="116">
        <v>5000000</v>
      </c>
      <c r="E204" s="116">
        <v>18</v>
      </c>
    </row>
    <row r="205" spans="1:5" ht="14.5" customHeight="1" x14ac:dyDescent="0.35">
      <c r="A205" s="121" t="s">
        <v>166</v>
      </c>
      <c r="B205" s="121" t="s">
        <v>167</v>
      </c>
      <c r="C205" s="121" t="s">
        <v>7</v>
      </c>
      <c r="D205" s="116">
        <v>12000000</v>
      </c>
      <c r="E205" s="116">
        <v>18</v>
      </c>
    </row>
    <row r="206" spans="1:5" ht="14.5" customHeight="1" x14ac:dyDescent="0.35">
      <c r="A206" s="121" t="s">
        <v>234</v>
      </c>
      <c r="B206" s="121" t="s">
        <v>694</v>
      </c>
      <c r="C206" s="121" t="s">
        <v>7</v>
      </c>
      <c r="D206" s="116">
        <v>11000000</v>
      </c>
      <c r="E206" s="116">
        <v>18</v>
      </c>
    </row>
    <row r="207" spans="1:5" ht="14.5" customHeight="1" x14ac:dyDescent="0.35">
      <c r="A207" s="121" t="s">
        <v>236</v>
      </c>
      <c r="B207" s="121" t="s">
        <v>241</v>
      </c>
      <c r="C207" s="121" t="s">
        <v>7</v>
      </c>
      <c r="D207" s="116">
        <v>10000000</v>
      </c>
      <c r="E207" s="116">
        <v>18</v>
      </c>
    </row>
    <row r="208" spans="1:5" ht="14.5" customHeight="1" x14ac:dyDescent="0.35">
      <c r="A208" s="121" t="s">
        <v>329</v>
      </c>
      <c r="B208" s="121" t="s">
        <v>716</v>
      </c>
      <c r="C208" s="121" t="s">
        <v>7</v>
      </c>
      <c r="D208" s="116">
        <v>13000000</v>
      </c>
      <c r="E208" s="116">
        <v>18</v>
      </c>
    </row>
    <row r="209" spans="1:5" ht="14.5" customHeight="1" x14ac:dyDescent="0.35">
      <c r="A209" s="121" t="s">
        <v>467</v>
      </c>
      <c r="B209" s="121" t="s">
        <v>464</v>
      </c>
      <c r="C209" s="121" t="s">
        <v>7</v>
      </c>
      <c r="D209" s="116">
        <v>15000000</v>
      </c>
      <c r="E209" s="116">
        <v>18</v>
      </c>
    </row>
    <row r="210" spans="1:5" ht="14.5" customHeight="1" x14ac:dyDescent="0.35">
      <c r="A210" s="121" t="s">
        <v>223</v>
      </c>
      <c r="B210" s="121" t="s">
        <v>392</v>
      </c>
      <c r="C210" s="121" t="s">
        <v>35</v>
      </c>
      <c r="D210" s="116">
        <v>12000000</v>
      </c>
      <c r="E210" s="116">
        <v>17</v>
      </c>
    </row>
    <row r="211" spans="1:5" ht="14.5" customHeight="1" x14ac:dyDescent="0.35">
      <c r="A211" s="121" t="s">
        <v>346</v>
      </c>
      <c r="B211" s="121" t="s">
        <v>719</v>
      </c>
      <c r="C211" s="121" t="s">
        <v>35</v>
      </c>
      <c r="D211" s="116">
        <v>14000000</v>
      </c>
      <c r="E211" s="116">
        <v>17</v>
      </c>
    </row>
    <row r="212" spans="1:5" ht="14.5" customHeight="1" x14ac:dyDescent="0.35">
      <c r="A212" s="121" t="s">
        <v>527</v>
      </c>
      <c r="B212" s="121" t="s">
        <v>534</v>
      </c>
      <c r="C212" s="121" t="s">
        <v>35</v>
      </c>
      <c r="D212" s="116">
        <v>13000000</v>
      </c>
      <c r="E212" s="116">
        <v>17</v>
      </c>
    </row>
    <row r="213" spans="1:5" ht="14.5" customHeight="1" x14ac:dyDescent="0.35">
      <c r="A213" s="121" t="s">
        <v>624</v>
      </c>
      <c r="B213" s="121" t="s">
        <v>625</v>
      </c>
      <c r="C213" s="121" t="s">
        <v>6</v>
      </c>
      <c r="D213" s="116">
        <v>5000000</v>
      </c>
      <c r="E213" s="116">
        <v>17</v>
      </c>
    </row>
    <row r="214" spans="1:5" ht="14.5" customHeight="1" x14ac:dyDescent="0.35">
      <c r="A214" s="121" t="s">
        <v>379</v>
      </c>
      <c r="B214" s="121" t="s">
        <v>381</v>
      </c>
      <c r="C214" s="121" t="s">
        <v>22</v>
      </c>
      <c r="D214" s="116">
        <v>12000000</v>
      </c>
      <c r="E214" s="116">
        <v>17</v>
      </c>
    </row>
    <row r="215" spans="1:5" ht="14.5" customHeight="1" x14ac:dyDescent="0.35">
      <c r="A215" s="121" t="s">
        <v>585</v>
      </c>
      <c r="B215" s="121" t="s">
        <v>938</v>
      </c>
      <c r="C215" s="121" t="s">
        <v>22</v>
      </c>
      <c r="D215" s="116">
        <v>12000000</v>
      </c>
      <c r="E215" s="116">
        <v>17</v>
      </c>
    </row>
    <row r="216" spans="1:5" ht="14.5" customHeight="1" x14ac:dyDescent="0.35">
      <c r="A216" s="121" t="s">
        <v>134</v>
      </c>
      <c r="B216" s="121" t="s">
        <v>135</v>
      </c>
      <c r="C216" s="121" t="s">
        <v>7</v>
      </c>
      <c r="D216" s="116">
        <v>10000000</v>
      </c>
      <c r="E216" s="116">
        <v>17</v>
      </c>
    </row>
    <row r="217" spans="1:5" ht="14.5" customHeight="1" x14ac:dyDescent="0.35">
      <c r="A217" s="121" t="s">
        <v>170</v>
      </c>
      <c r="B217" s="121" t="s">
        <v>172</v>
      </c>
      <c r="C217" s="121" t="s">
        <v>7</v>
      </c>
      <c r="D217" s="116">
        <v>11000000</v>
      </c>
      <c r="E217" s="116">
        <v>17</v>
      </c>
    </row>
    <row r="218" spans="1:5" ht="14.5" customHeight="1" x14ac:dyDescent="0.35">
      <c r="A218" s="121" t="s">
        <v>327</v>
      </c>
      <c r="B218" s="121" t="s">
        <v>715</v>
      </c>
      <c r="C218" s="121" t="s">
        <v>7</v>
      </c>
      <c r="D218" s="116">
        <v>13000000</v>
      </c>
      <c r="E218" s="116">
        <v>17</v>
      </c>
    </row>
    <row r="219" spans="1:5" ht="14.5" customHeight="1" x14ac:dyDescent="0.35">
      <c r="A219" s="121" t="s">
        <v>418</v>
      </c>
      <c r="B219" s="121" t="s">
        <v>419</v>
      </c>
      <c r="C219" s="121" t="s">
        <v>35</v>
      </c>
      <c r="D219" s="116">
        <v>11000000</v>
      </c>
      <c r="E219" s="116">
        <v>16</v>
      </c>
    </row>
    <row r="220" spans="1:5" ht="14.5" customHeight="1" x14ac:dyDescent="0.35">
      <c r="A220" s="121" t="s">
        <v>457</v>
      </c>
      <c r="B220" s="121" t="s">
        <v>456</v>
      </c>
      <c r="C220" s="121" t="s">
        <v>35</v>
      </c>
      <c r="D220" s="116">
        <v>11000000</v>
      </c>
      <c r="E220" s="116">
        <v>16</v>
      </c>
    </row>
    <row r="221" spans="1:5" ht="14.5" customHeight="1" x14ac:dyDescent="0.35">
      <c r="A221" s="121" t="s">
        <v>770</v>
      </c>
      <c r="B221" s="121" t="s">
        <v>771</v>
      </c>
      <c r="C221" s="121" t="s">
        <v>35</v>
      </c>
      <c r="D221" s="116">
        <v>9000000</v>
      </c>
      <c r="E221" s="116">
        <v>16</v>
      </c>
    </row>
    <row r="222" spans="1:5" ht="14.5" customHeight="1" x14ac:dyDescent="0.35">
      <c r="A222" s="121" t="s">
        <v>162</v>
      </c>
      <c r="B222" s="121" t="s">
        <v>163</v>
      </c>
      <c r="C222" s="121" t="s">
        <v>6</v>
      </c>
      <c r="D222" s="116">
        <v>12000000</v>
      </c>
      <c r="E222" s="116">
        <v>16</v>
      </c>
    </row>
    <row r="223" spans="1:5" ht="14.5" customHeight="1" x14ac:dyDescent="0.35">
      <c r="A223" s="121" t="s">
        <v>650</v>
      </c>
      <c r="B223" s="121" t="s">
        <v>652</v>
      </c>
      <c r="C223" s="121" t="s">
        <v>22</v>
      </c>
      <c r="D223" s="116">
        <v>5000000</v>
      </c>
      <c r="E223" s="116">
        <v>16</v>
      </c>
    </row>
    <row r="224" spans="1:5" ht="14.5" customHeight="1" x14ac:dyDescent="0.35">
      <c r="A224" s="121" t="s">
        <v>598</v>
      </c>
      <c r="B224" s="121" t="s">
        <v>918</v>
      </c>
      <c r="C224" s="121" t="s">
        <v>22</v>
      </c>
      <c r="D224" s="116">
        <v>8000000</v>
      </c>
      <c r="E224" s="116">
        <v>16</v>
      </c>
    </row>
    <row r="225" spans="1:5" ht="14.5" customHeight="1" x14ac:dyDescent="0.35">
      <c r="A225" s="121" t="s">
        <v>312</v>
      </c>
      <c r="B225" s="121" t="s">
        <v>318</v>
      </c>
      <c r="C225" s="121" t="s">
        <v>22</v>
      </c>
      <c r="D225" s="116">
        <v>8000000</v>
      </c>
      <c r="E225" s="116">
        <v>16</v>
      </c>
    </row>
    <row r="226" spans="1:5" ht="14.5" customHeight="1" x14ac:dyDescent="0.35">
      <c r="A226" s="121" t="s">
        <v>164</v>
      </c>
      <c r="B226" s="121" t="s">
        <v>169</v>
      </c>
      <c r="C226" s="121" t="s">
        <v>7</v>
      </c>
      <c r="D226" s="116">
        <v>13000000</v>
      </c>
      <c r="E226" s="116">
        <v>16</v>
      </c>
    </row>
    <row r="227" spans="1:5" ht="14.5" customHeight="1" x14ac:dyDescent="0.35">
      <c r="A227" s="121" t="s">
        <v>583</v>
      </c>
      <c r="B227" s="121" t="s">
        <v>933</v>
      </c>
      <c r="C227" s="121" t="s">
        <v>7</v>
      </c>
      <c r="D227" s="116">
        <v>9000000</v>
      </c>
      <c r="E227" s="116">
        <v>16</v>
      </c>
    </row>
    <row r="228" spans="1:5" ht="14.5" customHeight="1" x14ac:dyDescent="0.35">
      <c r="A228" s="121" t="s">
        <v>430</v>
      </c>
      <c r="B228" s="121" t="s">
        <v>435</v>
      </c>
      <c r="C228" s="121" t="s">
        <v>7</v>
      </c>
      <c r="D228" s="116">
        <v>10000000</v>
      </c>
      <c r="E228" s="116">
        <v>16</v>
      </c>
    </row>
    <row r="229" spans="1:5" ht="14.5" customHeight="1" x14ac:dyDescent="0.35">
      <c r="A229" s="121" t="s">
        <v>657</v>
      </c>
      <c r="B229" s="121" t="s">
        <v>658</v>
      </c>
      <c r="C229" s="121" t="s">
        <v>35</v>
      </c>
      <c r="D229" s="116">
        <v>6000000</v>
      </c>
      <c r="E229" s="116">
        <v>15</v>
      </c>
    </row>
    <row r="230" spans="1:5" ht="14.5" customHeight="1" x14ac:dyDescent="0.35">
      <c r="A230" s="121" t="s">
        <v>610</v>
      </c>
      <c r="B230" s="121" t="s">
        <v>971</v>
      </c>
      <c r="C230" s="121" t="s">
        <v>35</v>
      </c>
      <c r="D230" s="116">
        <v>6000000</v>
      </c>
      <c r="E230" s="116">
        <v>15</v>
      </c>
    </row>
    <row r="231" spans="1:5" ht="14.5" customHeight="1" x14ac:dyDescent="0.35">
      <c r="A231" s="121" t="s">
        <v>131</v>
      </c>
      <c r="B231" s="121" t="s">
        <v>132</v>
      </c>
      <c r="C231" s="121" t="s">
        <v>6</v>
      </c>
      <c r="D231" s="116">
        <v>11000000</v>
      </c>
      <c r="E231" s="116">
        <v>15</v>
      </c>
    </row>
    <row r="232" spans="1:5" ht="14.5" customHeight="1" x14ac:dyDescent="0.35">
      <c r="A232" s="121" t="s">
        <v>669</v>
      </c>
      <c r="B232" s="121" t="s">
        <v>670</v>
      </c>
      <c r="C232" s="121" t="s">
        <v>22</v>
      </c>
      <c r="D232" s="116">
        <v>13000000</v>
      </c>
      <c r="E232" s="116">
        <v>15</v>
      </c>
    </row>
    <row r="233" spans="1:5" ht="14.5" customHeight="1" x14ac:dyDescent="0.35">
      <c r="A233" s="121" t="s">
        <v>406</v>
      </c>
      <c r="B233" s="121" t="s">
        <v>645</v>
      </c>
      <c r="C233" s="121" t="s">
        <v>22</v>
      </c>
      <c r="D233" s="116">
        <v>12000000</v>
      </c>
      <c r="E233" s="116">
        <v>15</v>
      </c>
    </row>
    <row r="234" spans="1:5" ht="14.5" customHeight="1" x14ac:dyDescent="0.35">
      <c r="A234" s="121" t="s">
        <v>411</v>
      </c>
      <c r="B234" s="121" t="s">
        <v>412</v>
      </c>
      <c r="C234" s="121" t="s">
        <v>22</v>
      </c>
      <c r="D234" s="116">
        <v>9000000</v>
      </c>
      <c r="E234" s="116">
        <v>15</v>
      </c>
    </row>
    <row r="235" spans="1:5" ht="14.5" customHeight="1" x14ac:dyDescent="0.35">
      <c r="A235" s="121" t="s">
        <v>877</v>
      </c>
      <c r="B235" s="121" t="s">
        <v>401</v>
      </c>
      <c r="C235" s="121" t="s">
        <v>7</v>
      </c>
      <c r="D235" s="116">
        <v>9000000</v>
      </c>
      <c r="E235" s="116">
        <v>15</v>
      </c>
    </row>
    <row r="236" spans="1:5" ht="14.5" customHeight="1" x14ac:dyDescent="0.35">
      <c r="A236" s="121" t="s">
        <v>331</v>
      </c>
      <c r="B236" s="121" t="s">
        <v>328</v>
      </c>
      <c r="C236" s="121" t="s">
        <v>7</v>
      </c>
      <c r="D236" s="116">
        <v>11000000</v>
      </c>
      <c r="E236" s="116">
        <v>15</v>
      </c>
    </row>
    <row r="237" spans="1:5" ht="14.5" customHeight="1" x14ac:dyDescent="0.35">
      <c r="A237" s="121" t="s">
        <v>742</v>
      </c>
      <c r="B237" s="121" t="s">
        <v>743</v>
      </c>
      <c r="C237" s="121" t="s">
        <v>7</v>
      </c>
      <c r="D237" s="116">
        <v>6000000</v>
      </c>
      <c r="E237" s="116">
        <v>15</v>
      </c>
    </row>
    <row r="238" spans="1:5" ht="14.5" customHeight="1" x14ac:dyDescent="0.35">
      <c r="A238" s="121" t="s">
        <v>93</v>
      </c>
      <c r="B238" s="121" t="s">
        <v>622</v>
      </c>
      <c r="C238" s="121" t="s">
        <v>35</v>
      </c>
      <c r="D238" s="116">
        <v>9000000</v>
      </c>
      <c r="E238" s="116">
        <v>14</v>
      </c>
    </row>
    <row r="239" spans="1:5" ht="14.5" customHeight="1" x14ac:dyDescent="0.35">
      <c r="A239" s="121" t="s">
        <v>191</v>
      </c>
      <c r="B239" s="121" t="s">
        <v>194</v>
      </c>
      <c r="C239" s="121" t="s">
        <v>35</v>
      </c>
      <c r="D239" s="116">
        <v>10000000</v>
      </c>
      <c r="E239" s="116">
        <v>14</v>
      </c>
    </row>
    <row r="240" spans="1:5" ht="14.5" customHeight="1" x14ac:dyDescent="0.35">
      <c r="A240" s="121" t="s">
        <v>740</v>
      </c>
      <c r="B240" s="121" t="s">
        <v>741</v>
      </c>
      <c r="C240" s="121" t="s">
        <v>6</v>
      </c>
      <c r="D240" s="116">
        <v>5000000</v>
      </c>
      <c r="E240" s="116">
        <v>14</v>
      </c>
    </row>
    <row r="241" spans="1:5" ht="14.5" customHeight="1" x14ac:dyDescent="0.35">
      <c r="A241" s="121" t="s">
        <v>27</v>
      </c>
      <c r="B241" s="121" t="s">
        <v>33</v>
      </c>
      <c r="C241" s="121" t="s">
        <v>22</v>
      </c>
      <c r="D241" s="116">
        <v>13000000</v>
      </c>
      <c r="E241" s="116">
        <v>14</v>
      </c>
    </row>
    <row r="242" spans="1:5" ht="14.5" customHeight="1" x14ac:dyDescent="0.35">
      <c r="A242" s="121" t="s">
        <v>480</v>
      </c>
      <c r="B242" s="121" t="s">
        <v>519</v>
      </c>
      <c r="C242" s="121" t="s">
        <v>22</v>
      </c>
      <c r="D242" s="116">
        <v>12000000</v>
      </c>
      <c r="E242" s="116">
        <v>14</v>
      </c>
    </row>
    <row r="243" spans="1:5" ht="14.5" customHeight="1" x14ac:dyDescent="0.35">
      <c r="A243" s="121" t="s">
        <v>52</v>
      </c>
      <c r="B243" s="121" t="s">
        <v>59</v>
      </c>
      <c r="C243" s="121" t="s">
        <v>7</v>
      </c>
      <c r="D243" s="116">
        <v>14000000</v>
      </c>
      <c r="E243" s="116">
        <v>14</v>
      </c>
    </row>
    <row r="244" spans="1:5" ht="14.5" customHeight="1" x14ac:dyDescent="0.35">
      <c r="A244" s="121" t="s">
        <v>744</v>
      </c>
      <c r="B244" s="121" t="s">
        <v>745</v>
      </c>
      <c r="C244" s="121" t="s">
        <v>7</v>
      </c>
      <c r="D244" s="116">
        <v>6000000</v>
      </c>
      <c r="E244" s="116">
        <v>14</v>
      </c>
    </row>
    <row r="245" spans="1:5" ht="14.5" customHeight="1" x14ac:dyDescent="0.35">
      <c r="A245" s="121" t="s">
        <v>36</v>
      </c>
      <c r="B245" s="121" t="s">
        <v>185</v>
      </c>
      <c r="C245" s="121" t="s">
        <v>35</v>
      </c>
      <c r="D245" s="116">
        <v>17000000</v>
      </c>
      <c r="E245" s="116">
        <v>13</v>
      </c>
    </row>
    <row r="246" spans="1:5" ht="14.5" customHeight="1" x14ac:dyDescent="0.35">
      <c r="A246" s="121" t="s">
        <v>91</v>
      </c>
      <c r="B246" s="121" t="s">
        <v>86</v>
      </c>
      <c r="C246" s="121" t="s">
        <v>35</v>
      </c>
      <c r="D246" s="116">
        <v>10000000</v>
      </c>
      <c r="E246" s="116">
        <v>13</v>
      </c>
    </row>
    <row r="247" spans="1:5" ht="14.5" customHeight="1" x14ac:dyDescent="0.35">
      <c r="A247" s="121" t="s">
        <v>609</v>
      </c>
      <c r="B247" s="121" t="s">
        <v>904</v>
      </c>
      <c r="C247" s="121" t="s">
        <v>35</v>
      </c>
      <c r="D247" s="116">
        <v>6000000</v>
      </c>
      <c r="E247" s="116">
        <v>13</v>
      </c>
    </row>
    <row r="248" spans="1:5" ht="14.5" customHeight="1" x14ac:dyDescent="0.35">
      <c r="A248" s="121" t="s">
        <v>845</v>
      </c>
      <c r="B248" s="121" t="s">
        <v>847</v>
      </c>
      <c r="C248" s="121" t="s">
        <v>35</v>
      </c>
      <c r="D248" s="116">
        <v>14000000</v>
      </c>
      <c r="E248" s="116">
        <v>13</v>
      </c>
    </row>
    <row r="249" spans="1:5" ht="14.5" customHeight="1" x14ac:dyDescent="0.35">
      <c r="A249" s="121" t="s">
        <v>596</v>
      </c>
      <c r="B249" s="121" t="s">
        <v>909</v>
      </c>
      <c r="C249" s="121" t="s">
        <v>35</v>
      </c>
      <c r="D249" s="116">
        <v>9000000</v>
      </c>
      <c r="E249" s="116">
        <v>13</v>
      </c>
    </row>
    <row r="250" spans="1:5" ht="14.5" customHeight="1" x14ac:dyDescent="0.35">
      <c r="A250" s="121" t="s">
        <v>322</v>
      </c>
      <c r="B250" s="121" t="s">
        <v>712</v>
      </c>
      <c r="C250" s="121" t="s">
        <v>35</v>
      </c>
      <c r="D250" s="116">
        <v>6000000</v>
      </c>
      <c r="E250" s="116">
        <v>13</v>
      </c>
    </row>
    <row r="251" spans="1:5" ht="14.5" customHeight="1" x14ac:dyDescent="0.35">
      <c r="A251" s="121" t="s">
        <v>309</v>
      </c>
      <c r="B251" s="121" t="s">
        <v>313</v>
      </c>
      <c r="C251" s="121" t="s">
        <v>22</v>
      </c>
      <c r="D251" s="116">
        <v>9000000</v>
      </c>
      <c r="E251" s="116">
        <v>13</v>
      </c>
    </row>
    <row r="252" spans="1:5" ht="14.5" customHeight="1" x14ac:dyDescent="0.35">
      <c r="A252" s="121" t="s">
        <v>133</v>
      </c>
      <c r="B252" s="121" t="s">
        <v>143</v>
      </c>
      <c r="C252" s="121" t="s">
        <v>7</v>
      </c>
      <c r="D252" s="116">
        <v>11000000</v>
      </c>
      <c r="E252" s="116">
        <v>13</v>
      </c>
    </row>
    <row r="253" spans="1:5" ht="14.5" customHeight="1" x14ac:dyDescent="0.35">
      <c r="A253" s="121" t="s">
        <v>871</v>
      </c>
      <c r="B253" s="121" t="s">
        <v>872</v>
      </c>
      <c r="C253" s="121" t="s">
        <v>7</v>
      </c>
      <c r="D253" s="116">
        <v>11000000</v>
      </c>
      <c r="E253" s="116">
        <v>13</v>
      </c>
    </row>
    <row r="254" spans="1:5" ht="14.5" customHeight="1" x14ac:dyDescent="0.35">
      <c r="A254" s="121" t="s">
        <v>296</v>
      </c>
      <c r="B254" s="121" t="s">
        <v>298</v>
      </c>
      <c r="C254" s="121" t="s">
        <v>7</v>
      </c>
      <c r="D254" s="116">
        <v>9000000</v>
      </c>
      <c r="E254" s="116">
        <v>13</v>
      </c>
    </row>
    <row r="255" spans="1:5" ht="14.5" customHeight="1" x14ac:dyDescent="0.35">
      <c r="A255" s="121" t="s">
        <v>583</v>
      </c>
      <c r="B255" s="121" t="s">
        <v>934</v>
      </c>
      <c r="C255" s="121" t="s">
        <v>7</v>
      </c>
      <c r="D255" s="116">
        <v>9000000</v>
      </c>
      <c r="E255" s="116">
        <v>13</v>
      </c>
    </row>
    <row r="256" spans="1:5" ht="14.5" customHeight="1" x14ac:dyDescent="0.35">
      <c r="A256" s="121" t="s">
        <v>818</v>
      </c>
      <c r="B256" s="121" t="s">
        <v>826</v>
      </c>
      <c r="C256" s="121" t="s">
        <v>7</v>
      </c>
      <c r="D256" s="116">
        <v>7000000</v>
      </c>
      <c r="E256" s="116">
        <v>13</v>
      </c>
    </row>
    <row r="257" spans="1:5" ht="14.5" customHeight="1" x14ac:dyDescent="0.35">
      <c r="A257" s="121" t="s">
        <v>512</v>
      </c>
      <c r="B257" s="121" t="s">
        <v>43</v>
      </c>
      <c r="C257" s="121" t="s">
        <v>7</v>
      </c>
      <c r="D257" s="116">
        <v>9000000</v>
      </c>
      <c r="E257" s="116">
        <v>13</v>
      </c>
    </row>
    <row r="258" spans="1:5" ht="14.5" customHeight="1" x14ac:dyDescent="0.35">
      <c r="A258" s="121" t="s">
        <v>284</v>
      </c>
      <c r="B258" s="121" t="s">
        <v>283</v>
      </c>
      <c r="C258" s="121" t="s">
        <v>35</v>
      </c>
      <c r="D258" s="116">
        <v>11000000</v>
      </c>
      <c r="E258" s="116">
        <v>12</v>
      </c>
    </row>
    <row r="259" spans="1:5" ht="14.5" customHeight="1" x14ac:dyDescent="0.35">
      <c r="A259" s="121" t="s">
        <v>458</v>
      </c>
      <c r="B259" s="121" t="s">
        <v>496</v>
      </c>
      <c r="C259" s="121" t="s">
        <v>35</v>
      </c>
      <c r="D259" s="116">
        <v>10000000</v>
      </c>
      <c r="E259" s="116">
        <v>12</v>
      </c>
    </row>
    <row r="260" spans="1:5" ht="14.5" customHeight="1" x14ac:dyDescent="0.35">
      <c r="A260" s="121" t="s">
        <v>583</v>
      </c>
      <c r="B260" s="121" t="s">
        <v>936</v>
      </c>
      <c r="C260" s="121" t="s">
        <v>22</v>
      </c>
      <c r="D260" s="116">
        <v>8000000</v>
      </c>
      <c r="E260" s="116">
        <v>12</v>
      </c>
    </row>
    <row r="261" spans="1:5" ht="14.5" customHeight="1" x14ac:dyDescent="0.35">
      <c r="A261" s="121" t="s">
        <v>603</v>
      </c>
      <c r="B261" s="121" t="s">
        <v>950</v>
      </c>
      <c r="C261" s="121" t="s">
        <v>22</v>
      </c>
      <c r="D261" s="116">
        <v>8000000</v>
      </c>
      <c r="E261" s="116">
        <v>12</v>
      </c>
    </row>
    <row r="262" spans="1:5" ht="14.5" customHeight="1" x14ac:dyDescent="0.35">
      <c r="A262" s="121" t="s">
        <v>628</v>
      </c>
      <c r="B262" s="121" t="s">
        <v>629</v>
      </c>
      <c r="C262" s="121" t="s">
        <v>7</v>
      </c>
      <c r="D262" s="116">
        <v>6000000</v>
      </c>
      <c r="E262" s="116">
        <v>12</v>
      </c>
    </row>
    <row r="263" spans="1:5" ht="14.5" customHeight="1" x14ac:dyDescent="0.35">
      <c r="A263" s="121" t="s">
        <v>596</v>
      </c>
      <c r="B263" s="121" t="s">
        <v>906</v>
      </c>
      <c r="C263" s="121" t="s">
        <v>7</v>
      </c>
      <c r="D263" s="116">
        <v>9000000</v>
      </c>
      <c r="E263" s="116">
        <v>12</v>
      </c>
    </row>
    <row r="264" spans="1:5" ht="14.5" customHeight="1" x14ac:dyDescent="0.35">
      <c r="A264" s="121" t="s">
        <v>238</v>
      </c>
      <c r="B264" s="121" t="s">
        <v>695</v>
      </c>
      <c r="C264" s="121" t="s">
        <v>7</v>
      </c>
      <c r="D264" s="116">
        <v>9000000</v>
      </c>
      <c r="E264" s="116">
        <v>12</v>
      </c>
    </row>
    <row r="265" spans="1:5" ht="14.5" customHeight="1" x14ac:dyDescent="0.35">
      <c r="A265" s="121" t="s">
        <v>510</v>
      </c>
      <c r="B265" s="121" t="s">
        <v>521</v>
      </c>
      <c r="C265" s="121" t="s">
        <v>7</v>
      </c>
      <c r="D265" s="116">
        <v>9000000</v>
      </c>
      <c r="E265" s="116">
        <v>12</v>
      </c>
    </row>
    <row r="266" spans="1:5" ht="14.5" customHeight="1" x14ac:dyDescent="0.35">
      <c r="A266" s="121" t="s">
        <v>596</v>
      </c>
      <c r="B266" s="121" t="s">
        <v>910</v>
      </c>
      <c r="C266" s="121" t="s">
        <v>35</v>
      </c>
      <c r="D266" s="116">
        <v>9000000</v>
      </c>
      <c r="E266" s="116">
        <v>11</v>
      </c>
    </row>
    <row r="267" spans="1:5" ht="14.5" customHeight="1" x14ac:dyDescent="0.35">
      <c r="A267" s="121" t="s">
        <v>252</v>
      </c>
      <c r="B267" s="121" t="s">
        <v>703</v>
      </c>
      <c r="C267" s="121" t="s">
        <v>35</v>
      </c>
      <c r="D267" s="116">
        <v>10000000</v>
      </c>
      <c r="E267" s="116">
        <v>11</v>
      </c>
    </row>
    <row r="268" spans="1:5" ht="14.5" customHeight="1" x14ac:dyDescent="0.35">
      <c r="A268" s="121" t="s">
        <v>421</v>
      </c>
      <c r="B268" s="121" t="s">
        <v>739</v>
      </c>
      <c r="C268" s="121" t="s">
        <v>35</v>
      </c>
      <c r="D268" s="116">
        <v>7000000</v>
      </c>
      <c r="E268" s="116">
        <v>11</v>
      </c>
    </row>
    <row r="269" spans="1:5" ht="14.5" customHeight="1" x14ac:dyDescent="0.35">
      <c r="A269" s="121" t="s">
        <v>273</v>
      </c>
      <c r="B269" s="121" t="s">
        <v>276</v>
      </c>
      <c r="C269" s="121" t="s">
        <v>22</v>
      </c>
      <c r="D269" s="116">
        <v>8000000</v>
      </c>
      <c r="E269" s="116">
        <v>11</v>
      </c>
    </row>
    <row r="270" spans="1:5" ht="14.5" customHeight="1" x14ac:dyDescent="0.35">
      <c r="A270" s="121" t="s">
        <v>612</v>
      </c>
      <c r="B270" s="121" t="s">
        <v>956</v>
      </c>
      <c r="C270" s="121" t="s">
        <v>22</v>
      </c>
      <c r="D270" s="116">
        <v>6000000</v>
      </c>
      <c r="E270" s="116">
        <v>11</v>
      </c>
    </row>
    <row r="271" spans="1:5" ht="14.5" customHeight="1" x14ac:dyDescent="0.35">
      <c r="A271" s="121" t="s">
        <v>640</v>
      </c>
      <c r="B271" s="121" t="s">
        <v>641</v>
      </c>
      <c r="C271" s="121" t="s">
        <v>7</v>
      </c>
      <c r="D271" s="116">
        <v>5000000</v>
      </c>
      <c r="E271" s="116">
        <v>11</v>
      </c>
    </row>
    <row r="272" spans="1:5" ht="14.5" customHeight="1" x14ac:dyDescent="0.35">
      <c r="A272" s="121" t="s">
        <v>766</v>
      </c>
      <c r="B272" s="121" t="s">
        <v>426</v>
      </c>
      <c r="C272" s="121" t="s">
        <v>7</v>
      </c>
      <c r="D272" s="116">
        <v>13000000</v>
      </c>
      <c r="E272" s="116">
        <v>11</v>
      </c>
    </row>
    <row r="273" spans="1:5" ht="14.5" customHeight="1" x14ac:dyDescent="0.35">
      <c r="A273" s="121" t="s">
        <v>506</v>
      </c>
      <c r="B273" s="121" t="s">
        <v>513</v>
      </c>
      <c r="C273" s="121" t="s">
        <v>7</v>
      </c>
      <c r="D273" s="116">
        <v>10000000</v>
      </c>
      <c r="E273" s="116">
        <v>11</v>
      </c>
    </row>
    <row r="274" spans="1:5" ht="14.5" customHeight="1" x14ac:dyDescent="0.35">
      <c r="A274" s="121" t="s">
        <v>195</v>
      </c>
      <c r="B274" s="121" t="s">
        <v>690</v>
      </c>
      <c r="C274" s="121" t="s">
        <v>35</v>
      </c>
      <c r="D274" s="116">
        <v>8000000</v>
      </c>
      <c r="E274" s="116">
        <v>10</v>
      </c>
    </row>
    <row r="275" spans="1:5" ht="14.5" customHeight="1" x14ac:dyDescent="0.35">
      <c r="A275" s="121" t="s">
        <v>601</v>
      </c>
      <c r="B275" s="121" t="s">
        <v>926</v>
      </c>
      <c r="C275" s="121" t="s">
        <v>35</v>
      </c>
      <c r="D275" s="116">
        <v>8000000</v>
      </c>
      <c r="E275" s="116">
        <v>10</v>
      </c>
    </row>
    <row r="276" spans="1:5" ht="14.5" customHeight="1" x14ac:dyDescent="0.35">
      <c r="A276" s="121" t="s">
        <v>504</v>
      </c>
      <c r="B276" s="121" t="s">
        <v>505</v>
      </c>
      <c r="C276" s="121" t="s">
        <v>6</v>
      </c>
      <c r="D276" s="116">
        <v>10000000</v>
      </c>
      <c r="E276" s="116">
        <v>10</v>
      </c>
    </row>
    <row r="277" spans="1:5" ht="14.5" customHeight="1" x14ac:dyDescent="0.35">
      <c r="A277" s="121" t="s">
        <v>687</v>
      </c>
      <c r="B277" s="121" t="s">
        <v>183</v>
      </c>
      <c r="C277" s="121" t="s">
        <v>22</v>
      </c>
      <c r="D277" s="116">
        <v>8000000</v>
      </c>
      <c r="E277" s="116">
        <v>10</v>
      </c>
    </row>
    <row r="278" spans="1:5" ht="14.5" customHeight="1" x14ac:dyDescent="0.35">
      <c r="A278" s="121" t="s">
        <v>598</v>
      </c>
      <c r="B278" s="121" t="s">
        <v>917</v>
      </c>
      <c r="C278" s="121" t="s">
        <v>22</v>
      </c>
      <c r="D278" s="116">
        <v>7000000</v>
      </c>
      <c r="E278" s="116">
        <v>10</v>
      </c>
    </row>
    <row r="279" spans="1:5" ht="14.5" customHeight="1" x14ac:dyDescent="0.35">
      <c r="A279" s="121" t="s">
        <v>604</v>
      </c>
      <c r="B279" s="121" t="s">
        <v>962</v>
      </c>
      <c r="C279" s="121" t="s">
        <v>22</v>
      </c>
      <c r="D279" s="116">
        <v>8000000</v>
      </c>
      <c r="E279" s="116">
        <v>10</v>
      </c>
    </row>
    <row r="280" spans="1:5" ht="14.5" customHeight="1" x14ac:dyDescent="0.35">
      <c r="A280" s="121" t="s">
        <v>606</v>
      </c>
      <c r="B280" s="121" t="s">
        <v>977</v>
      </c>
      <c r="C280" s="121" t="s">
        <v>22</v>
      </c>
      <c r="D280" s="116">
        <v>7000000</v>
      </c>
      <c r="E280" s="116">
        <v>10</v>
      </c>
    </row>
    <row r="281" spans="1:5" ht="14.5" customHeight="1" x14ac:dyDescent="0.35">
      <c r="A281" s="121" t="s">
        <v>9</v>
      </c>
      <c r="B281" s="121" t="s">
        <v>12</v>
      </c>
      <c r="C281" s="121" t="s">
        <v>7</v>
      </c>
      <c r="D281" s="116">
        <v>16000000</v>
      </c>
      <c r="E281" s="116">
        <v>10</v>
      </c>
    </row>
    <row r="282" spans="1:5" ht="14.5" customHeight="1" x14ac:dyDescent="0.35">
      <c r="A282" s="121" t="s">
        <v>626</v>
      </c>
      <c r="B282" s="121" t="s">
        <v>627</v>
      </c>
      <c r="C282" s="121" t="s">
        <v>7</v>
      </c>
      <c r="D282" s="116">
        <v>6000000</v>
      </c>
      <c r="E282" s="116">
        <v>10</v>
      </c>
    </row>
    <row r="283" spans="1:5" ht="14.5" customHeight="1" x14ac:dyDescent="0.35">
      <c r="A283" s="121" t="s">
        <v>15</v>
      </c>
      <c r="B283" s="121" t="s">
        <v>14</v>
      </c>
      <c r="C283" s="121" t="s">
        <v>7</v>
      </c>
      <c r="D283" s="116">
        <v>12000000</v>
      </c>
      <c r="E283" s="116">
        <v>10</v>
      </c>
    </row>
    <row r="284" spans="1:5" ht="14.5" customHeight="1" x14ac:dyDescent="0.35">
      <c r="A284" s="121" t="s">
        <v>593</v>
      </c>
      <c r="B284" s="121" t="s">
        <v>893</v>
      </c>
      <c r="C284" s="121" t="s">
        <v>35</v>
      </c>
      <c r="D284" s="116">
        <v>12000000</v>
      </c>
      <c r="E284" s="116">
        <v>9</v>
      </c>
    </row>
    <row r="285" spans="1:5" ht="14.5" customHeight="1" x14ac:dyDescent="0.35">
      <c r="A285" s="121" t="s">
        <v>125</v>
      </c>
      <c r="B285" s="121" t="s">
        <v>672</v>
      </c>
      <c r="C285" s="121" t="s">
        <v>35</v>
      </c>
      <c r="D285" s="116">
        <v>12000000</v>
      </c>
      <c r="E285" s="116">
        <v>9</v>
      </c>
    </row>
    <row r="286" spans="1:5" ht="14.5" customHeight="1" x14ac:dyDescent="0.35">
      <c r="A286" s="121" t="s">
        <v>197</v>
      </c>
      <c r="B286" s="121" t="s">
        <v>692</v>
      </c>
      <c r="C286" s="121" t="s">
        <v>35</v>
      </c>
      <c r="D286" s="116">
        <v>7000000</v>
      </c>
      <c r="E286" s="116">
        <v>9</v>
      </c>
    </row>
    <row r="287" spans="1:5" ht="14.5" customHeight="1" x14ac:dyDescent="0.35">
      <c r="A287" s="121" t="s">
        <v>497</v>
      </c>
      <c r="B287" s="121" t="s">
        <v>777</v>
      </c>
      <c r="C287" s="121" t="s">
        <v>35</v>
      </c>
      <c r="D287" s="116">
        <v>9000000</v>
      </c>
      <c r="E287" s="116">
        <v>9</v>
      </c>
    </row>
    <row r="288" spans="1:5" ht="14.5" customHeight="1" x14ac:dyDescent="0.35">
      <c r="A288" s="121" t="s">
        <v>646</v>
      </c>
      <c r="B288" s="121" t="s">
        <v>649</v>
      </c>
      <c r="C288" s="121" t="s">
        <v>22</v>
      </c>
      <c r="D288" s="116">
        <v>6000000</v>
      </c>
      <c r="E288" s="116">
        <v>9</v>
      </c>
    </row>
    <row r="289" spans="1:5" ht="14.5" customHeight="1" x14ac:dyDescent="0.35">
      <c r="A289" s="121" t="s">
        <v>837</v>
      </c>
      <c r="B289" s="121" t="s">
        <v>827</v>
      </c>
      <c r="C289" s="121" t="s">
        <v>22</v>
      </c>
      <c r="D289" s="116">
        <v>7000000</v>
      </c>
      <c r="E289" s="116">
        <v>9</v>
      </c>
    </row>
    <row r="290" spans="1:5" ht="14.5" customHeight="1" x14ac:dyDescent="0.35">
      <c r="A290" s="121" t="s">
        <v>58</v>
      </c>
      <c r="B290" s="121" t="s">
        <v>621</v>
      </c>
      <c r="C290" s="121" t="s">
        <v>7</v>
      </c>
      <c r="D290" s="116">
        <v>11000000</v>
      </c>
      <c r="E290" s="116">
        <v>9</v>
      </c>
    </row>
    <row r="291" spans="1:5" ht="14.5" customHeight="1" x14ac:dyDescent="0.35">
      <c r="A291" s="121" t="s">
        <v>597</v>
      </c>
      <c r="B291" s="121" t="s">
        <v>912</v>
      </c>
      <c r="C291" s="121" t="s">
        <v>7</v>
      </c>
      <c r="D291" s="116">
        <v>7000000</v>
      </c>
      <c r="E291" s="116">
        <v>9</v>
      </c>
    </row>
    <row r="292" spans="1:5" ht="14.5" customHeight="1" x14ac:dyDescent="0.35">
      <c r="A292" s="121" t="s">
        <v>835</v>
      </c>
      <c r="B292" s="121" t="s">
        <v>825</v>
      </c>
      <c r="C292" s="121" t="s">
        <v>7</v>
      </c>
      <c r="D292" s="116">
        <v>7000000</v>
      </c>
      <c r="E292" s="116">
        <v>9</v>
      </c>
    </row>
    <row r="293" spans="1:5" ht="14.5" customHeight="1" x14ac:dyDescent="0.35">
      <c r="A293" s="121" t="s">
        <v>828</v>
      </c>
      <c r="B293" s="121" t="s">
        <v>829</v>
      </c>
      <c r="C293" s="121" t="s">
        <v>7</v>
      </c>
      <c r="D293" s="116">
        <v>5000000</v>
      </c>
      <c r="E293" s="116">
        <v>9</v>
      </c>
    </row>
    <row r="294" spans="1:5" ht="14.5" customHeight="1" x14ac:dyDescent="0.35">
      <c r="A294" s="121" t="s">
        <v>788</v>
      </c>
      <c r="B294" s="121" t="s">
        <v>789</v>
      </c>
      <c r="C294" s="121" t="s">
        <v>7</v>
      </c>
      <c r="D294" s="116">
        <v>5000000</v>
      </c>
      <c r="E294" s="116">
        <v>9</v>
      </c>
    </row>
    <row r="295" spans="1:5" ht="14.5" customHeight="1" x14ac:dyDescent="0.35">
      <c r="A295" s="121" t="s">
        <v>593</v>
      </c>
      <c r="B295" s="121" t="s">
        <v>891</v>
      </c>
      <c r="C295" s="121" t="s">
        <v>35</v>
      </c>
      <c r="D295" s="116">
        <v>9000000</v>
      </c>
      <c r="E295" s="116">
        <v>8</v>
      </c>
    </row>
    <row r="296" spans="1:5" ht="14.5" customHeight="1" x14ac:dyDescent="0.35">
      <c r="A296" s="121" t="s">
        <v>384</v>
      </c>
      <c r="B296" s="121" t="s">
        <v>733</v>
      </c>
      <c r="C296" s="121" t="s">
        <v>35</v>
      </c>
      <c r="D296" s="116">
        <v>17000000</v>
      </c>
      <c r="E296" s="116">
        <v>8</v>
      </c>
    </row>
    <row r="297" spans="1:5" ht="14.5" customHeight="1" x14ac:dyDescent="0.35">
      <c r="A297" s="121" t="s">
        <v>585</v>
      </c>
      <c r="B297" s="121" t="s">
        <v>942</v>
      </c>
      <c r="C297" s="121" t="s">
        <v>35</v>
      </c>
      <c r="D297" s="116">
        <v>13000000</v>
      </c>
      <c r="E297" s="116">
        <v>8</v>
      </c>
    </row>
    <row r="298" spans="1:5" ht="14.5" customHeight="1" x14ac:dyDescent="0.35">
      <c r="A298" s="121" t="s">
        <v>71</v>
      </c>
      <c r="B298" s="121" t="s">
        <v>66</v>
      </c>
      <c r="C298" s="121" t="s">
        <v>22</v>
      </c>
      <c r="D298" s="116">
        <v>11000000</v>
      </c>
      <c r="E298" s="116">
        <v>8</v>
      </c>
    </row>
    <row r="299" spans="1:5" ht="14.5" customHeight="1" x14ac:dyDescent="0.35">
      <c r="A299" s="121" t="s">
        <v>308</v>
      </c>
      <c r="B299" s="121" t="s">
        <v>311</v>
      </c>
      <c r="C299" s="121" t="s">
        <v>22</v>
      </c>
      <c r="D299" s="116">
        <v>10000000</v>
      </c>
      <c r="E299" s="116">
        <v>8</v>
      </c>
    </row>
    <row r="300" spans="1:5" ht="14.5" customHeight="1" x14ac:dyDescent="0.35">
      <c r="A300" s="121" t="s">
        <v>404</v>
      </c>
      <c r="B300" s="121" t="s">
        <v>479</v>
      </c>
      <c r="C300" s="121" t="s">
        <v>22</v>
      </c>
      <c r="D300" s="116">
        <v>13000000</v>
      </c>
      <c r="E300" s="116">
        <v>8</v>
      </c>
    </row>
    <row r="301" spans="1:5" ht="14.5" customHeight="1" x14ac:dyDescent="0.35">
      <c r="A301" s="121" t="s">
        <v>443</v>
      </c>
      <c r="B301" s="121" t="s">
        <v>444</v>
      </c>
      <c r="C301" s="121" t="s">
        <v>22</v>
      </c>
      <c r="D301" s="116">
        <v>12000000</v>
      </c>
      <c r="E301" s="116">
        <v>8</v>
      </c>
    </row>
    <row r="302" spans="1:5" ht="14.5" customHeight="1" x14ac:dyDescent="0.35">
      <c r="A302" s="121" t="s">
        <v>522</v>
      </c>
      <c r="B302" s="121" t="s">
        <v>524</v>
      </c>
      <c r="C302" s="121" t="s">
        <v>22</v>
      </c>
      <c r="D302" s="116">
        <v>8000000</v>
      </c>
      <c r="E302" s="116">
        <v>8</v>
      </c>
    </row>
    <row r="303" spans="1:5" ht="14.5" customHeight="1" x14ac:dyDescent="0.35">
      <c r="A303" s="121" t="s">
        <v>69</v>
      </c>
      <c r="B303" s="121" t="s">
        <v>72</v>
      </c>
      <c r="C303" s="121" t="s">
        <v>22</v>
      </c>
      <c r="D303" s="116">
        <v>12000000</v>
      </c>
      <c r="E303" s="116">
        <v>8</v>
      </c>
    </row>
    <row r="304" spans="1:5" ht="14.5" customHeight="1" x14ac:dyDescent="0.35">
      <c r="A304" s="121" t="s">
        <v>136</v>
      </c>
      <c r="B304" s="121" t="s">
        <v>676</v>
      </c>
      <c r="C304" s="121" t="s">
        <v>7</v>
      </c>
      <c r="D304" s="116">
        <v>8000000</v>
      </c>
      <c r="E304" s="116">
        <v>8</v>
      </c>
    </row>
    <row r="305" spans="1:5" ht="14.5" customHeight="1" x14ac:dyDescent="0.35">
      <c r="A305" s="121" t="s">
        <v>737</v>
      </c>
      <c r="B305" s="121" t="s">
        <v>816</v>
      </c>
      <c r="C305" s="121" t="s">
        <v>7</v>
      </c>
      <c r="D305" s="116">
        <v>8000000</v>
      </c>
      <c r="E305" s="116">
        <v>8</v>
      </c>
    </row>
    <row r="306" spans="1:5" ht="14.5" customHeight="1" x14ac:dyDescent="0.35">
      <c r="A306" s="121" t="s">
        <v>604</v>
      </c>
      <c r="B306" s="121" t="s">
        <v>961</v>
      </c>
      <c r="C306" s="121" t="s">
        <v>7</v>
      </c>
      <c r="D306" s="116">
        <v>8000000</v>
      </c>
      <c r="E306" s="116">
        <v>8</v>
      </c>
    </row>
    <row r="307" spans="1:5" ht="14.5" customHeight="1" x14ac:dyDescent="0.35">
      <c r="A307" s="121" t="s">
        <v>855</v>
      </c>
      <c r="B307" s="121" t="s">
        <v>856</v>
      </c>
      <c r="C307" s="121" t="s">
        <v>35</v>
      </c>
      <c r="D307" s="116">
        <v>10000000</v>
      </c>
      <c r="E307" s="116">
        <v>7</v>
      </c>
    </row>
    <row r="308" spans="1:5" ht="14.5" customHeight="1" x14ac:dyDescent="0.35">
      <c r="A308" s="121" t="s">
        <v>420</v>
      </c>
      <c r="B308" s="121" t="s">
        <v>738</v>
      </c>
      <c r="C308" s="121" t="s">
        <v>35</v>
      </c>
      <c r="D308" s="116">
        <v>10000000</v>
      </c>
      <c r="E308" s="116">
        <v>7</v>
      </c>
    </row>
    <row r="309" spans="1:5" ht="14.5" customHeight="1" x14ac:dyDescent="0.35">
      <c r="A309" s="121" t="s">
        <v>606</v>
      </c>
      <c r="B309" s="121" t="s">
        <v>980</v>
      </c>
      <c r="C309" s="121" t="s">
        <v>35</v>
      </c>
      <c r="D309" s="116">
        <v>7000000</v>
      </c>
      <c r="E309" s="116">
        <v>7</v>
      </c>
    </row>
    <row r="310" spans="1:5" ht="14.5" customHeight="1" x14ac:dyDescent="0.35">
      <c r="A310" s="121" t="s">
        <v>593</v>
      </c>
      <c r="B310" s="121" t="s">
        <v>889</v>
      </c>
      <c r="C310" s="121" t="s">
        <v>22</v>
      </c>
      <c r="D310" s="116">
        <v>10000000</v>
      </c>
      <c r="E310" s="116">
        <v>7</v>
      </c>
    </row>
    <row r="311" spans="1:5" ht="14.5" customHeight="1" x14ac:dyDescent="0.35">
      <c r="A311" s="121" t="s">
        <v>73</v>
      </c>
      <c r="B311" s="121" t="s">
        <v>76</v>
      </c>
      <c r="C311" s="121" t="s">
        <v>22</v>
      </c>
      <c r="D311" s="116">
        <v>10000000</v>
      </c>
      <c r="E311" s="116">
        <v>7</v>
      </c>
    </row>
    <row r="312" spans="1:5" ht="14.5" customHeight="1" x14ac:dyDescent="0.35">
      <c r="A312" s="121" t="s">
        <v>596</v>
      </c>
      <c r="B312" s="121" t="s">
        <v>907</v>
      </c>
      <c r="C312" s="121" t="s">
        <v>22</v>
      </c>
      <c r="D312" s="116">
        <v>8000000</v>
      </c>
      <c r="E312" s="116">
        <v>7</v>
      </c>
    </row>
    <row r="313" spans="1:5" ht="14.5" customHeight="1" x14ac:dyDescent="0.35">
      <c r="A313" s="121" t="s">
        <v>304</v>
      </c>
      <c r="B313" s="121" t="s">
        <v>306</v>
      </c>
      <c r="C313" s="121" t="s">
        <v>7</v>
      </c>
      <c r="D313" s="116">
        <v>5000000</v>
      </c>
      <c r="E313" s="116">
        <v>7</v>
      </c>
    </row>
    <row r="314" spans="1:5" ht="14.5" customHeight="1" x14ac:dyDescent="0.35">
      <c r="A314" s="121" t="s">
        <v>612</v>
      </c>
      <c r="B314" s="121" t="s">
        <v>955</v>
      </c>
      <c r="C314" s="121" t="s">
        <v>7</v>
      </c>
      <c r="D314" s="116">
        <v>5000000</v>
      </c>
      <c r="E314" s="116">
        <v>7</v>
      </c>
    </row>
    <row r="315" spans="1:5" ht="14.5" customHeight="1" x14ac:dyDescent="0.35">
      <c r="A315" s="121" t="s">
        <v>784</v>
      </c>
      <c r="B315" s="121" t="s">
        <v>785</v>
      </c>
      <c r="C315" s="121" t="s">
        <v>7</v>
      </c>
      <c r="D315" s="116">
        <v>6000000</v>
      </c>
      <c r="E315" s="116">
        <v>7</v>
      </c>
    </row>
    <row r="316" spans="1:5" ht="14.5" customHeight="1" x14ac:dyDescent="0.35">
      <c r="A316" s="121" t="s">
        <v>691</v>
      </c>
      <c r="B316" s="121" t="s">
        <v>196</v>
      </c>
      <c r="C316" s="121" t="s">
        <v>35</v>
      </c>
      <c r="D316" s="116">
        <v>6000000</v>
      </c>
      <c r="E316" s="116">
        <v>6</v>
      </c>
    </row>
    <row r="317" spans="1:5" ht="14.5" customHeight="1" x14ac:dyDescent="0.35">
      <c r="A317" s="121" t="s">
        <v>254</v>
      </c>
      <c r="B317" s="121" t="s">
        <v>42</v>
      </c>
      <c r="C317" s="121" t="s">
        <v>35</v>
      </c>
      <c r="D317" s="116">
        <v>8000000</v>
      </c>
      <c r="E317" s="116">
        <v>6</v>
      </c>
    </row>
    <row r="318" spans="1:5" ht="14.5" customHeight="1" x14ac:dyDescent="0.35">
      <c r="A318" s="121" t="s">
        <v>286</v>
      </c>
      <c r="B318" s="121" t="s">
        <v>706</v>
      </c>
      <c r="C318" s="121" t="s">
        <v>35</v>
      </c>
      <c r="D318" s="116">
        <v>8000000</v>
      </c>
      <c r="E318" s="116">
        <v>6</v>
      </c>
    </row>
    <row r="319" spans="1:5" ht="14.5" customHeight="1" x14ac:dyDescent="0.35">
      <c r="A319" s="121" t="s">
        <v>723</v>
      </c>
      <c r="B319" s="121" t="s">
        <v>351</v>
      </c>
      <c r="C319" s="121" t="s">
        <v>35</v>
      </c>
      <c r="D319" s="116">
        <v>9000000</v>
      </c>
      <c r="E319" s="116">
        <v>6</v>
      </c>
    </row>
    <row r="320" spans="1:5" ht="14.5" customHeight="1" x14ac:dyDescent="0.35">
      <c r="A320" s="121" t="s">
        <v>499</v>
      </c>
      <c r="B320" s="121" t="s">
        <v>778</v>
      </c>
      <c r="C320" s="121" t="s">
        <v>35</v>
      </c>
      <c r="D320" s="116">
        <v>7000000</v>
      </c>
      <c r="E320" s="116">
        <v>6</v>
      </c>
    </row>
    <row r="321" spans="1:5" ht="14.5" customHeight="1" x14ac:dyDescent="0.35">
      <c r="A321" s="121" t="s">
        <v>294</v>
      </c>
      <c r="B321" s="121" t="s">
        <v>295</v>
      </c>
      <c r="C321" s="121" t="s">
        <v>6</v>
      </c>
      <c r="D321" s="116">
        <v>8000000</v>
      </c>
      <c r="E321" s="116">
        <v>6</v>
      </c>
    </row>
    <row r="322" spans="1:5" ht="14.5" customHeight="1" x14ac:dyDescent="0.35">
      <c r="A322" s="121" t="s">
        <v>142</v>
      </c>
      <c r="B322" s="121" t="s">
        <v>678</v>
      </c>
      <c r="C322" s="121" t="s">
        <v>22</v>
      </c>
      <c r="D322" s="116">
        <v>8000000</v>
      </c>
      <c r="E322" s="116">
        <v>6</v>
      </c>
    </row>
    <row r="323" spans="1:5" ht="14.5" customHeight="1" x14ac:dyDescent="0.35">
      <c r="A323" s="121" t="s">
        <v>585</v>
      </c>
      <c r="B323" s="121" t="s">
        <v>940</v>
      </c>
      <c r="C323" s="121" t="s">
        <v>22</v>
      </c>
      <c r="D323" s="116">
        <v>9000000</v>
      </c>
      <c r="E323" s="116">
        <v>6</v>
      </c>
    </row>
    <row r="324" spans="1:5" ht="14.5" customHeight="1" x14ac:dyDescent="0.35">
      <c r="A324" s="121" t="s">
        <v>792</v>
      </c>
      <c r="B324" s="121" t="s">
        <v>793</v>
      </c>
      <c r="C324" s="121" t="s">
        <v>22</v>
      </c>
      <c r="D324" s="116">
        <v>6000000</v>
      </c>
      <c r="E324" s="116">
        <v>6</v>
      </c>
    </row>
    <row r="325" spans="1:5" ht="14.5" customHeight="1" x14ac:dyDescent="0.35">
      <c r="A325" s="121" t="s">
        <v>630</v>
      </c>
      <c r="B325" s="121" t="s">
        <v>631</v>
      </c>
      <c r="C325" s="121" t="s">
        <v>7</v>
      </c>
      <c r="D325" s="116">
        <v>6000000</v>
      </c>
      <c r="E325" s="116">
        <v>6</v>
      </c>
    </row>
    <row r="326" spans="1:5" ht="14.5" customHeight="1" x14ac:dyDescent="0.35">
      <c r="A326" s="121" t="s">
        <v>596</v>
      </c>
      <c r="B326" s="121" t="s">
        <v>905</v>
      </c>
      <c r="C326" s="121" t="s">
        <v>7</v>
      </c>
      <c r="D326" s="116">
        <v>8000000</v>
      </c>
      <c r="E326" s="116">
        <v>6</v>
      </c>
    </row>
    <row r="327" spans="1:5" ht="14.5" customHeight="1" x14ac:dyDescent="0.35">
      <c r="A327" s="121" t="s">
        <v>863</v>
      </c>
      <c r="B327" s="121" t="s">
        <v>865</v>
      </c>
      <c r="C327" s="121" t="s">
        <v>7</v>
      </c>
      <c r="D327" s="116">
        <v>7000000</v>
      </c>
      <c r="E327" s="116">
        <v>6</v>
      </c>
    </row>
    <row r="328" spans="1:5" ht="14.5" customHeight="1" x14ac:dyDescent="0.35">
      <c r="A328" s="121" t="s">
        <v>427</v>
      </c>
      <c r="B328" s="121" t="s">
        <v>431</v>
      </c>
      <c r="C328" s="121" t="s">
        <v>7</v>
      </c>
      <c r="D328" s="116">
        <v>11000000</v>
      </c>
      <c r="E328" s="116">
        <v>6</v>
      </c>
    </row>
    <row r="329" spans="1:5" ht="14.5" customHeight="1" x14ac:dyDescent="0.35">
      <c r="A329" s="121" t="s">
        <v>603</v>
      </c>
      <c r="B329" s="121" t="s">
        <v>949</v>
      </c>
      <c r="C329" s="121" t="s">
        <v>7</v>
      </c>
      <c r="D329" s="116">
        <v>6000000</v>
      </c>
      <c r="E329" s="116">
        <v>6</v>
      </c>
    </row>
    <row r="330" spans="1:5" ht="14.5" customHeight="1" x14ac:dyDescent="0.35">
      <c r="A330" s="121" t="s">
        <v>873</v>
      </c>
      <c r="B330" s="121" t="s">
        <v>874</v>
      </c>
      <c r="C330" s="121" t="s">
        <v>7</v>
      </c>
      <c r="D330" s="116">
        <v>5000000</v>
      </c>
      <c r="E330" s="116">
        <v>6</v>
      </c>
    </row>
    <row r="331" spans="1:5" ht="14.5" customHeight="1" x14ac:dyDescent="0.35">
      <c r="A331" s="121" t="s">
        <v>83</v>
      </c>
      <c r="B331" s="121" t="s">
        <v>88</v>
      </c>
      <c r="C331" s="121" t="s">
        <v>35</v>
      </c>
      <c r="D331" s="116">
        <v>11000000</v>
      </c>
      <c r="E331" s="116">
        <v>5</v>
      </c>
    </row>
    <row r="332" spans="1:5" ht="14.5" customHeight="1" x14ac:dyDescent="0.35">
      <c r="A332" s="121" t="s">
        <v>602</v>
      </c>
      <c r="B332" s="121" t="s">
        <v>932</v>
      </c>
      <c r="C332" s="121" t="s">
        <v>35</v>
      </c>
      <c r="D332" s="116">
        <v>6000000</v>
      </c>
      <c r="E332" s="116">
        <v>5</v>
      </c>
    </row>
    <row r="333" spans="1:5" ht="14.5" customHeight="1" x14ac:dyDescent="0.35">
      <c r="A333" s="121" t="s">
        <v>532</v>
      </c>
      <c r="B333" s="121" t="s">
        <v>528</v>
      </c>
      <c r="C333" s="121" t="s">
        <v>35</v>
      </c>
      <c r="D333" s="116">
        <v>7000000</v>
      </c>
      <c r="E333" s="116">
        <v>5</v>
      </c>
    </row>
    <row r="334" spans="1:5" ht="14.5" customHeight="1" x14ac:dyDescent="0.35">
      <c r="A334" s="121" t="s">
        <v>609</v>
      </c>
      <c r="B334" s="121" t="s">
        <v>901</v>
      </c>
      <c r="C334" s="121" t="s">
        <v>22</v>
      </c>
      <c r="D334" s="116">
        <v>5000000</v>
      </c>
      <c r="E334" s="116">
        <v>5</v>
      </c>
    </row>
    <row r="335" spans="1:5" ht="14.5" customHeight="1" x14ac:dyDescent="0.35">
      <c r="A335" s="121" t="s">
        <v>609</v>
      </c>
      <c r="B335" s="121" t="s">
        <v>899</v>
      </c>
      <c r="C335" s="121" t="s">
        <v>7</v>
      </c>
      <c r="D335" s="116">
        <v>5000000</v>
      </c>
      <c r="E335" s="116">
        <v>5</v>
      </c>
    </row>
    <row r="336" spans="1:5" ht="14.5" customHeight="1" x14ac:dyDescent="0.35">
      <c r="A336" s="121" t="s">
        <v>299</v>
      </c>
      <c r="B336" s="121" t="s">
        <v>307</v>
      </c>
      <c r="C336" s="121" t="s">
        <v>7</v>
      </c>
      <c r="D336" s="116">
        <v>8000000</v>
      </c>
      <c r="E336" s="116">
        <v>5</v>
      </c>
    </row>
    <row r="337" spans="1:5" ht="14.5" customHeight="1" x14ac:dyDescent="0.35">
      <c r="A337" s="121" t="s">
        <v>336</v>
      </c>
      <c r="B337" s="121" t="s">
        <v>717</v>
      </c>
      <c r="C337" s="121" t="s">
        <v>7</v>
      </c>
      <c r="D337" s="116">
        <v>8000000</v>
      </c>
      <c r="E337" s="116">
        <v>5</v>
      </c>
    </row>
    <row r="338" spans="1:5" ht="14.5" customHeight="1" x14ac:dyDescent="0.35">
      <c r="A338" s="121" t="s">
        <v>396</v>
      </c>
      <c r="B338" s="121" t="s">
        <v>397</v>
      </c>
      <c r="C338" s="121" t="s">
        <v>7</v>
      </c>
      <c r="D338" s="116">
        <v>10000000</v>
      </c>
      <c r="E338" s="116">
        <v>5</v>
      </c>
    </row>
    <row r="339" spans="1:5" ht="14.5" customHeight="1" x14ac:dyDescent="0.35">
      <c r="A339" s="121" t="s">
        <v>436</v>
      </c>
      <c r="B339" s="121" t="s">
        <v>768</v>
      </c>
      <c r="C339" s="121" t="s">
        <v>7</v>
      </c>
      <c r="D339" s="116">
        <v>8000000</v>
      </c>
      <c r="E339" s="116">
        <v>5</v>
      </c>
    </row>
    <row r="340" spans="1:5" ht="14.5" customHeight="1" x14ac:dyDescent="0.35">
      <c r="A340" s="121" t="s">
        <v>473</v>
      </c>
      <c r="B340" s="121" t="s">
        <v>399</v>
      </c>
      <c r="C340" s="121" t="s">
        <v>7</v>
      </c>
      <c r="D340" s="116">
        <v>12000000</v>
      </c>
      <c r="E340" s="116">
        <v>5</v>
      </c>
    </row>
    <row r="341" spans="1:5" ht="14.5" customHeight="1" x14ac:dyDescent="0.35">
      <c r="A341" s="121" t="s">
        <v>494</v>
      </c>
      <c r="B341" s="121" t="s">
        <v>491</v>
      </c>
      <c r="C341" s="121" t="s">
        <v>35</v>
      </c>
      <c r="D341" s="116">
        <v>12000000</v>
      </c>
      <c r="E341" s="116">
        <v>4</v>
      </c>
    </row>
    <row r="342" spans="1:5" ht="14.5" customHeight="1" x14ac:dyDescent="0.35">
      <c r="A342" s="121" t="s">
        <v>275</v>
      </c>
      <c r="B342" s="121" t="s">
        <v>278</v>
      </c>
      <c r="C342" s="121" t="s">
        <v>22</v>
      </c>
      <c r="D342" s="116">
        <v>8000000</v>
      </c>
      <c r="E342" s="116">
        <v>4</v>
      </c>
    </row>
    <row r="343" spans="1:5" ht="14.5" customHeight="1" x14ac:dyDescent="0.35">
      <c r="A343" s="121" t="s">
        <v>258</v>
      </c>
      <c r="B343" s="121" t="s">
        <v>260</v>
      </c>
      <c r="C343" s="121" t="s">
        <v>7</v>
      </c>
      <c r="D343" s="116">
        <v>8000000</v>
      </c>
      <c r="E343" s="116">
        <v>4</v>
      </c>
    </row>
    <row r="344" spans="1:5" ht="14.5" customHeight="1" x14ac:dyDescent="0.35">
      <c r="A344" s="121" t="s">
        <v>602</v>
      </c>
      <c r="B344" s="121" t="s">
        <v>928</v>
      </c>
      <c r="C344" s="121" t="s">
        <v>7</v>
      </c>
      <c r="D344" s="116">
        <v>5000000</v>
      </c>
      <c r="E344" s="116">
        <v>4</v>
      </c>
    </row>
    <row r="345" spans="1:5" ht="14.5" customHeight="1" x14ac:dyDescent="0.35">
      <c r="A345" s="121" t="s">
        <v>990</v>
      </c>
      <c r="B345" s="121" t="s">
        <v>38</v>
      </c>
      <c r="C345" s="121" t="s">
        <v>35</v>
      </c>
      <c r="D345" s="116">
        <v>17000000</v>
      </c>
      <c r="E345" s="116">
        <v>3</v>
      </c>
    </row>
    <row r="346" spans="1:5" ht="14.5" customHeight="1" x14ac:dyDescent="0.35">
      <c r="A346" s="121" t="s">
        <v>593</v>
      </c>
      <c r="B346" s="121" t="s">
        <v>892</v>
      </c>
      <c r="C346" s="121" t="s">
        <v>35</v>
      </c>
      <c r="D346" s="116">
        <v>8000000</v>
      </c>
      <c r="E346" s="116">
        <v>3</v>
      </c>
    </row>
    <row r="347" spans="1:5" ht="14.5" customHeight="1" x14ac:dyDescent="0.35">
      <c r="A347" s="121" t="s">
        <v>817</v>
      </c>
      <c r="B347" s="121" t="s">
        <v>623</v>
      </c>
      <c r="C347" s="121" t="s">
        <v>35</v>
      </c>
      <c r="D347" s="116">
        <v>8000000</v>
      </c>
      <c r="E347" s="116">
        <v>3</v>
      </c>
    </row>
    <row r="348" spans="1:5" ht="14.5" customHeight="1" x14ac:dyDescent="0.35">
      <c r="A348" s="121" t="s">
        <v>661</v>
      </c>
      <c r="B348" s="121" t="s">
        <v>662</v>
      </c>
      <c r="C348" s="121" t="s">
        <v>35</v>
      </c>
      <c r="D348" s="116">
        <v>5000000</v>
      </c>
      <c r="E348" s="116">
        <v>3</v>
      </c>
    </row>
    <row r="349" spans="1:5" ht="14.5" customHeight="1" x14ac:dyDescent="0.35">
      <c r="A349" s="121" t="s">
        <v>229</v>
      </c>
      <c r="B349" s="121" t="s">
        <v>230</v>
      </c>
      <c r="C349" s="121" t="s">
        <v>35</v>
      </c>
      <c r="D349" s="116">
        <v>6000000</v>
      </c>
      <c r="E349" s="116">
        <v>3</v>
      </c>
    </row>
    <row r="350" spans="1:5" ht="14.5" customHeight="1" x14ac:dyDescent="0.35">
      <c r="A350" s="121" t="s">
        <v>599</v>
      </c>
      <c r="B350" s="121" t="s">
        <v>919</v>
      </c>
      <c r="C350" s="121" t="s">
        <v>35</v>
      </c>
      <c r="D350" s="116">
        <v>7000000</v>
      </c>
      <c r="E350" s="116">
        <v>3</v>
      </c>
    </row>
    <row r="351" spans="1:5" ht="14.5" customHeight="1" x14ac:dyDescent="0.35">
      <c r="A351" s="121" t="s">
        <v>599</v>
      </c>
      <c r="B351" s="121" t="s">
        <v>920</v>
      </c>
      <c r="C351" s="121" t="s">
        <v>35</v>
      </c>
      <c r="D351" s="116">
        <v>7000000</v>
      </c>
      <c r="E351" s="116">
        <v>3</v>
      </c>
    </row>
    <row r="352" spans="1:5" ht="14.5" customHeight="1" x14ac:dyDescent="0.35">
      <c r="A352" s="121" t="s">
        <v>601</v>
      </c>
      <c r="B352" s="121" t="s">
        <v>927</v>
      </c>
      <c r="C352" s="121" t="s">
        <v>35</v>
      </c>
      <c r="D352" s="116">
        <v>7000000</v>
      </c>
      <c r="E352" s="116">
        <v>3</v>
      </c>
    </row>
    <row r="353" spans="1:5" ht="14.5" customHeight="1" x14ac:dyDescent="0.35">
      <c r="A353" s="121" t="s">
        <v>596</v>
      </c>
      <c r="B353" s="121" t="s">
        <v>908</v>
      </c>
      <c r="C353" s="121" t="s">
        <v>22</v>
      </c>
      <c r="D353" s="116">
        <v>8000000</v>
      </c>
      <c r="E353" s="116">
        <v>3</v>
      </c>
    </row>
    <row r="354" spans="1:5" ht="14.5" customHeight="1" x14ac:dyDescent="0.35">
      <c r="A354" s="121" t="s">
        <v>141</v>
      </c>
      <c r="B354" s="121" t="s">
        <v>677</v>
      </c>
      <c r="C354" s="121" t="s">
        <v>22</v>
      </c>
      <c r="D354" s="116">
        <v>9000000</v>
      </c>
      <c r="E354" s="116">
        <v>3</v>
      </c>
    </row>
    <row r="355" spans="1:5" ht="14.5" customHeight="1" x14ac:dyDescent="0.35">
      <c r="A355" s="121" t="s">
        <v>597</v>
      </c>
      <c r="B355" s="121" t="s">
        <v>915</v>
      </c>
      <c r="C355" s="121" t="s">
        <v>22</v>
      </c>
      <c r="D355" s="116">
        <v>6000000</v>
      </c>
      <c r="E355" s="116">
        <v>3</v>
      </c>
    </row>
    <row r="356" spans="1:5" ht="14.5" customHeight="1" x14ac:dyDescent="0.35">
      <c r="A356" s="121" t="s">
        <v>182</v>
      </c>
      <c r="B356" s="121" t="s">
        <v>686</v>
      </c>
      <c r="C356" s="121" t="s">
        <v>22</v>
      </c>
      <c r="D356" s="116">
        <v>9000000</v>
      </c>
      <c r="E356" s="116">
        <v>3</v>
      </c>
    </row>
    <row r="357" spans="1:5" ht="14.5" customHeight="1" x14ac:dyDescent="0.35">
      <c r="A357" s="121" t="s">
        <v>243</v>
      </c>
      <c r="B357" s="121" t="s">
        <v>248</v>
      </c>
      <c r="C357" s="121" t="s">
        <v>22</v>
      </c>
      <c r="D357" s="116">
        <v>12000000</v>
      </c>
      <c r="E357" s="116">
        <v>3</v>
      </c>
    </row>
    <row r="358" spans="1:5" ht="14.5" customHeight="1" x14ac:dyDescent="0.35">
      <c r="A358" s="121" t="s">
        <v>600</v>
      </c>
      <c r="B358" s="121" t="s">
        <v>922</v>
      </c>
      <c r="C358" s="121" t="s">
        <v>22</v>
      </c>
      <c r="D358" s="116">
        <v>6000000</v>
      </c>
      <c r="E358" s="116">
        <v>3</v>
      </c>
    </row>
    <row r="359" spans="1:5" ht="14.5" customHeight="1" x14ac:dyDescent="0.35">
      <c r="A359" s="121" t="s">
        <v>314</v>
      </c>
      <c r="B359" s="121" t="s">
        <v>317</v>
      </c>
      <c r="C359" s="121" t="s">
        <v>22</v>
      </c>
      <c r="D359" s="116">
        <v>7000000</v>
      </c>
      <c r="E359" s="116">
        <v>3</v>
      </c>
    </row>
    <row r="360" spans="1:5" ht="14.5" customHeight="1" x14ac:dyDescent="0.35">
      <c r="A360" s="121" t="s">
        <v>583</v>
      </c>
      <c r="B360" s="121" t="s">
        <v>935</v>
      </c>
      <c r="C360" s="121" t="s">
        <v>22</v>
      </c>
      <c r="D360" s="116">
        <v>6000000</v>
      </c>
      <c r="E360" s="116">
        <v>3</v>
      </c>
    </row>
    <row r="361" spans="1:5" ht="14.5" customHeight="1" x14ac:dyDescent="0.35">
      <c r="A361" s="121" t="s">
        <v>585</v>
      </c>
      <c r="B361" s="121" t="s">
        <v>939</v>
      </c>
      <c r="C361" s="121" t="s">
        <v>22</v>
      </c>
      <c r="D361" s="116">
        <v>8000000</v>
      </c>
      <c r="E361" s="116">
        <v>3</v>
      </c>
    </row>
    <row r="362" spans="1:5" ht="14.5" customHeight="1" x14ac:dyDescent="0.35">
      <c r="A362" s="121" t="s">
        <v>603</v>
      </c>
      <c r="B362" s="121" t="s">
        <v>951</v>
      </c>
      <c r="C362" s="121" t="s">
        <v>22</v>
      </c>
      <c r="D362" s="116">
        <v>6000000</v>
      </c>
      <c r="E362" s="116">
        <v>3</v>
      </c>
    </row>
    <row r="363" spans="1:5" ht="14.5" customHeight="1" x14ac:dyDescent="0.35">
      <c r="A363" s="121" t="s">
        <v>485</v>
      </c>
      <c r="B363" s="121" t="s">
        <v>484</v>
      </c>
      <c r="C363" s="121" t="s">
        <v>22</v>
      </c>
      <c r="D363" s="116">
        <v>9000000</v>
      </c>
      <c r="E363" s="116">
        <v>3</v>
      </c>
    </row>
    <row r="364" spans="1:5" ht="14.5" customHeight="1" x14ac:dyDescent="0.35">
      <c r="A364" s="121" t="s">
        <v>605</v>
      </c>
      <c r="B364" s="121" t="s">
        <v>966</v>
      </c>
      <c r="C364" s="121" t="s">
        <v>22</v>
      </c>
      <c r="D364" s="116">
        <v>7000000</v>
      </c>
      <c r="E364" s="116">
        <v>3</v>
      </c>
    </row>
    <row r="365" spans="1:5" ht="14.5" customHeight="1" x14ac:dyDescent="0.35">
      <c r="A365" s="121" t="s">
        <v>610</v>
      </c>
      <c r="B365" s="121" t="s">
        <v>970</v>
      </c>
      <c r="C365" s="121" t="s">
        <v>22</v>
      </c>
      <c r="D365" s="116">
        <v>5000000</v>
      </c>
      <c r="E365" s="116">
        <v>3</v>
      </c>
    </row>
    <row r="366" spans="1:5" ht="14.5" customHeight="1" x14ac:dyDescent="0.35">
      <c r="A366" s="121" t="s">
        <v>606</v>
      </c>
      <c r="B366" s="121" t="s">
        <v>978</v>
      </c>
      <c r="C366" s="121" t="s">
        <v>22</v>
      </c>
      <c r="D366" s="116">
        <v>6000000</v>
      </c>
      <c r="E366" s="116">
        <v>3</v>
      </c>
    </row>
    <row r="367" spans="1:5" ht="14.5" customHeight="1" x14ac:dyDescent="0.35">
      <c r="A367" s="121" t="s">
        <v>171</v>
      </c>
      <c r="B367" s="121" t="s">
        <v>685</v>
      </c>
      <c r="C367" s="121" t="s">
        <v>7</v>
      </c>
      <c r="D367" s="116">
        <v>9000000</v>
      </c>
      <c r="E367" s="116">
        <v>3</v>
      </c>
    </row>
    <row r="368" spans="1:5" ht="14.5" customHeight="1" x14ac:dyDescent="0.35">
      <c r="A368" s="121" t="s">
        <v>600</v>
      </c>
      <c r="B368" s="121" t="s">
        <v>921</v>
      </c>
      <c r="C368" s="121" t="s">
        <v>7</v>
      </c>
      <c r="D368" s="116">
        <v>6000000</v>
      </c>
      <c r="E368" s="116">
        <v>3</v>
      </c>
    </row>
    <row r="369" spans="1:5" ht="14.5" customHeight="1" x14ac:dyDescent="0.35">
      <c r="A369" s="121" t="s">
        <v>601</v>
      </c>
      <c r="B369" s="121" t="s">
        <v>924</v>
      </c>
      <c r="C369" s="121" t="s">
        <v>7</v>
      </c>
      <c r="D369" s="116">
        <v>6000000</v>
      </c>
      <c r="E369" s="116">
        <v>3</v>
      </c>
    </row>
    <row r="370" spans="1:5" ht="14.5" customHeight="1" x14ac:dyDescent="0.35">
      <c r="A370" s="121" t="s">
        <v>746</v>
      </c>
      <c r="B370" s="121" t="s">
        <v>747</v>
      </c>
      <c r="C370" s="121" t="s">
        <v>7</v>
      </c>
      <c r="D370" s="116">
        <v>5000000</v>
      </c>
      <c r="E370" s="116">
        <v>3</v>
      </c>
    </row>
    <row r="371" spans="1:5" ht="14.5" customHeight="1" x14ac:dyDescent="0.35">
      <c r="A371" s="121" t="s">
        <v>514</v>
      </c>
      <c r="B371" s="121" t="s">
        <v>813</v>
      </c>
      <c r="C371" s="121" t="s">
        <v>7</v>
      </c>
      <c r="D371" s="116">
        <v>8000000</v>
      </c>
      <c r="E371" s="116">
        <v>3</v>
      </c>
    </row>
    <row r="372" spans="1:5" ht="14.5" customHeight="1" x14ac:dyDescent="0.35">
      <c r="A372" s="121" t="s">
        <v>594</v>
      </c>
      <c r="B372" s="121" t="s">
        <v>898</v>
      </c>
      <c r="C372" s="121" t="s">
        <v>35</v>
      </c>
      <c r="D372" s="116">
        <v>8000000</v>
      </c>
      <c r="E372" s="116">
        <v>2</v>
      </c>
    </row>
    <row r="373" spans="1:5" ht="14.5" customHeight="1" x14ac:dyDescent="0.35">
      <c r="A373" s="121" t="s">
        <v>596</v>
      </c>
      <c r="B373" s="121" t="s">
        <v>911</v>
      </c>
      <c r="C373" s="121" t="s">
        <v>35</v>
      </c>
      <c r="D373" s="116">
        <v>8000000</v>
      </c>
      <c r="E373" s="116">
        <v>2</v>
      </c>
    </row>
    <row r="374" spans="1:5" ht="14.5" customHeight="1" x14ac:dyDescent="0.35">
      <c r="A374" s="121" t="s">
        <v>780</v>
      </c>
      <c r="B374" s="121" t="s">
        <v>781</v>
      </c>
      <c r="C374" s="121" t="s">
        <v>6</v>
      </c>
      <c r="D374" s="116">
        <v>5000000</v>
      </c>
      <c r="E374" s="116">
        <v>2</v>
      </c>
    </row>
    <row r="375" spans="1:5" ht="14.5" customHeight="1" x14ac:dyDescent="0.35">
      <c r="A375" s="121" t="s">
        <v>882</v>
      </c>
      <c r="B375" s="121" t="s">
        <v>883</v>
      </c>
      <c r="C375" s="121" t="s">
        <v>22</v>
      </c>
      <c r="D375" s="116">
        <v>5000000</v>
      </c>
      <c r="E375" s="116">
        <v>2</v>
      </c>
    </row>
    <row r="376" spans="1:5" ht="14.5" customHeight="1" x14ac:dyDescent="0.35">
      <c r="A376" s="121" t="s">
        <v>310</v>
      </c>
      <c r="B376" s="121" t="s">
        <v>316</v>
      </c>
      <c r="C376" s="121" t="s">
        <v>22</v>
      </c>
      <c r="D376" s="116">
        <v>8000000</v>
      </c>
      <c r="E376" s="116">
        <v>2</v>
      </c>
    </row>
    <row r="377" spans="1:5" ht="14.5" customHeight="1" x14ac:dyDescent="0.35">
      <c r="A377" s="121" t="s">
        <v>612</v>
      </c>
      <c r="B377" s="121" t="s">
        <v>958</v>
      </c>
      <c r="C377" s="121" t="s">
        <v>22</v>
      </c>
      <c r="D377" s="116">
        <v>5000000</v>
      </c>
      <c r="E377" s="116">
        <v>2</v>
      </c>
    </row>
    <row r="378" spans="1:5" ht="14.5" customHeight="1" x14ac:dyDescent="0.35">
      <c r="A378" s="121" t="s">
        <v>794</v>
      </c>
      <c r="B378" s="121" t="s">
        <v>795</v>
      </c>
      <c r="C378" s="121" t="s">
        <v>22</v>
      </c>
      <c r="D378" s="116">
        <v>6000000</v>
      </c>
      <c r="E378" s="116">
        <v>2</v>
      </c>
    </row>
    <row r="379" spans="1:5" ht="14.5" customHeight="1" x14ac:dyDescent="0.35">
      <c r="A379" s="121" t="s">
        <v>297</v>
      </c>
      <c r="B379" s="121" t="s">
        <v>302</v>
      </c>
      <c r="C379" s="121" t="s">
        <v>7</v>
      </c>
      <c r="D379" s="116">
        <v>8000000</v>
      </c>
      <c r="E379" s="116">
        <v>2</v>
      </c>
    </row>
    <row r="380" spans="1:5" ht="14.5" customHeight="1" x14ac:dyDescent="0.35">
      <c r="A380" s="121" t="s">
        <v>301</v>
      </c>
      <c r="B380" s="121" t="s">
        <v>305</v>
      </c>
      <c r="C380" s="121" t="s">
        <v>7</v>
      </c>
      <c r="D380" s="116">
        <v>6000000</v>
      </c>
      <c r="E380" s="116">
        <v>2</v>
      </c>
    </row>
    <row r="381" spans="1:5" ht="14.5" customHeight="1" x14ac:dyDescent="0.35">
      <c r="A381" s="121" t="s">
        <v>303</v>
      </c>
      <c r="B381" s="121" t="s">
        <v>709</v>
      </c>
      <c r="C381" s="121" t="s">
        <v>7</v>
      </c>
      <c r="D381" s="116">
        <v>6000000</v>
      </c>
      <c r="E381" s="116">
        <v>2</v>
      </c>
    </row>
    <row r="382" spans="1:5" ht="14.5" customHeight="1" x14ac:dyDescent="0.35">
      <c r="A382" s="121" t="s">
        <v>836</v>
      </c>
      <c r="B382" s="121" t="s">
        <v>415</v>
      </c>
      <c r="C382" s="121" t="s">
        <v>7</v>
      </c>
      <c r="D382" s="116">
        <v>6000000</v>
      </c>
      <c r="E382" s="116">
        <v>2</v>
      </c>
    </row>
    <row r="383" spans="1:5" ht="14.5" customHeight="1" x14ac:dyDescent="0.35">
      <c r="A383" s="121" t="s">
        <v>782</v>
      </c>
      <c r="B383" s="121" t="s">
        <v>783</v>
      </c>
      <c r="C383" s="121" t="s">
        <v>7</v>
      </c>
      <c r="D383" s="116">
        <v>6000000</v>
      </c>
      <c r="E383" s="116">
        <v>2</v>
      </c>
    </row>
    <row r="384" spans="1:5" ht="14.5" customHeight="1" x14ac:dyDescent="0.35">
      <c r="A384" s="121" t="s">
        <v>790</v>
      </c>
      <c r="B384" s="121" t="s">
        <v>791</v>
      </c>
      <c r="C384" s="121" t="s">
        <v>7</v>
      </c>
      <c r="D384" s="116">
        <v>5000000</v>
      </c>
      <c r="E384" s="116">
        <v>2</v>
      </c>
    </row>
    <row r="385" spans="1:5" ht="14.5" customHeight="1" x14ac:dyDescent="0.35">
      <c r="A385" s="121" t="s">
        <v>610</v>
      </c>
      <c r="B385" s="121" t="s">
        <v>968</v>
      </c>
      <c r="C385" s="121" t="s">
        <v>7</v>
      </c>
      <c r="D385" s="116">
        <v>6000000</v>
      </c>
      <c r="E385" s="116">
        <v>2</v>
      </c>
    </row>
    <row r="386" spans="1:5" ht="14.5" customHeight="1" x14ac:dyDescent="0.35">
      <c r="A386" s="121" t="s">
        <v>509</v>
      </c>
      <c r="B386" s="121" t="s">
        <v>812</v>
      </c>
      <c r="C386" s="121" t="s">
        <v>7</v>
      </c>
      <c r="D386" s="116">
        <v>10000000</v>
      </c>
      <c r="E386" s="116">
        <v>2</v>
      </c>
    </row>
    <row r="387" spans="1:5" ht="14.5" customHeight="1" x14ac:dyDescent="0.35">
      <c r="A387" s="121" t="s">
        <v>321</v>
      </c>
      <c r="B387" s="121" t="s">
        <v>713</v>
      </c>
      <c r="C387" s="121" t="s">
        <v>35</v>
      </c>
      <c r="D387" s="116">
        <v>7000000</v>
      </c>
      <c r="E387" s="116">
        <v>1</v>
      </c>
    </row>
    <row r="388" spans="1:5" ht="14.5" customHeight="1" x14ac:dyDescent="0.35">
      <c r="A388" s="121" t="s">
        <v>602</v>
      </c>
      <c r="B388" s="121" t="s">
        <v>931</v>
      </c>
      <c r="C388" s="121" t="s">
        <v>35</v>
      </c>
      <c r="D388" s="116">
        <v>6000000</v>
      </c>
      <c r="E388" s="116">
        <v>1</v>
      </c>
    </row>
    <row r="389" spans="1:5" ht="14.5" customHeight="1" x14ac:dyDescent="0.35">
      <c r="A389" s="121" t="s">
        <v>830</v>
      </c>
      <c r="B389" s="121" t="s">
        <v>831</v>
      </c>
      <c r="C389" s="121" t="s">
        <v>35</v>
      </c>
      <c r="D389" s="116">
        <v>5000000</v>
      </c>
      <c r="E389" s="116">
        <v>1</v>
      </c>
    </row>
    <row r="390" spans="1:5" ht="14.5" customHeight="1" x14ac:dyDescent="0.35">
      <c r="A390" s="121" t="s">
        <v>612</v>
      </c>
      <c r="B390" s="121" t="s">
        <v>960</v>
      </c>
      <c r="C390" s="121" t="s">
        <v>35</v>
      </c>
      <c r="D390" s="116">
        <v>5000000</v>
      </c>
      <c r="E390" s="116">
        <v>1</v>
      </c>
    </row>
    <row r="391" spans="1:5" ht="14.5" customHeight="1" x14ac:dyDescent="0.35">
      <c r="A391" s="121" t="s">
        <v>594</v>
      </c>
      <c r="B391" s="121" t="s">
        <v>896</v>
      </c>
      <c r="C391" s="121" t="s">
        <v>22</v>
      </c>
      <c r="D391" s="116">
        <v>8000000</v>
      </c>
      <c r="E391" s="116">
        <v>1</v>
      </c>
    </row>
    <row r="392" spans="1:5" ht="14.5" customHeight="1" x14ac:dyDescent="0.35">
      <c r="A392" s="121" t="s">
        <v>648</v>
      </c>
      <c r="B392" s="121" t="s">
        <v>651</v>
      </c>
      <c r="C392" s="121" t="s">
        <v>22</v>
      </c>
      <c r="D392" s="116">
        <v>5000000</v>
      </c>
      <c r="E392" s="116">
        <v>1</v>
      </c>
    </row>
    <row r="393" spans="1:5" ht="14.5" customHeight="1" x14ac:dyDescent="0.35">
      <c r="A393" s="121" t="s">
        <v>682</v>
      </c>
      <c r="B393" s="121" t="s">
        <v>683</v>
      </c>
      <c r="C393" s="121" t="s">
        <v>22</v>
      </c>
      <c r="D393" s="116">
        <v>6000000</v>
      </c>
      <c r="E393" s="116">
        <v>1</v>
      </c>
    </row>
    <row r="394" spans="1:5" ht="14.5" customHeight="1" x14ac:dyDescent="0.35">
      <c r="A394" s="121" t="s">
        <v>748</v>
      </c>
      <c r="B394" s="121" t="s">
        <v>749</v>
      </c>
      <c r="C394" s="121" t="s">
        <v>7</v>
      </c>
      <c r="D394" s="116">
        <v>5000000</v>
      </c>
      <c r="E394" s="116">
        <v>1</v>
      </c>
    </row>
    <row r="395" spans="1:5" ht="14.5" customHeight="1" x14ac:dyDescent="0.35">
      <c r="A395" s="121" t="s">
        <v>750</v>
      </c>
      <c r="B395" s="121" t="s">
        <v>751</v>
      </c>
      <c r="C395" s="121" t="s">
        <v>7</v>
      </c>
      <c r="D395" s="116">
        <v>5000000</v>
      </c>
      <c r="E395" s="116">
        <v>1</v>
      </c>
    </row>
    <row r="396" spans="1:5" ht="14.5" customHeight="1" x14ac:dyDescent="0.35">
      <c r="A396" s="121" t="s">
        <v>991</v>
      </c>
      <c r="B396" s="121" t="s">
        <v>34</v>
      </c>
      <c r="C396" s="121" t="s">
        <v>35</v>
      </c>
      <c r="D396" s="116">
        <v>15000000</v>
      </c>
      <c r="E396" s="116">
        <v>0</v>
      </c>
    </row>
    <row r="397" spans="1:5" ht="14.5" customHeight="1" x14ac:dyDescent="0.35">
      <c r="A397" s="121" t="s">
        <v>87</v>
      </c>
      <c r="B397" s="121" t="s">
        <v>84</v>
      </c>
      <c r="C397" s="121" t="s">
        <v>35</v>
      </c>
      <c r="D397" s="116">
        <v>10000000</v>
      </c>
      <c r="E397" s="116">
        <v>0</v>
      </c>
    </row>
    <row r="398" spans="1:5" ht="14.5" customHeight="1" x14ac:dyDescent="0.35">
      <c r="A398" s="121" t="s">
        <v>89</v>
      </c>
      <c r="B398" s="121" t="s">
        <v>82</v>
      </c>
      <c r="C398" s="121" t="s">
        <v>35</v>
      </c>
      <c r="D398" s="116">
        <v>10000000</v>
      </c>
      <c r="E398" s="116">
        <v>0</v>
      </c>
    </row>
    <row r="399" spans="1:5" ht="14.5" customHeight="1" x14ac:dyDescent="0.35">
      <c r="A399" s="121" t="s">
        <v>659</v>
      </c>
      <c r="B399" s="121" t="s">
        <v>660</v>
      </c>
      <c r="C399" s="121" t="s">
        <v>35</v>
      </c>
      <c r="D399" s="116">
        <v>5000000</v>
      </c>
      <c r="E399" s="116">
        <v>0</v>
      </c>
    </row>
    <row r="400" spans="1:5" ht="14.5" customHeight="1" x14ac:dyDescent="0.35">
      <c r="A400" s="121" t="s">
        <v>663</v>
      </c>
      <c r="B400" s="121" t="s">
        <v>414</v>
      </c>
      <c r="C400" s="121" t="s">
        <v>35</v>
      </c>
      <c r="D400" s="116">
        <v>5000000</v>
      </c>
      <c r="E400" s="116">
        <v>0</v>
      </c>
    </row>
    <row r="401" spans="1:5" ht="14.5" customHeight="1" x14ac:dyDescent="0.35">
      <c r="A401" s="121" t="s">
        <v>664</v>
      </c>
      <c r="B401" s="121" t="s">
        <v>665</v>
      </c>
      <c r="C401" s="121" t="s">
        <v>35</v>
      </c>
      <c r="D401" s="116">
        <v>5000000</v>
      </c>
      <c r="E401" s="116">
        <v>0</v>
      </c>
    </row>
    <row r="402" spans="1:5" ht="14.5" customHeight="1" x14ac:dyDescent="0.35">
      <c r="A402" s="121" t="s">
        <v>123</v>
      </c>
      <c r="B402" s="121" t="s">
        <v>128</v>
      </c>
      <c r="C402" s="121" t="s">
        <v>35</v>
      </c>
      <c r="D402" s="116">
        <v>12000000</v>
      </c>
      <c r="E402" s="116">
        <v>0</v>
      </c>
    </row>
    <row r="403" spans="1:5" ht="14.5" customHeight="1" x14ac:dyDescent="0.35">
      <c r="A403" s="121" t="s">
        <v>129</v>
      </c>
      <c r="B403" s="121" t="s">
        <v>674</v>
      </c>
      <c r="C403" s="121" t="s">
        <v>35</v>
      </c>
      <c r="D403" s="116">
        <v>10000000</v>
      </c>
      <c r="E403" s="116">
        <v>0</v>
      </c>
    </row>
    <row r="404" spans="1:5" ht="14.5" customHeight="1" x14ac:dyDescent="0.35">
      <c r="A404" s="121" t="s">
        <v>156</v>
      </c>
      <c r="B404" s="121" t="s">
        <v>155</v>
      </c>
      <c r="C404" s="121" t="s">
        <v>35</v>
      </c>
      <c r="D404" s="116">
        <v>7000000</v>
      </c>
      <c r="E404" s="116">
        <v>0</v>
      </c>
    </row>
    <row r="405" spans="1:5" ht="14.5" customHeight="1" x14ac:dyDescent="0.35">
      <c r="A405" s="121" t="s">
        <v>158</v>
      </c>
      <c r="B405" s="121" t="s">
        <v>821</v>
      </c>
      <c r="C405" s="121" t="s">
        <v>35</v>
      </c>
      <c r="D405" s="116">
        <v>6000000</v>
      </c>
      <c r="E405" s="116">
        <v>0</v>
      </c>
    </row>
    <row r="406" spans="1:5" ht="14.5" customHeight="1" x14ac:dyDescent="0.35">
      <c r="A406" s="121" t="s">
        <v>159</v>
      </c>
      <c r="B406" s="121" t="s">
        <v>160</v>
      </c>
      <c r="C406" s="121" t="s">
        <v>35</v>
      </c>
      <c r="D406" s="116">
        <v>5000000</v>
      </c>
      <c r="E406" s="116">
        <v>0</v>
      </c>
    </row>
    <row r="407" spans="1:5" ht="14.5" customHeight="1" x14ac:dyDescent="0.35">
      <c r="A407" s="121" t="s">
        <v>193</v>
      </c>
      <c r="B407" s="121" t="s">
        <v>192</v>
      </c>
      <c r="C407" s="121" t="s">
        <v>35</v>
      </c>
      <c r="D407" s="116">
        <v>9000000</v>
      </c>
      <c r="E407" s="116">
        <v>0</v>
      </c>
    </row>
    <row r="408" spans="1:5" ht="14.5" customHeight="1" x14ac:dyDescent="0.35">
      <c r="A408" s="121" t="s">
        <v>227</v>
      </c>
      <c r="B408" s="121" t="s">
        <v>228</v>
      </c>
      <c r="C408" s="121" t="s">
        <v>35</v>
      </c>
      <c r="D408" s="116">
        <v>7000000</v>
      </c>
      <c r="E408" s="116">
        <v>0</v>
      </c>
    </row>
    <row r="409" spans="1:5" ht="14.5" customHeight="1" x14ac:dyDescent="0.35">
      <c r="A409" s="121" t="s">
        <v>600</v>
      </c>
      <c r="B409" s="121" t="s">
        <v>923</v>
      </c>
      <c r="C409" s="121" t="s">
        <v>35</v>
      </c>
      <c r="D409" s="116">
        <v>6000000</v>
      </c>
      <c r="E409" s="116">
        <v>0</v>
      </c>
    </row>
    <row r="410" spans="1:5" ht="14.5" customHeight="1" x14ac:dyDescent="0.35">
      <c r="A410" s="121" t="s">
        <v>289</v>
      </c>
      <c r="B410" s="121" t="s">
        <v>707</v>
      </c>
      <c r="C410" s="121" t="s">
        <v>35</v>
      </c>
      <c r="D410" s="116">
        <v>6000000</v>
      </c>
      <c r="E410" s="116">
        <v>0</v>
      </c>
    </row>
    <row r="411" spans="1:5" ht="14.5" customHeight="1" x14ac:dyDescent="0.35">
      <c r="A411" s="121" t="s">
        <v>290</v>
      </c>
      <c r="B411" s="121" t="s">
        <v>288</v>
      </c>
      <c r="C411" s="121" t="s">
        <v>35</v>
      </c>
      <c r="D411" s="116">
        <v>5000000</v>
      </c>
      <c r="E411" s="116">
        <v>0</v>
      </c>
    </row>
    <row r="412" spans="1:5" ht="14.5" customHeight="1" x14ac:dyDescent="0.35">
      <c r="A412" s="121" t="s">
        <v>323</v>
      </c>
      <c r="B412" s="121" t="s">
        <v>714</v>
      </c>
      <c r="C412" s="121" t="s">
        <v>35</v>
      </c>
      <c r="D412" s="116">
        <v>6000000</v>
      </c>
      <c r="E412" s="116">
        <v>0</v>
      </c>
    </row>
    <row r="413" spans="1:5" ht="14.5" customHeight="1" x14ac:dyDescent="0.35">
      <c r="A413" s="121" t="s">
        <v>350</v>
      </c>
      <c r="B413" s="121" t="s">
        <v>349</v>
      </c>
      <c r="C413" s="121" t="s">
        <v>35</v>
      </c>
      <c r="D413" s="116">
        <v>13000000</v>
      </c>
      <c r="E413" s="116">
        <v>0</v>
      </c>
    </row>
    <row r="414" spans="1:5" ht="14.5" customHeight="1" x14ac:dyDescent="0.35">
      <c r="A414" s="121" t="s">
        <v>728</v>
      </c>
      <c r="B414" s="121" t="s">
        <v>353</v>
      </c>
      <c r="C414" s="121" t="s">
        <v>35</v>
      </c>
      <c r="D414" s="116">
        <v>7000000</v>
      </c>
      <c r="E414" s="116">
        <v>0</v>
      </c>
    </row>
    <row r="415" spans="1:5" ht="14.5" customHeight="1" x14ac:dyDescent="0.35">
      <c r="A415" s="121" t="s">
        <v>603</v>
      </c>
      <c r="B415" s="121" t="s">
        <v>952</v>
      </c>
      <c r="C415" s="121" t="s">
        <v>35</v>
      </c>
      <c r="D415" s="116">
        <v>6000000</v>
      </c>
      <c r="E415" s="116">
        <v>0</v>
      </c>
    </row>
    <row r="416" spans="1:5" ht="14.5" customHeight="1" x14ac:dyDescent="0.35">
      <c r="A416" s="121" t="s">
        <v>604</v>
      </c>
      <c r="B416" s="121" t="s">
        <v>963</v>
      </c>
      <c r="C416" s="121" t="s">
        <v>35</v>
      </c>
      <c r="D416" s="116">
        <v>8000000</v>
      </c>
      <c r="E416" s="116">
        <v>0</v>
      </c>
    </row>
    <row r="417" spans="1:5" ht="14.5" customHeight="1" x14ac:dyDescent="0.35">
      <c r="A417" s="121" t="s">
        <v>500</v>
      </c>
      <c r="B417" s="121" t="s">
        <v>779</v>
      </c>
      <c r="C417" s="121" t="s">
        <v>35</v>
      </c>
      <c r="D417" s="116">
        <v>7000000</v>
      </c>
      <c r="E417" s="116">
        <v>0</v>
      </c>
    </row>
    <row r="418" spans="1:5" ht="14.5" customHeight="1" x14ac:dyDescent="0.35">
      <c r="A418" s="121" t="s">
        <v>610</v>
      </c>
      <c r="B418" s="121" t="s">
        <v>972</v>
      </c>
      <c r="C418" s="121" t="s">
        <v>35</v>
      </c>
      <c r="D418" s="116">
        <v>5000000</v>
      </c>
      <c r="E418" s="116">
        <v>0</v>
      </c>
    </row>
    <row r="419" spans="1:5" ht="14.5" customHeight="1" x14ac:dyDescent="0.35">
      <c r="A419" s="121" t="s">
        <v>839</v>
      </c>
      <c r="B419" s="121" t="s">
        <v>533</v>
      </c>
      <c r="C419" s="121" t="s">
        <v>35</v>
      </c>
      <c r="D419" s="116">
        <v>6000000</v>
      </c>
      <c r="E419" s="116">
        <v>0</v>
      </c>
    </row>
    <row r="420" spans="1:5" ht="14.5" customHeight="1" x14ac:dyDescent="0.35">
      <c r="A420" s="121" t="s">
        <v>31</v>
      </c>
      <c r="B420" s="121" t="s">
        <v>28</v>
      </c>
      <c r="C420" s="121" t="s">
        <v>22</v>
      </c>
      <c r="D420" s="116">
        <v>10000000</v>
      </c>
      <c r="E420" s="116">
        <v>0</v>
      </c>
    </row>
    <row r="421" spans="1:5" ht="14.5" customHeight="1" x14ac:dyDescent="0.35">
      <c r="A421" s="121" t="s">
        <v>989</v>
      </c>
      <c r="B421" s="121" t="s">
        <v>32</v>
      </c>
      <c r="C421" s="121" t="s">
        <v>22</v>
      </c>
      <c r="D421" s="116">
        <v>10000000</v>
      </c>
      <c r="E421" s="116">
        <v>0</v>
      </c>
    </row>
    <row r="422" spans="1:5" ht="14.5" customHeight="1" x14ac:dyDescent="0.35">
      <c r="A422" s="121" t="s">
        <v>75</v>
      </c>
      <c r="B422" s="121" t="s">
        <v>68</v>
      </c>
      <c r="C422" s="121" t="s">
        <v>22</v>
      </c>
      <c r="D422" s="116">
        <v>9000000</v>
      </c>
      <c r="E422" s="116">
        <v>0</v>
      </c>
    </row>
    <row r="423" spans="1:5" ht="14.5" customHeight="1" x14ac:dyDescent="0.35">
      <c r="A423" s="121" t="s">
        <v>609</v>
      </c>
      <c r="B423" s="121" t="s">
        <v>902</v>
      </c>
      <c r="C423" s="121" t="s">
        <v>22</v>
      </c>
      <c r="D423" s="116">
        <v>5000000</v>
      </c>
      <c r="E423" s="116">
        <v>0</v>
      </c>
    </row>
    <row r="424" spans="1:5" ht="14.5" customHeight="1" x14ac:dyDescent="0.35">
      <c r="A424" s="121" t="s">
        <v>113</v>
      </c>
      <c r="B424" s="121" t="s">
        <v>668</v>
      </c>
      <c r="C424" s="121" t="s">
        <v>22</v>
      </c>
      <c r="D424" s="116">
        <v>15000000</v>
      </c>
      <c r="E424" s="116">
        <v>0</v>
      </c>
    </row>
    <row r="425" spans="1:5" ht="14.5" customHeight="1" x14ac:dyDescent="0.35">
      <c r="A425" s="121" t="s">
        <v>114</v>
      </c>
      <c r="B425" s="121" t="s">
        <v>110</v>
      </c>
      <c r="C425" s="121" t="s">
        <v>22</v>
      </c>
      <c r="D425" s="116">
        <v>14000000</v>
      </c>
      <c r="E425" s="116">
        <v>0</v>
      </c>
    </row>
    <row r="426" spans="1:5" ht="14.5" customHeight="1" x14ac:dyDescent="0.35">
      <c r="A426" s="121" t="s">
        <v>138</v>
      </c>
      <c r="B426" s="121" t="s">
        <v>139</v>
      </c>
      <c r="C426" s="121" t="s">
        <v>22</v>
      </c>
      <c r="D426" s="116">
        <v>11000000</v>
      </c>
      <c r="E426" s="116">
        <v>0</v>
      </c>
    </row>
    <row r="427" spans="1:5" ht="14.5" customHeight="1" x14ac:dyDescent="0.35">
      <c r="A427" s="121" t="s">
        <v>680</v>
      </c>
      <c r="B427" s="121" t="s">
        <v>681</v>
      </c>
      <c r="C427" s="121" t="s">
        <v>22</v>
      </c>
      <c r="D427" s="116">
        <v>7000000</v>
      </c>
      <c r="E427" s="116">
        <v>0</v>
      </c>
    </row>
    <row r="428" spans="1:5" ht="14.5" customHeight="1" x14ac:dyDescent="0.35">
      <c r="A428" s="121" t="s">
        <v>832</v>
      </c>
      <c r="B428" s="121" t="s">
        <v>688</v>
      </c>
      <c r="C428" s="121" t="s">
        <v>22</v>
      </c>
      <c r="D428" s="116">
        <v>7000000</v>
      </c>
      <c r="E428" s="116">
        <v>0</v>
      </c>
    </row>
    <row r="429" spans="1:5" ht="14.5" customHeight="1" x14ac:dyDescent="0.35">
      <c r="A429" s="121" t="s">
        <v>247</v>
      </c>
      <c r="B429" s="121" t="s">
        <v>250</v>
      </c>
      <c r="C429" s="121" t="s">
        <v>22</v>
      </c>
      <c r="D429" s="116">
        <v>10000000</v>
      </c>
      <c r="E429" s="116">
        <v>0</v>
      </c>
    </row>
    <row r="430" spans="1:5" ht="14.5" customHeight="1" x14ac:dyDescent="0.35">
      <c r="A430" s="121" t="s">
        <v>272</v>
      </c>
      <c r="B430" s="121" t="s">
        <v>280</v>
      </c>
      <c r="C430" s="121" t="s">
        <v>22</v>
      </c>
      <c r="D430" s="116">
        <v>10000000</v>
      </c>
      <c r="E430" s="116">
        <v>0</v>
      </c>
    </row>
    <row r="431" spans="1:5" ht="14.5" customHeight="1" x14ac:dyDescent="0.35">
      <c r="A431" s="121" t="s">
        <v>277</v>
      </c>
      <c r="B431" s="121" t="s">
        <v>271</v>
      </c>
      <c r="C431" s="121" t="s">
        <v>22</v>
      </c>
      <c r="D431" s="116">
        <v>7000000</v>
      </c>
      <c r="E431" s="116">
        <v>0</v>
      </c>
    </row>
    <row r="432" spans="1:5" ht="14.5" customHeight="1" x14ac:dyDescent="0.35">
      <c r="A432" s="121" t="s">
        <v>279</v>
      </c>
      <c r="B432" s="121" t="s">
        <v>705</v>
      </c>
      <c r="C432" s="121" t="s">
        <v>22</v>
      </c>
      <c r="D432" s="116">
        <v>7000000</v>
      </c>
      <c r="E432" s="116">
        <v>0</v>
      </c>
    </row>
    <row r="433" spans="1:5" ht="14.5" customHeight="1" x14ac:dyDescent="0.35">
      <c r="A433" s="121" t="s">
        <v>315</v>
      </c>
      <c r="B433" s="121" t="s">
        <v>710</v>
      </c>
      <c r="C433" s="121" t="s">
        <v>22</v>
      </c>
      <c r="D433" s="116">
        <v>6000000</v>
      </c>
      <c r="E433" s="116">
        <v>0</v>
      </c>
    </row>
    <row r="434" spans="1:5" ht="14.5" customHeight="1" x14ac:dyDescent="0.35">
      <c r="A434" s="121" t="s">
        <v>344</v>
      </c>
      <c r="B434" s="121" t="s">
        <v>345</v>
      </c>
      <c r="C434" s="121" t="s">
        <v>22</v>
      </c>
      <c r="D434" s="116">
        <v>7000000</v>
      </c>
      <c r="E434" s="116">
        <v>0</v>
      </c>
    </row>
    <row r="435" spans="1:5" ht="14.5" customHeight="1" x14ac:dyDescent="0.35">
      <c r="A435" s="121" t="s">
        <v>377</v>
      </c>
      <c r="B435" s="121" t="s">
        <v>380</v>
      </c>
      <c r="C435" s="121" t="s">
        <v>22</v>
      </c>
      <c r="D435" s="116">
        <v>13000000</v>
      </c>
      <c r="E435" s="116">
        <v>0</v>
      </c>
    </row>
    <row r="436" spans="1:5" ht="14.5" customHeight="1" x14ac:dyDescent="0.35">
      <c r="A436" s="121" t="s">
        <v>437</v>
      </c>
      <c r="B436" s="121" t="s">
        <v>440</v>
      </c>
      <c r="C436" s="121" t="s">
        <v>22</v>
      </c>
      <c r="D436" s="116">
        <v>16000000</v>
      </c>
      <c r="E436" s="116">
        <v>0</v>
      </c>
    </row>
    <row r="437" spans="1:5" ht="14.5" customHeight="1" x14ac:dyDescent="0.35">
      <c r="A437" s="121" t="s">
        <v>447</v>
      </c>
      <c r="B437" s="121" t="s">
        <v>448</v>
      </c>
      <c r="C437" s="121" t="s">
        <v>22</v>
      </c>
      <c r="D437" s="116">
        <v>9000000</v>
      </c>
      <c r="E437" s="116">
        <v>0</v>
      </c>
    </row>
    <row r="438" spans="1:5" ht="14.5" customHeight="1" x14ac:dyDescent="0.35">
      <c r="A438" s="121" t="s">
        <v>796</v>
      </c>
      <c r="B438" s="121" t="s">
        <v>797</v>
      </c>
      <c r="C438" s="121" t="s">
        <v>22</v>
      </c>
      <c r="D438" s="116">
        <v>5000000</v>
      </c>
      <c r="E438" s="116">
        <v>0</v>
      </c>
    </row>
    <row r="439" spans="1:5" ht="14.5" customHeight="1" x14ac:dyDescent="0.35">
      <c r="A439" s="121" t="s">
        <v>516</v>
      </c>
      <c r="B439" s="121" t="s">
        <v>517</v>
      </c>
      <c r="C439" s="121" t="s">
        <v>22</v>
      </c>
      <c r="D439" s="116">
        <v>10000000</v>
      </c>
      <c r="E439" s="116">
        <v>0</v>
      </c>
    </row>
    <row r="440" spans="1:5" ht="14.5" customHeight="1" x14ac:dyDescent="0.35">
      <c r="A440" s="121" t="s">
        <v>838</v>
      </c>
      <c r="B440" s="121" t="s">
        <v>525</v>
      </c>
      <c r="C440" s="121" t="s">
        <v>22</v>
      </c>
      <c r="D440" s="116">
        <v>6000000</v>
      </c>
      <c r="E440" s="116">
        <v>0</v>
      </c>
    </row>
    <row r="441" spans="1:5" ht="14.5" customHeight="1" x14ac:dyDescent="0.35">
      <c r="A441" s="121" t="s">
        <v>593</v>
      </c>
      <c r="B441" s="121" t="s">
        <v>888</v>
      </c>
      <c r="C441" s="121" t="s">
        <v>7</v>
      </c>
      <c r="D441" s="116">
        <v>12000000</v>
      </c>
      <c r="E441" s="116">
        <v>0</v>
      </c>
    </row>
    <row r="442" spans="1:5" ht="14.5" customHeight="1" x14ac:dyDescent="0.35">
      <c r="A442" s="121" t="s">
        <v>50</v>
      </c>
      <c r="B442" s="121" t="s">
        <v>53</v>
      </c>
      <c r="C442" s="121" t="s">
        <v>7</v>
      </c>
      <c r="D442" s="116">
        <v>14000000</v>
      </c>
      <c r="E442" s="116">
        <v>0</v>
      </c>
    </row>
    <row r="443" spans="1:5" ht="14.5" customHeight="1" x14ac:dyDescent="0.35">
      <c r="A443" s="121" t="s">
        <v>60</v>
      </c>
      <c r="B443" s="121" t="s">
        <v>62</v>
      </c>
      <c r="C443" s="121" t="s">
        <v>7</v>
      </c>
      <c r="D443" s="116">
        <v>10000000</v>
      </c>
      <c r="E443" s="116">
        <v>0</v>
      </c>
    </row>
    <row r="444" spans="1:5" ht="14.5" customHeight="1" x14ac:dyDescent="0.35">
      <c r="A444" s="121" t="s">
        <v>61</v>
      </c>
      <c r="B444" s="121" t="s">
        <v>210</v>
      </c>
      <c r="C444" s="121" t="s">
        <v>7</v>
      </c>
      <c r="D444" s="116">
        <v>9000000</v>
      </c>
      <c r="E444" s="116">
        <v>0</v>
      </c>
    </row>
    <row r="445" spans="1:5" ht="14.5" customHeight="1" x14ac:dyDescent="0.35">
      <c r="A445" s="121" t="s">
        <v>632</v>
      </c>
      <c r="B445" s="121" t="s">
        <v>633</v>
      </c>
      <c r="C445" s="121" t="s">
        <v>7</v>
      </c>
      <c r="D445" s="116">
        <v>6000000</v>
      </c>
      <c r="E445" s="116">
        <v>0</v>
      </c>
    </row>
    <row r="446" spans="1:5" ht="14.5" customHeight="1" x14ac:dyDescent="0.35">
      <c r="A446" s="121" t="s">
        <v>636</v>
      </c>
      <c r="B446" s="121" t="s">
        <v>637</v>
      </c>
      <c r="C446" s="121" t="s">
        <v>7</v>
      </c>
      <c r="D446" s="116">
        <v>5000000</v>
      </c>
      <c r="E446" s="116">
        <v>0</v>
      </c>
    </row>
    <row r="447" spans="1:5" ht="14.5" customHeight="1" x14ac:dyDescent="0.35">
      <c r="A447" s="121" t="s">
        <v>638</v>
      </c>
      <c r="B447" s="121" t="s">
        <v>639</v>
      </c>
      <c r="C447" s="121" t="s">
        <v>7</v>
      </c>
      <c r="D447" s="116">
        <v>5000000</v>
      </c>
      <c r="E447" s="116">
        <v>0</v>
      </c>
    </row>
    <row r="448" spans="1:5" ht="14.5" customHeight="1" x14ac:dyDescent="0.35">
      <c r="A448" s="121" t="s">
        <v>642</v>
      </c>
      <c r="B448" s="121" t="s">
        <v>643</v>
      </c>
      <c r="C448" s="121" t="s">
        <v>7</v>
      </c>
      <c r="D448" s="116">
        <v>5000000</v>
      </c>
      <c r="E448" s="116">
        <v>0</v>
      </c>
    </row>
    <row r="449" spans="1:5" ht="14.5" customHeight="1" x14ac:dyDescent="0.35">
      <c r="A449" s="121" t="s">
        <v>98</v>
      </c>
      <c r="B449" s="121" t="s">
        <v>102</v>
      </c>
      <c r="C449" s="121" t="s">
        <v>7</v>
      </c>
      <c r="D449" s="116">
        <v>14000000</v>
      </c>
      <c r="E449" s="116">
        <v>0</v>
      </c>
    </row>
    <row r="450" spans="1:5" ht="14.5" customHeight="1" x14ac:dyDescent="0.35">
      <c r="A450" s="121" t="s">
        <v>101</v>
      </c>
      <c r="B450" s="121" t="s">
        <v>106</v>
      </c>
      <c r="C450" s="121" t="s">
        <v>7</v>
      </c>
      <c r="D450" s="116">
        <v>13000000</v>
      </c>
      <c r="E450" s="116">
        <v>0</v>
      </c>
    </row>
    <row r="451" spans="1:5" ht="14.5" customHeight="1" x14ac:dyDescent="0.35">
      <c r="A451" s="121" t="s">
        <v>107</v>
      </c>
      <c r="B451" s="121" t="s">
        <v>108</v>
      </c>
      <c r="C451" s="121" t="s">
        <v>7</v>
      </c>
      <c r="D451" s="116">
        <v>10000000</v>
      </c>
      <c r="E451" s="116">
        <v>0</v>
      </c>
    </row>
    <row r="452" spans="1:5" ht="14.5" customHeight="1" x14ac:dyDescent="0.35">
      <c r="A452" s="121" t="s">
        <v>862</v>
      </c>
      <c r="B452" s="121" t="s">
        <v>864</v>
      </c>
      <c r="C452" s="121" t="s">
        <v>7</v>
      </c>
      <c r="D452" s="116">
        <v>8000000</v>
      </c>
      <c r="E452" s="116">
        <v>0</v>
      </c>
    </row>
    <row r="453" spans="1:5" ht="14.5" customHeight="1" x14ac:dyDescent="0.35">
      <c r="A453" s="121" t="s">
        <v>175</v>
      </c>
      <c r="B453" s="121" t="s">
        <v>176</v>
      </c>
      <c r="C453" s="121" t="s">
        <v>7</v>
      </c>
      <c r="D453" s="116">
        <v>6000000</v>
      </c>
      <c r="E453" s="116">
        <v>0</v>
      </c>
    </row>
    <row r="454" spans="1:5" ht="14.5" customHeight="1" x14ac:dyDescent="0.35">
      <c r="A454" s="121" t="s">
        <v>598</v>
      </c>
      <c r="B454" s="121" t="s">
        <v>916</v>
      </c>
      <c r="C454" s="121" t="s">
        <v>7</v>
      </c>
      <c r="D454" s="116">
        <v>7000000</v>
      </c>
      <c r="E454" s="116">
        <v>0</v>
      </c>
    </row>
    <row r="455" spans="1:5" ht="14.5" customHeight="1" x14ac:dyDescent="0.35">
      <c r="A455" s="121" t="s">
        <v>833</v>
      </c>
      <c r="B455" s="121" t="s">
        <v>211</v>
      </c>
      <c r="C455" s="121" t="s">
        <v>7</v>
      </c>
      <c r="D455" s="116">
        <v>6000000</v>
      </c>
      <c r="E455" s="116">
        <v>0</v>
      </c>
    </row>
    <row r="456" spans="1:5" ht="14.5" customHeight="1" x14ac:dyDescent="0.35">
      <c r="A456" s="121" t="s">
        <v>849</v>
      </c>
      <c r="B456" s="121" t="s">
        <v>850</v>
      </c>
      <c r="C456" s="121" t="s">
        <v>7</v>
      </c>
      <c r="D456" s="116">
        <v>6000000</v>
      </c>
      <c r="E456" s="116">
        <v>0</v>
      </c>
    </row>
    <row r="457" spans="1:5" ht="14.5" customHeight="1" x14ac:dyDescent="0.35">
      <c r="A457" s="121" t="s">
        <v>263</v>
      </c>
      <c r="B457" s="121" t="s">
        <v>268</v>
      </c>
      <c r="C457" s="121" t="s">
        <v>7</v>
      </c>
      <c r="D457" s="116">
        <v>5000000</v>
      </c>
      <c r="E457" s="116">
        <v>0</v>
      </c>
    </row>
    <row r="458" spans="1:5" ht="14.5" customHeight="1" x14ac:dyDescent="0.35">
      <c r="A458" s="121" t="s">
        <v>265</v>
      </c>
      <c r="B458" s="121" t="s">
        <v>264</v>
      </c>
      <c r="C458" s="121" t="s">
        <v>7</v>
      </c>
      <c r="D458" s="116">
        <v>5000000</v>
      </c>
      <c r="E458" s="116">
        <v>0</v>
      </c>
    </row>
    <row r="459" spans="1:5" ht="14.5" customHeight="1" x14ac:dyDescent="0.35">
      <c r="A459" s="121" t="s">
        <v>602</v>
      </c>
      <c r="B459" s="121" t="s">
        <v>993</v>
      </c>
      <c r="C459" s="121" t="s">
        <v>7</v>
      </c>
      <c r="D459" s="116">
        <v>5000000</v>
      </c>
      <c r="E459" s="116">
        <v>0</v>
      </c>
    </row>
    <row r="460" spans="1:5" ht="14.5" customHeight="1" x14ac:dyDescent="0.35">
      <c r="A460" s="121" t="s">
        <v>602</v>
      </c>
      <c r="B460" s="121" t="s">
        <v>929</v>
      </c>
      <c r="C460" s="121" t="s">
        <v>7</v>
      </c>
      <c r="D460" s="116">
        <v>6000000</v>
      </c>
      <c r="E460" s="116">
        <v>0</v>
      </c>
    </row>
    <row r="461" spans="1:5" ht="14.5" customHeight="1" x14ac:dyDescent="0.35">
      <c r="A461" s="121" t="s">
        <v>335</v>
      </c>
      <c r="B461" s="121" t="s">
        <v>332</v>
      </c>
      <c r="C461" s="121" t="s">
        <v>7</v>
      </c>
      <c r="D461" s="116">
        <v>9000000</v>
      </c>
      <c r="E461" s="116">
        <v>0</v>
      </c>
    </row>
    <row r="462" spans="1:5" ht="14.5" customHeight="1" x14ac:dyDescent="0.35">
      <c r="A462" s="121" t="s">
        <v>369</v>
      </c>
      <c r="B462" s="121" t="s">
        <v>729</v>
      </c>
      <c r="C462" s="121" t="s">
        <v>7</v>
      </c>
      <c r="D462" s="116">
        <v>12000000</v>
      </c>
      <c r="E462" s="116">
        <v>0</v>
      </c>
    </row>
    <row r="463" spans="1:5" ht="14.5" customHeight="1" x14ac:dyDescent="0.35">
      <c r="A463" s="121" t="s">
        <v>429</v>
      </c>
      <c r="B463" s="121" t="s">
        <v>428</v>
      </c>
      <c r="C463" s="121" t="s">
        <v>7</v>
      </c>
      <c r="D463" s="116">
        <v>11000000</v>
      </c>
      <c r="E463" s="116">
        <v>0</v>
      </c>
    </row>
    <row r="464" spans="1:5" ht="14.5" customHeight="1" x14ac:dyDescent="0.35">
      <c r="A464" s="121" t="s">
        <v>774</v>
      </c>
      <c r="B464" s="121" t="s">
        <v>775</v>
      </c>
      <c r="C464" s="121" t="s">
        <v>7</v>
      </c>
      <c r="D464" s="116">
        <v>7000000</v>
      </c>
      <c r="E464" s="116">
        <v>0</v>
      </c>
    </row>
    <row r="465" spans="1:5" ht="14.5" customHeight="1" x14ac:dyDescent="0.35">
      <c r="A465" s="121" t="s">
        <v>515</v>
      </c>
      <c r="B465" s="121" t="s">
        <v>511</v>
      </c>
      <c r="C465" s="121" t="s">
        <v>7</v>
      </c>
      <c r="D465" s="116">
        <v>7000000</v>
      </c>
      <c r="E465" s="116">
        <v>0</v>
      </c>
    </row>
    <row r="466" spans="1:5" ht="14.5" customHeight="1" x14ac:dyDescent="0.35">
      <c r="A466" s="121" t="s">
        <v>606</v>
      </c>
      <c r="B466" s="121" t="s">
        <v>976</v>
      </c>
      <c r="C466" s="121" t="s">
        <v>7</v>
      </c>
      <c r="D466" s="116">
        <v>6000000</v>
      </c>
      <c r="E466" s="116">
        <v>0</v>
      </c>
    </row>
    <row r="467" spans="1:5" ht="14.5" customHeight="1" x14ac:dyDescent="0.35">
      <c r="A467" s="121" t="s">
        <v>675</v>
      </c>
      <c r="B467" s="121" t="s">
        <v>137</v>
      </c>
      <c r="C467" s="121" t="s">
        <v>7</v>
      </c>
      <c r="D467" s="116">
        <v>10000000</v>
      </c>
      <c r="E467" s="116">
        <v>-1</v>
      </c>
    </row>
    <row r="468" spans="1:5" ht="14.5" customHeight="1" x14ac:dyDescent="0.35">
      <c r="A468" s="121" t="s">
        <v>173</v>
      </c>
      <c r="B468" s="121" t="s">
        <v>174</v>
      </c>
      <c r="C468" s="121" t="s">
        <v>7</v>
      </c>
      <c r="D468" s="116">
        <v>7000000</v>
      </c>
      <c r="E468" s="116">
        <v>-1</v>
      </c>
    </row>
    <row r="469" spans="1:5" ht="14.5" customHeight="1" x14ac:dyDescent="0.35">
      <c r="A469" s="121" t="s">
        <v>242</v>
      </c>
      <c r="B469" s="121" t="s">
        <v>235</v>
      </c>
      <c r="C469" s="121" t="s">
        <v>7</v>
      </c>
      <c r="D469" s="116">
        <v>7000000</v>
      </c>
      <c r="E469" s="116">
        <v>-1</v>
      </c>
    </row>
    <row r="470" spans="1:5" ht="14.5" customHeight="1" x14ac:dyDescent="0.35">
      <c r="A470" s="121" t="s">
        <v>773</v>
      </c>
      <c r="B470" s="121" t="s">
        <v>470</v>
      </c>
      <c r="C470" s="121" t="s">
        <v>7</v>
      </c>
      <c r="D470" s="116">
        <v>8000000</v>
      </c>
      <c r="E470" s="116">
        <v>-1</v>
      </c>
    </row>
    <row r="471" spans="1:5" ht="14.5" customHeight="1" x14ac:dyDescent="0.35">
      <c r="A471" s="121" t="s">
        <v>259</v>
      </c>
      <c r="B471" s="121" t="s">
        <v>269</v>
      </c>
      <c r="C471" s="121" t="s">
        <v>7</v>
      </c>
      <c r="D471" s="116">
        <v>7000000</v>
      </c>
      <c r="E471" s="116">
        <v>-2</v>
      </c>
    </row>
    <row r="472" spans="1:5" ht="14.5" customHeight="1" x14ac:dyDescent="0.35">
      <c r="A472" s="121" t="s">
        <v>786</v>
      </c>
      <c r="B472" s="121" t="s">
        <v>787</v>
      </c>
      <c r="C472" s="121" t="s">
        <v>7</v>
      </c>
      <c r="D472" s="116">
        <v>5000000</v>
      </c>
      <c r="E472" s="116">
        <v>-2</v>
      </c>
    </row>
    <row r="473" spans="1:5" ht="14.5" customHeight="1" x14ac:dyDescent="0.35">
      <c r="A473" s="121" t="s">
        <v>507</v>
      </c>
      <c r="B473" s="121" t="s">
        <v>508</v>
      </c>
      <c r="C473" s="121" t="s">
        <v>7</v>
      </c>
      <c r="D473" s="116">
        <v>10000000</v>
      </c>
      <c r="E473" s="116">
        <v>-2</v>
      </c>
    </row>
    <row r="474" spans="1:5" ht="14.5" customHeight="1" x14ac:dyDescent="0.35">
      <c r="A474" s="121" t="s">
        <v>593</v>
      </c>
      <c r="B474" s="121" t="s">
        <v>887</v>
      </c>
      <c r="C474" s="121" t="s">
        <v>7</v>
      </c>
      <c r="D474" s="116">
        <v>9000000</v>
      </c>
      <c r="E474" s="116">
        <v>-3</v>
      </c>
    </row>
    <row r="475" spans="1:5" ht="14.5" customHeight="1" x14ac:dyDescent="0.35">
      <c r="A475" s="121" t="s">
        <v>300</v>
      </c>
      <c r="B475" s="121" t="s">
        <v>708</v>
      </c>
      <c r="C475" s="121" t="s">
        <v>7</v>
      </c>
      <c r="D475" s="116">
        <v>7000000</v>
      </c>
      <c r="E475" s="116">
        <v>-3</v>
      </c>
    </row>
    <row r="476" spans="1:5" ht="14.5" customHeight="1" x14ac:dyDescent="0.35">
      <c r="A476" s="121" t="s">
        <v>606</v>
      </c>
      <c r="B476" s="121" t="s">
        <v>975</v>
      </c>
      <c r="C476" s="121" t="s">
        <v>7</v>
      </c>
      <c r="D476" s="116">
        <v>6000000</v>
      </c>
      <c r="E476" s="116">
        <v>-4</v>
      </c>
    </row>
    <row r="477" spans="1:5" ht="14.5" customHeight="1" x14ac:dyDescent="0.35">
      <c r="A477" s="121" t="s">
        <v>594</v>
      </c>
      <c r="B477" s="121" t="s">
        <v>894</v>
      </c>
      <c r="C477" s="121" t="s">
        <v>7</v>
      </c>
      <c r="D477" s="116">
        <v>9000000</v>
      </c>
      <c r="E477" s="116">
        <v>-6</v>
      </c>
    </row>
    <row r="478" spans="1:5" ht="14.5" customHeight="1" x14ac:dyDescent="0.35">
      <c r="A478" s="121" t="s">
        <v>852</v>
      </c>
      <c r="B478" s="121" t="s">
        <v>854</v>
      </c>
      <c r="C478" s="121" t="s">
        <v>7</v>
      </c>
      <c r="D478" s="116">
        <v>7000000</v>
      </c>
      <c r="E478" s="116">
        <v>-6</v>
      </c>
    </row>
    <row r="479" spans="1:5" ht="14.5" customHeight="1" x14ac:dyDescent="0.35">
      <c r="A479" s="121" t="s">
        <v>261</v>
      </c>
      <c r="B479" s="121" t="s">
        <v>266</v>
      </c>
      <c r="C479" s="121" t="s">
        <v>7</v>
      </c>
      <c r="D479" s="116">
        <v>7000000</v>
      </c>
      <c r="E479" s="116">
        <v>-7</v>
      </c>
    </row>
    <row r="480" spans="1:5" ht="14.5" customHeight="1" x14ac:dyDescent="0.35">
      <c r="A480" s="121" t="s">
        <v>606</v>
      </c>
      <c r="B480" s="121" t="s">
        <v>974</v>
      </c>
      <c r="C480" s="121" t="s">
        <v>7</v>
      </c>
      <c r="D480" s="116">
        <v>7000000</v>
      </c>
      <c r="E480" s="116">
        <v>-7</v>
      </c>
    </row>
    <row r="481" spans="1:5" ht="14.5" customHeight="1" x14ac:dyDescent="0.35">
      <c r="A481" s="121" t="s">
        <v>822</v>
      </c>
      <c r="B481" s="121" t="s">
        <v>820</v>
      </c>
      <c r="C481" s="121" t="s">
        <v>7</v>
      </c>
      <c r="D481" s="116">
        <v>5000000</v>
      </c>
      <c r="E481" s="116">
        <v>-8</v>
      </c>
    </row>
    <row r="482" spans="1:5" ht="14.5" customHeight="1" x14ac:dyDescent="0.35">
      <c r="A482" s="121" t="s">
        <v>262</v>
      </c>
      <c r="B482" s="121" t="s">
        <v>267</v>
      </c>
      <c r="C482" s="121" t="s">
        <v>7</v>
      </c>
      <c r="D482" s="116">
        <v>6000000</v>
      </c>
      <c r="E482" s="116">
        <v>-8</v>
      </c>
    </row>
    <row r="483" spans="1:5" ht="14.5" customHeight="1" x14ac:dyDescent="0.35">
      <c r="A483" s="121" t="s">
        <v>256</v>
      </c>
      <c r="B483" s="121" t="s">
        <v>257</v>
      </c>
      <c r="C483" s="121" t="s">
        <v>6</v>
      </c>
      <c r="D483" s="116">
        <v>8000000</v>
      </c>
      <c r="E483" s="116">
        <v>-10</v>
      </c>
    </row>
    <row r="484" spans="1:5" ht="14.5" customHeight="1" x14ac:dyDescent="0.35">
      <c r="A484" s="121" t="s">
        <v>851</v>
      </c>
      <c r="B484" s="121" t="s">
        <v>853</v>
      </c>
      <c r="C484" s="121" t="s">
        <v>7</v>
      </c>
      <c r="D484" s="116">
        <v>7000000</v>
      </c>
      <c r="E484" s="116">
        <v>-18</v>
      </c>
    </row>
    <row r="485" spans="1:5" ht="14.5" customHeight="1" x14ac:dyDescent="0.35">
      <c r="D485" s="117"/>
      <c r="E485" s="117"/>
    </row>
  </sheetData>
  <sheetProtection selectLockedCells="1" selectUnlockedCells="1"/>
  <autoFilter ref="A1:E484">
    <sortState ref="A2:E484">
      <sortCondition descending="1" ref="E1:E484"/>
    </sortState>
  </autoFilter>
  <sortState ref="A2:F485">
    <sortCondition descending="1" ref="E2:E485"/>
  </sortState>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Roman,Standaard"&amp;12&amp;A</oddHeader>
    <oddFooter>&amp;C&amp;"Times New Roman,Standaard"&amp;12Pagina &amp;P</oddFooter>
  </headerFooter>
</worksheet>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 Spelerslijst</vt:lpstr>
      <vt:lpstr>2 - Deelnameformulier</vt:lpstr>
      <vt:lpstr>3 - Statistieken 25-26 1e helft</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Matthijs Hanck</dc:creator>
  <cp:keywords/>
  <dc:description/>
  <cp:lastModifiedBy>Matthijs Hanck</cp:lastModifiedBy>
  <cp:revision/>
  <cp:lastPrinted>2025-07-18T09:25:10Z</cp:lastPrinted>
  <dcterms:created xsi:type="dcterms:W3CDTF">2019-07-05T14:35:06Z</dcterms:created>
  <dcterms:modified xsi:type="dcterms:W3CDTF">2026-01-04T11:39:50Z</dcterms:modified>
  <cp:category/>
  <cp:contentStatus/>
</cp:coreProperties>
</file>