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atth\OneDrive\Bureaublad\"/>
    </mc:Choice>
  </mc:AlternateContent>
  <bookViews>
    <workbookView xWindow="-120" yWindow="-120" windowWidth="29040" windowHeight="17520" tabRatio="782"/>
  </bookViews>
  <sheets>
    <sheet name="1 - Spelerslijst" sheetId="4" r:id="rId1"/>
    <sheet name="2 - Deelnameformulier" sheetId="2" r:id="rId2"/>
    <sheet name="3 - Statistieken 25-26" sheetId="3" r:id="rId3"/>
  </sheets>
  <definedNames>
    <definedName name="_xlnm._FilterDatabase" localSheetId="2" hidden="1">'3 - Statistieken 25-26'!$A$1:$B$139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2" l="1"/>
  <c r="F5" i="2"/>
  <c r="F6" i="2"/>
  <c r="F7" i="2"/>
  <c r="F8" i="2"/>
  <c r="F9" i="2"/>
  <c r="F10" i="2"/>
  <c r="F11" i="2"/>
  <c r="F12" i="2"/>
  <c r="F13" i="2"/>
  <c r="F14" i="2"/>
  <c r="F15" i="2"/>
  <c r="F16" i="2"/>
  <c r="F3" i="2"/>
  <c r="E4" i="2"/>
  <c r="E5" i="2"/>
  <c r="E6" i="2"/>
  <c r="E7" i="2"/>
  <c r="E8" i="2"/>
  <c r="E9" i="2"/>
  <c r="E10" i="2"/>
  <c r="E11" i="2"/>
  <c r="E12" i="2"/>
  <c r="E13" i="2"/>
  <c r="E14" i="2"/>
  <c r="E15" i="2"/>
  <c r="E16" i="2"/>
  <c r="E3" i="2"/>
  <c r="D134" i="2" l="1"/>
  <c r="F134" i="2" s="1"/>
  <c r="G134" i="2" s="1"/>
  <c r="E134" i="2" s="1"/>
  <c r="D133" i="2"/>
  <c r="F133" i="2" s="1"/>
  <c r="G133" i="2" s="1"/>
  <c r="E133" i="2" s="1"/>
  <c r="D132" i="2"/>
  <c r="F132" i="2" s="1"/>
  <c r="G132" i="2" s="1"/>
  <c r="E132" i="2" s="1"/>
  <c r="D131" i="2"/>
  <c r="F131" i="2" s="1"/>
  <c r="G131" i="2" s="1"/>
  <c r="E131" i="2" s="1"/>
  <c r="D130" i="2"/>
  <c r="F130" i="2" s="1"/>
  <c r="G130" i="2" s="1"/>
  <c r="E130" i="2" s="1"/>
  <c r="D129" i="2"/>
  <c r="F129" i="2" s="1"/>
  <c r="G129" i="2" s="1"/>
  <c r="E129" i="2" s="1"/>
  <c r="D128" i="2"/>
  <c r="F128" i="2" s="1"/>
  <c r="G128" i="2" s="1"/>
  <c r="E128" i="2" s="1"/>
  <c r="D127" i="2"/>
  <c r="F127" i="2" s="1"/>
  <c r="G127" i="2" s="1"/>
  <c r="E127" i="2" s="1"/>
  <c r="D126" i="2"/>
  <c r="F126" i="2" s="1"/>
  <c r="G126" i="2" s="1"/>
  <c r="E126" i="2" s="1"/>
  <c r="D125" i="2"/>
  <c r="F125" i="2" s="1"/>
  <c r="G125" i="2" s="1"/>
  <c r="E125" i="2" s="1"/>
  <c r="D124" i="2"/>
  <c r="F124" i="2" s="1"/>
  <c r="G124" i="2" s="1"/>
  <c r="E124" i="2" s="1"/>
  <c r="D123" i="2"/>
  <c r="F123" i="2" s="1"/>
  <c r="G123" i="2" s="1"/>
  <c r="E123" i="2" s="1"/>
  <c r="D122" i="2"/>
  <c r="F122" i="2" s="1"/>
  <c r="G122" i="2" s="1"/>
  <c r="E122" i="2" s="1"/>
  <c r="D121" i="2"/>
  <c r="F121" i="2" s="1"/>
  <c r="G121" i="2" s="1"/>
  <c r="E121" i="2" s="1"/>
  <c r="D116" i="2"/>
  <c r="D115" i="2"/>
  <c r="D114" i="2"/>
  <c r="D113" i="2"/>
  <c r="D112" i="2"/>
  <c r="D111" i="2"/>
  <c r="D110" i="2"/>
  <c r="D109" i="2"/>
  <c r="D108" i="2"/>
  <c r="D107" i="2"/>
  <c r="D106" i="2"/>
  <c r="D105" i="2"/>
  <c r="D104" i="2"/>
  <c r="D103" i="2"/>
  <c r="D100" i="2"/>
  <c r="I6" i="2" s="1"/>
  <c r="D99" i="2"/>
  <c r="E37" i="2"/>
  <c r="E36" i="2"/>
  <c r="E35" i="2"/>
  <c r="E34" i="2"/>
  <c r="E33" i="2"/>
  <c r="E32" i="2"/>
  <c r="E31" i="2"/>
  <c r="E30" i="2"/>
  <c r="E29" i="2"/>
  <c r="E28" i="2"/>
  <c r="E27" i="2"/>
  <c r="E26" i="2"/>
  <c r="E25" i="2"/>
  <c r="E24" i="2"/>
  <c r="E23" i="2"/>
  <c r="E22" i="2"/>
  <c r="E21" i="2"/>
  <c r="E20" i="2"/>
  <c r="I5" i="2"/>
  <c r="E114" i="2" l="1"/>
  <c r="E135" i="2"/>
  <c r="E136" i="2" s="1"/>
  <c r="E115" i="2"/>
  <c r="E103" i="2"/>
  <c r="E107" i="2"/>
  <c r="E111" i="2"/>
  <c r="E104" i="2"/>
  <c r="E108" i="2"/>
  <c r="E112" i="2"/>
  <c r="E116" i="2"/>
  <c r="E105" i="2"/>
  <c r="E109" i="2"/>
  <c r="E113" i="2"/>
  <c r="E106" i="2"/>
  <c r="E110" i="2"/>
  <c r="F17" i="2"/>
  <c r="I7" i="2" s="1"/>
  <c r="I9" i="2" l="1"/>
  <c r="E117" i="2"/>
  <c r="E118" i="2" l="1"/>
  <c r="I8" i="2"/>
</calcChain>
</file>

<file path=xl/sharedStrings.xml><?xml version="1.0" encoding="utf-8"?>
<sst xmlns="http://schemas.openxmlformats.org/spreadsheetml/2006/main" count="3061" uniqueCount="1073">
  <si>
    <t>CODE</t>
  </si>
  <si>
    <t>SPELER</t>
  </si>
  <si>
    <t>LINIE</t>
  </si>
  <si>
    <t>Ajax</t>
  </si>
  <si>
    <t>AJA11</t>
  </si>
  <si>
    <t>Keeper AJA</t>
  </si>
  <si>
    <t>KEEP</t>
  </si>
  <si>
    <t>AJA31</t>
  </si>
  <si>
    <t>VERD</t>
  </si>
  <si>
    <t>AJA32</t>
  </si>
  <si>
    <t>AJA34</t>
  </si>
  <si>
    <t>AJA35</t>
  </si>
  <si>
    <t>AJA36</t>
  </si>
  <si>
    <t>Anass Salah-Eddine</t>
  </si>
  <si>
    <t>AJA37</t>
  </si>
  <si>
    <t>AJA51</t>
  </si>
  <si>
    <t>Steven Berghuis</t>
  </si>
  <si>
    <t>MIDD</t>
  </si>
  <si>
    <t>AJA52</t>
  </si>
  <si>
    <t>AJA53</t>
  </si>
  <si>
    <t>AJA54</t>
  </si>
  <si>
    <t>Branco van den Boomen</t>
  </si>
  <si>
    <t>AJA56</t>
  </si>
  <si>
    <t>AJA71</t>
  </si>
  <si>
    <t>AANV</t>
  </si>
  <si>
    <t>AJA72</t>
  </si>
  <si>
    <t>AJA73</t>
  </si>
  <si>
    <t>AJA74</t>
  </si>
  <si>
    <t>AJA75</t>
  </si>
  <si>
    <t>AJA76</t>
  </si>
  <si>
    <t>Mika Godts</t>
  </si>
  <si>
    <t>AJA77</t>
  </si>
  <si>
    <t>AJA78</t>
  </si>
  <si>
    <t>Amourricho van Axel Dongen</t>
  </si>
  <si>
    <t>Hamdi Akujobi</t>
  </si>
  <si>
    <t>Sherel Floranus</t>
  </si>
  <si>
    <t>Peer Koopmeiners</t>
  </si>
  <si>
    <t>Stije Resink</t>
  </si>
  <si>
    <t>AZA11</t>
  </si>
  <si>
    <t>Keeper AZA</t>
  </si>
  <si>
    <t>AZA31</t>
  </si>
  <si>
    <t>AZA32</t>
  </si>
  <si>
    <t>Mees de Wit</t>
  </si>
  <si>
    <t>AZA34</t>
  </si>
  <si>
    <t>Wouter Goes</t>
  </si>
  <si>
    <t>AZA35</t>
  </si>
  <si>
    <t>Bruno Martins Indi</t>
  </si>
  <si>
    <t>AZA36</t>
  </si>
  <si>
    <t>AZA37</t>
  </si>
  <si>
    <t>Denso Kasius</t>
  </si>
  <si>
    <t>AZA38</t>
  </si>
  <si>
    <t>Maxim Dekker</t>
  </si>
  <si>
    <t>AZA39</t>
  </si>
  <si>
    <t>Alexandre Penetra</t>
  </si>
  <si>
    <t>AZA51</t>
  </si>
  <si>
    <t>Sven Mijnans</t>
  </si>
  <si>
    <t>AZA52</t>
  </si>
  <si>
    <t>AZA53</t>
  </si>
  <si>
    <t>Jordy Clasie</t>
  </si>
  <si>
    <t>AZA54</t>
  </si>
  <si>
    <t>AZA55</t>
  </si>
  <si>
    <t>AZA71</t>
  </si>
  <si>
    <t>AZA72</t>
  </si>
  <si>
    <t>AZA73</t>
  </si>
  <si>
    <t>AZA74</t>
  </si>
  <si>
    <t>AZA75</t>
  </si>
  <si>
    <t>Mayckel Lahdo</t>
  </si>
  <si>
    <t>AZA76</t>
  </si>
  <si>
    <t>Mexx Meerdink</t>
  </si>
  <si>
    <t>AZA77</t>
  </si>
  <si>
    <t>Ruben van Bommel</t>
  </si>
  <si>
    <t>AZA78</t>
  </si>
  <si>
    <t>AZA79</t>
  </si>
  <si>
    <t>Siebe Horemans</t>
  </si>
  <si>
    <t>Julian Baas</t>
  </si>
  <si>
    <t>Couhaib Driouech</t>
  </si>
  <si>
    <t>Feyenoord</t>
  </si>
  <si>
    <t>FEY11</t>
  </si>
  <si>
    <t>Keeper FEY</t>
  </si>
  <si>
    <t>FEY31</t>
  </si>
  <si>
    <t>FEY32</t>
  </si>
  <si>
    <t>FEY33</t>
  </si>
  <si>
    <t>FEY34</t>
  </si>
  <si>
    <t>Gernot Trauner</t>
  </si>
  <si>
    <t>FEY35</t>
  </si>
  <si>
    <t>FEY36</t>
  </si>
  <si>
    <t>Thomas Beelen</t>
  </si>
  <si>
    <t>FEY37</t>
  </si>
  <si>
    <t>FEY38</t>
  </si>
  <si>
    <t>FEY39</t>
  </si>
  <si>
    <t>FEY40</t>
  </si>
  <si>
    <t>FEY51</t>
  </si>
  <si>
    <t>FEY52</t>
  </si>
  <si>
    <t>FEY53</t>
  </si>
  <si>
    <t>Ramiz Zerrouki</t>
  </si>
  <si>
    <t>FEY54</t>
  </si>
  <si>
    <t>FEY58</t>
  </si>
  <si>
    <t>FEY71</t>
  </si>
  <si>
    <t>FEY73</t>
  </si>
  <si>
    <t>FEY75</t>
  </si>
  <si>
    <t>FEY76</t>
  </si>
  <si>
    <t>FEY78</t>
  </si>
  <si>
    <t>Calvin Stengs</t>
  </si>
  <si>
    <t>Ayase Ueda</t>
  </si>
  <si>
    <t>Fortuna Sittard</t>
  </si>
  <si>
    <t>FOR11</t>
  </si>
  <si>
    <t>Keeper FOR</t>
  </si>
  <si>
    <t>FOR31</t>
  </si>
  <si>
    <t>FOR32</t>
  </si>
  <si>
    <t>Ivo Pinto</t>
  </si>
  <si>
    <t>FOR34</t>
  </si>
  <si>
    <t>FOR35</t>
  </si>
  <si>
    <t>FOR36</t>
  </si>
  <si>
    <t>FOR51</t>
  </si>
  <si>
    <t>FOR52</t>
  </si>
  <si>
    <t>FOR53</t>
  </si>
  <si>
    <t>FOR54</t>
  </si>
  <si>
    <t>Alen Halilovic</t>
  </si>
  <si>
    <t>FOR55</t>
  </si>
  <si>
    <t>FOR71</t>
  </si>
  <si>
    <t>FOR72</t>
  </si>
  <si>
    <t>FOR73</t>
  </si>
  <si>
    <t>FOR74</t>
  </si>
  <si>
    <t>FOR75</t>
  </si>
  <si>
    <t>Kaj Sierhuis</t>
  </si>
  <si>
    <t>Go Ahead Eagles</t>
  </si>
  <si>
    <t>GAE11</t>
  </si>
  <si>
    <t>Keeper GAE</t>
  </si>
  <si>
    <t>GAE31</t>
  </si>
  <si>
    <t>Bas Kuipers</t>
  </si>
  <si>
    <t>GAE32</t>
  </si>
  <si>
    <t>Mats Deijl</t>
  </si>
  <si>
    <t>GAE33</t>
  </si>
  <si>
    <t>Joris Kramer</t>
  </si>
  <si>
    <t>GAE34</t>
  </si>
  <si>
    <t>Gerrit Nauber</t>
  </si>
  <si>
    <t>GAE35</t>
  </si>
  <si>
    <t>Jamal Amofa</t>
  </si>
  <si>
    <t>GAE36</t>
  </si>
  <si>
    <t>GAE37</t>
  </si>
  <si>
    <t>Pim Saathof</t>
  </si>
  <si>
    <t>Luca Everink</t>
  </si>
  <si>
    <t>Dean James</t>
  </si>
  <si>
    <t>GAE51</t>
  </si>
  <si>
    <t>GAE52</t>
  </si>
  <si>
    <t>GAE53</t>
  </si>
  <si>
    <t>GAE54</t>
  </si>
  <si>
    <t>Evert Linthorst</t>
  </si>
  <si>
    <t>GAE71</t>
  </si>
  <si>
    <t>Oliver Valaker Edvardsen</t>
  </si>
  <si>
    <t>GAE72</t>
  </si>
  <si>
    <t>GAE73</t>
  </si>
  <si>
    <t>Finn Stokkers</t>
  </si>
  <si>
    <t>GAE74</t>
  </si>
  <si>
    <t>GAE75</t>
  </si>
  <si>
    <t>Thibo Baeten</t>
  </si>
  <si>
    <t>GAE76</t>
  </si>
  <si>
    <t>Victor Edvardsen</t>
  </si>
  <si>
    <t>GAE77</t>
  </si>
  <si>
    <t>GAE78</t>
  </si>
  <si>
    <t>Jakob Breum</t>
  </si>
  <si>
    <t>SC Heerenveen</t>
  </si>
  <si>
    <t>HEE11</t>
  </si>
  <si>
    <t>Keeper HEE</t>
  </si>
  <si>
    <t>HEE32</t>
  </si>
  <si>
    <t>HEE33</t>
  </si>
  <si>
    <t>HEE34</t>
  </si>
  <si>
    <t>HEE35</t>
  </si>
  <si>
    <t>Syb van Ottele</t>
  </si>
  <si>
    <t>HEE36</t>
  </si>
  <si>
    <t>HEE37</t>
  </si>
  <si>
    <t>HEE51</t>
  </si>
  <si>
    <t>HEE52</t>
  </si>
  <si>
    <t>HEE54</t>
  </si>
  <si>
    <t>HEE55</t>
  </si>
  <si>
    <t>HEE56</t>
  </si>
  <si>
    <t>HEE72</t>
  </si>
  <si>
    <t>HEE73</t>
  </si>
  <si>
    <t>HEE74</t>
  </si>
  <si>
    <t>Justin Hoogma</t>
  </si>
  <si>
    <t>Jizz Hornkamp</t>
  </si>
  <si>
    <t>NEC</t>
  </si>
  <si>
    <t>NEC11</t>
  </si>
  <si>
    <t>Keeper NEC</t>
  </si>
  <si>
    <t>NEC31</t>
  </si>
  <si>
    <t>Bram Nuytinck</t>
  </si>
  <si>
    <t>NEC32</t>
  </si>
  <si>
    <t>Bart van Rooij</t>
  </si>
  <si>
    <t>NEC33</t>
  </si>
  <si>
    <t>Philippe Sandler</t>
  </si>
  <si>
    <t>NEC34</t>
  </si>
  <si>
    <t>Youri Baas</t>
  </si>
  <si>
    <t>NEC35</t>
  </si>
  <si>
    <t>NEC36</t>
  </si>
  <si>
    <t>NEC51</t>
  </si>
  <si>
    <t>NEC52</t>
  </si>
  <si>
    <t>Dirk Proper</t>
  </si>
  <si>
    <t>NEC71</t>
  </si>
  <si>
    <t>NEC72</t>
  </si>
  <si>
    <t>NEC73</t>
  </si>
  <si>
    <t>NEC74</t>
  </si>
  <si>
    <t>NEC75</t>
  </si>
  <si>
    <t>Koki Ogawa</t>
  </si>
  <si>
    <t>Rober González</t>
  </si>
  <si>
    <t>PSV</t>
  </si>
  <si>
    <t>PSV11</t>
  </si>
  <si>
    <t>Keeper PSV</t>
  </si>
  <si>
    <t>PSV31</t>
  </si>
  <si>
    <t>PSV32</t>
  </si>
  <si>
    <t>Mauro Júnior</t>
  </si>
  <si>
    <t>PSV33</t>
  </si>
  <si>
    <t>PSV34</t>
  </si>
  <si>
    <t>PSV35</t>
  </si>
  <si>
    <t>PSV36</t>
  </si>
  <si>
    <t>PSV37</t>
  </si>
  <si>
    <t>Armando Obispo</t>
  </si>
  <si>
    <t>PSV51</t>
  </si>
  <si>
    <t>Guus Til</t>
  </si>
  <si>
    <t>PSV52</t>
  </si>
  <si>
    <t>Joey Veerman</t>
  </si>
  <si>
    <t>PSV53</t>
  </si>
  <si>
    <t>PSV54</t>
  </si>
  <si>
    <t>Isaac Babadi</t>
  </si>
  <si>
    <t>PSV71</t>
  </si>
  <si>
    <t>PSV72</t>
  </si>
  <si>
    <t>PSV73</t>
  </si>
  <si>
    <t>Ricardo Pepi</t>
  </si>
  <si>
    <t>PSV74</t>
  </si>
  <si>
    <t>PSV75</t>
  </si>
  <si>
    <t>PSV76</t>
  </si>
  <si>
    <t>PSV77</t>
  </si>
  <si>
    <t>Ismael Saibari</t>
  </si>
  <si>
    <t>Yassin Oukili</t>
  </si>
  <si>
    <t>Richonell Margaret</t>
  </si>
  <si>
    <t>David Min</t>
  </si>
  <si>
    <t>Sparta Rotterdam</t>
  </si>
  <si>
    <t>SPA11</t>
  </si>
  <si>
    <t>Keeper SPA</t>
  </si>
  <si>
    <t>SPA31</t>
  </si>
  <si>
    <t>SPA32</t>
  </si>
  <si>
    <t>SPA33</t>
  </si>
  <si>
    <t>Mike Eerdhuijzen</t>
  </si>
  <si>
    <t>SPA34</t>
  </si>
  <si>
    <t>Rick Meissen</t>
  </si>
  <si>
    <t>SPA36</t>
  </si>
  <si>
    <t>Tijs Velthuis</t>
  </si>
  <si>
    <t>SPA38</t>
  </si>
  <si>
    <t>SPA51</t>
  </si>
  <si>
    <t>Arno Verschueren</t>
  </si>
  <si>
    <t>SPA52</t>
  </si>
  <si>
    <t>SPA53</t>
  </si>
  <si>
    <t>Pelle Clement</t>
  </si>
  <si>
    <t>SPA54</t>
  </si>
  <si>
    <t>SPA55</t>
  </si>
  <si>
    <t>Saïd Bakari</t>
  </si>
  <si>
    <t>SPA71</t>
  </si>
  <si>
    <t>SPA72</t>
  </si>
  <si>
    <t>Tobias Lauritsen</t>
  </si>
  <si>
    <t>SPA73</t>
  </si>
  <si>
    <t>SPA74</t>
  </si>
  <si>
    <t>SPA75</t>
  </si>
  <si>
    <t>FC Twente</t>
  </si>
  <si>
    <t>TWE11</t>
  </si>
  <si>
    <t>Keeper TWE</t>
  </si>
  <si>
    <t>TWE31</t>
  </si>
  <si>
    <t>Gijs Smal</t>
  </si>
  <si>
    <t>TWE33</t>
  </si>
  <si>
    <t>TWE34</t>
  </si>
  <si>
    <t>Mees Hilgers</t>
  </si>
  <si>
    <t>TWE35</t>
  </si>
  <si>
    <t>TWE36</t>
  </si>
  <si>
    <t>Max Bruns</t>
  </si>
  <si>
    <t>TWE51</t>
  </si>
  <si>
    <t>TWE52</t>
  </si>
  <si>
    <t>Sem Steijn</t>
  </si>
  <si>
    <t>TWE53</t>
  </si>
  <si>
    <t>Youri Regeer</t>
  </si>
  <si>
    <t>TWE54</t>
  </si>
  <si>
    <t>Younes Taha</t>
  </si>
  <si>
    <t>TWE55</t>
  </si>
  <si>
    <t>TWE56</t>
  </si>
  <si>
    <t>Mathias Kjölö</t>
  </si>
  <si>
    <t>TWE57</t>
  </si>
  <si>
    <t>TWE71</t>
  </si>
  <si>
    <t>TWE72</t>
  </si>
  <si>
    <t>TWE73</t>
  </si>
  <si>
    <t>Daan Rots</t>
  </si>
  <si>
    <t>TWE74</t>
  </si>
  <si>
    <t>FC Utrecht</t>
  </si>
  <si>
    <t>UTR11</t>
  </si>
  <si>
    <t>Keeper UTR</t>
  </si>
  <si>
    <t>UTR31</t>
  </si>
  <si>
    <t>UTR32</t>
  </si>
  <si>
    <t>Nick Viergever</t>
  </si>
  <si>
    <t>UTR33</t>
  </si>
  <si>
    <t>UTR34</t>
  </si>
  <si>
    <t>UTR35</t>
  </si>
  <si>
    <t>UTR36</t>
  </si>
  <si>
    <t>UTR37</t>
  </si>
  <si>
    <t>UTR51</t>
  </si>
  <si>
    <t>Jens Toornstra</t>
  </si>
  <si>
    <t>UTR52</t>
  </si>
  <si>
    <t>UTR53</t>
  </si>
  <si>
    <t>Taylor Booth</t>
  </si>
  <si>
    <t>UTR54</t>
  </si>
  <si>
    <t>Can Bozdogan</t>
  </si>
  <si>
    <t>UTR55</t>
  </si>
  <si>
    <t>Victor Jensen</t>
  </si>
  <si>
    <t>UTR56</t>
  </si>
  <si>
    <t>Luuk Brouwers</t>
  </si>
  <si>
    <t>UTR57</t>
  </si>
  <si>
    <t>Zidane Iqbal</t>
  </si>
  <si>
    <t>UTR71</t>
  </si>
  <si>
    <t>UTR72</t>
  </si>
  <si>
    <t>UTR73</t>
  </si>
  <si>
    <t>UTR74</t>
  </si>
  <si>
    <t>UTR75</t>
  </si>
  <si>
    <t>Ole Romeny</t>
  </si>
  <si>
    <t>UTR77</t>
  </si>
  <si>
    <t>UTR78</t>
  </si>
  <si>
    <t>Adrian Blake</t>
  </si>
  <si>
    <t>Thomas Buitink</t>
  </si>
  <si>
    <t>Calvin Twigt</t>
  </si>
  <si>
    <t>PEC Zwolle</t>
  </si>
  <si>
    <t>ZWO11</t>
  </si>
  <si>
    <t>Keeper ZWO</t>
  </si>
  <si>
    <t>ZWO31</t>
  </si>
  <si>
    <t>ZWO32</t>
  </si>
  <si>
    <t>Sam Kersten</t>
  </si>
  <si>
    <t>ZWO33</t>
  </si>
  <si>
    <t>ZWO34</t>
  </si>
  <si>
    <t>ZWO35</t>
  </si>
  <si>
    <t>ZWO36</t>
  </si>
  <si>
    <t>Anselmo García MacNulty</t>
  </si>
  <si>
    <t>ZWO51</t>
  </si>
  <si>
    <t>ZWO52</t>
  </si>
  <si>
    <t>ZWO53</t>
  </si>
  <si>
    <t>Odysseus Velanas</t>
  </si>
  <si>
    <t>ZWO54</t>
  </si>
  <si>
    <t>Zico Buurmeester</t>
  </si>
  <si>
    <t>ZWO55</t>
  </si>
  <si>
    <t>ZWO56</t>
  </si>
  <si>
    <t>Davy van den Berg</t>
  </si>
  <si>
    <t>ZWO57</t>
  </si>
  <si>
    <t>ZWO58</t>
  </si>
  <si>
    <t>Samir Lagsir</t>
  </si>
  <si>
    <t>ZWO71</t>
  </si>
  <si>
    <t>ZWO72</t>
  </si>
  <si>
    <t>ZWO73</t>
  </si>
  <si>
    <t>ZWO74</t>
  </si>
  <si>
    <t>NAAM</t>
  </si>
  <si>
    <t>Pos.</t>
  </si>
  <si>
    <t>Bedrag</t>
  </si>
  <si>
    <t>Keeper</t>
  </si>
  <si>
    <t>Verdediger 1</t>
  </si>
  <si>
    <t>CONTROLE</t>
  </si>
  <si>
    <t>Verdediger 2</t>
  </si>
  <si>
    <t>Heb je je naam ingevuld in cel D1?</t>
  </si>
  <si>
    <t>Verdediger 3</t>
  </si>
  <si>
    <t>Heb je een code voor 14 spelers ingevuld?</t>
  </si>
  <si>
    <t>Verdediger 4</t>
  </si>
  <si>
    <t>Ben je binnen het budget van 180 miljoen gebleven?</t>
  </si>
  <si>
    <t>Middenvelder 1</t>
  </si>
  <si>
    <t>Heb je 14 spelers (11 basis, 3 reserve) van 14 verschillende clubs gekozen?</t>
  </si>
  <si>
    <t>Middenvelder 2</t>
  </si>
  <si>
    <t>Heb je de spelers in de juiste linie ingevuld?</t>
  </si>
  <si>
    <t>Middenvelder 3</t>
  </si>
  <si>
    <t>Aanvaller 1</t>
  </si>
  <si>
    <t>Aanvaller 2</t>
  </si>
  <si>
    <t>Aanvaller 3</t>
  </si>
  <si>
    <t>Alleen insturen wanneer je 5 keer "OK" ziet staan in de tabel</t>
  </si>
  <si>
    <t>Reserve-verdediger</t>
  </si>
  <si>
    <t>(vul alleen groene cellen in)</t>
  </si>
  <si>
    <t>Reserve-middenvelder</t>
  </si>
  <si>
    <t>Reserve-aanvaller</t>
  </si>
  <si>
    <t>Voorspel de eindstand van de Eredivisie hier:</t>
  </si>
  <si>
    <t>Kies…</t>
  </si>
  <si>
    <r>
      <rPr>
        <b/>
        <sz val="11"/>
        <rFont val="Calibri"/>
        <family val="2"/>
        <scheme val="minor"/>
      </rPr>
      <t>Voorspelling eindstand Eredivisie</t>
    </r>
    <r>
      <rPr>
        <sz val="11"/>
        <rFont val="Calibri"/>
        <family val="2"/>
        <scheme val="minor"/>
      </rPr>
      <t xml:space="preserve">
Voorspel de nummers 1 tot en met 18 van de ranglijst, door in het keuzemenu van kolom D (de groene cellen) de club te kiezen.
Voor elke club krijg je strafpunten voor het aantal posities dat jouw voorspelling afwijkt van de daadwerkelijke positie in de ranglijst.
De deelnemer met de minste "strafpunten" wint.
Let goed op dat je alle 18 verschillende clubs één keer selecteert.
Deelname aan dit aparte spel komt dit seizoen in de plaats van het Totospel dat wij in het verleden in de tweede seizoenshelft organiseerden.
Deelname aan dit spel is inbegrepen in het deelnamebedrag voor S11manager.</t>
    </r>
  </si>
  <si>
    <t>Controle alle spelers ingevuld</t>
  </si>
  <si>
    <t>Controle 14 verschillende codes</t>
  </si>
  <si>
    <t>Controle verschillende linies</t>
  </si>
  <si>
    <t>ADO Den Haag</t>
  </si>
  <si>
    <t>Cambuur Leeuwarden</t>
  </si>
  <si>
    <t>FC Groningen</t>
  </si>
  <si>
    <t>Nog niet ingevuld</t>
  </si>
  <si>
    <t>AJA</t>
  </si>
  <si>
    <t>AZA</t>
  </si>
  <si>
    <t>AZ Alkmaar</t>
  </si>
  <si>
    <t>FEY</t>
  </si>
  <si>
    <t>FOR</t>
  </si>
  <si>
    <t>GAE</t>
  </si>
  <si>
    <t>HEE</t>
  </si>
  <si>
    <t>NEC Nijmegen</t>
  </si>
  <si>
    <t>SPA</t>
  </si>
  <si>
    <t>TWE</t>
  </si>
  <si>
    <t>UTR</t>
  </si>
  <si>
    <t>ZWO</t>
  </si>
  <si>
    <t>Ryan Flamingo</t>
  </si>
  <si>
    <t>GRO</t>
  </si>
  <si>
    <t>WIL</t>
  </si>
  <si>
    <t>Willem II</t>
  </si>
  <si>
    <t>Anton Gaaei</t>
  </si>
  <si>
    <t>Ahmetcan Kaplan</t>
  </si>
  <si>
    <t>AJA39</t>
  </si>
  <si>
    <t>Josip Sutalo</t>
  </si>
  <si>
    <t xml:space="preserve">Owen Wijndal </t>
  </si>
  <si>
    <t>AJA38</t>
  </si>
  <si>
    <t>Tristan Gooijer</t>
  </si>
  <si>
    <t>Kristian Hlynsson</t>
  </si>
  <si>
    <t>Sivert Mannsverk</t>
  </si>
  <si>
    <t xml:space="preserve">Kian Fitz-Jim </t>
  </si>
  <si>
    <t>Vasilios Zagaritis</t>
  </si>
  <si>
    <t>Yoann Cathline</t>
  </si>
  <si>
    <t>Seiya Maikuma</t>
  </si>
  <si>
    <t>Finn Stam</t>
  </si>
  <si>
    <t>Kees Smit</t>
  </si>
  <si>
    <t>Dave Kwakman</t>
  </si>
  <si>
    <t>Troy Parrott</t>
  </si>
  <si>
    <t>Ibrahim Sadiq</t>
  </si>
  <si>
    <t>Bart Nieuwkoop</t>
  </si>
  <si>
    <t>Gjivai Zechiël</t>
  </si>
  <si>
    <t>Anis Hadj-Moussa</t>
  </si>
  <si>
    <t>Leo Sauer</t>
  </si>
  <si>
    <t>Jasper Dahlhaus</t>
  </si>
  <si>
    <t>Kristoffer Peterson</t>
  </si>
  <si>
    <t xml:space="preserve">Úmaro Embaló </t>
  </si>
  <si>
    <t>Julius Dirksen</t>
  </si>
  <si>
    <t>Mathis Suray</t>
  </si>
  <si>
    <t>Søren Tengstedt</t>
  </si>
  <si>
    <t>GRO11</t>
  </si>
  <si>
    <t>Keeper GRO</t>
  </si>
  <si>
    <t>GRO31</t>
  </si>
  <si>
    <t>GRO32</t>
  </si>
  <si>
    <t>Marvin Peersman</t>
  </si>
  <si>
    <t>GRO33</t>
  </si>
  <si>
    <t>Wouter Prins</t>
  </si>
  <si>
    <t>GRO34</t>
  </si>
  <si>
    <t>Marco Rente</t>
  </si>
  <si>
    <t>GRO35</t>
  </si>
  <si>
    <t>Thijmen Blokzijl</t>
  </si>
  <si>
    <t>GRO36</t>
  </si>
  <si>
    <t>Sven Bouland</t>
  </si>
  <si>
    <t>GRO57</t>
  </si>
  <si>
    <t>GRO51</t>
  </si>
  <si>
    <t>Thijs Oosting</t>
  </si>
  <si>
    <t>GRO52</t>
  </si>
  <si>
    <t>Luciano Valente</t>
  </si>
  <si>
    <t>GRO55</t>
  </si>
  <si>
    <t>GRO56</t>
  </si>
  <si>
    <t>Jorg Schreuders</t>
  </si>
  <si>
    <t>Tika de Jonge</t>
  </si>
  <si>
    <t>GRO71</t>
  </si>
  <si>
    <t>Romano Postema</t>
  </si>
  <si>
    <t>GRO72</t>
  </si>
  <si>
    <t>Thom van Bergen</t>
  </si>
  <si>
    <t>GRO73</t>
  </si>
  <si>
    <t>Brynjólfur Willumsson</t>
  </si>
  <si>
    <t>GRO74</t>
  </si>
  <si>
    <t>GRO75</t>
  </si>
  <si>
    <t>Noam Emeran</t>
  </si>
  <si>
    <t>GRO76</t>
  </si>
  <si>
    <t>Rui Mendes</t>
  </si>
  <si>
    <t>Oliver Braude</t>
  </si>
  <si>
    <t>Levi Smans</t>
  </si>
  <si>
    <t>HEE76</t>
  </si>
  <si>
    <t>Jan Zamburek</t>
  </si>
  <si>
    <t>NEC54</t>
  </si>
  <si>
    <t>Kodai Sano</t>
  </si>
  <si>
    <t>Sami Ouaissa</t>
  </si>
  <si>
    <t>NEC55</t>
  </si>
  <si>
    <t>Başar Önal</t>
  </si>
  <si>
    <t>PSV Eindhoven</t>
  </si>
  <si>
    <t>Sergiño Dest</t>
  </si>
  <si>
    <t>PSV56</t>
  </si>
  <si>
    <t>PSV55</t>
  </si>
  <si>
    <t>Jerdy Schouten</t>
  </si>
  <si>
    <t>Tygo Land</t>
  </si>
  <si>
    <t>PSV57</t>
  </si>
  <si>
    <t>Daouda Weidmann</t>
  </si>
  <si>
    <t>Oskar Zawada</t>
  </si>
  <si>
    <t>SPA39</t>
  </si>
  <si>
    <t>Boyd Reith</t>
  </si>
  <si>
    <t>Teo Quintero</t>
  </si>
  <si>
    <t>Mike Kleijn</t>
  </si>
  <si>
    <t>Shunsuke Mito</t>
  </si>
  <si>
    <t>TWE37</t>
  </si>
  <si>
    <t>Alec van Hoorenbeeck</t>
  </si>
  <si>
    <t>Juliën Mesbahi</t>
  </si>
  <si>
    <t>TWE58</t>
  </si>
  <si>
    <t>Gijs Besselink</t>
  </si>
  <si>
    <t>TWE75</t>
  </si>
  <si>
    <t>Mitchell van Bergen</t>
  </si>
  <si>
    <t>Sayfallah Ltaief</t>
  </si>
  <si>
    <t>Niklas Vesterlund</t>
  </si>
  <si>
    <t>Matisse Didden</t>
  </si>
  <si>
    <t>Alonzo Engwanda</t>
  </si>
  <si>
    <t>Noah Ohio</t>
  </si>
  <si>
    <t>Miguel Rodríguez</t>
  </si>
  <si>
    <t>WIL11</t>
  </si>
  <si>
    <t>Keeper WIL</t>
  </si>
  <si>
    <t>WIL31</t>
  </si>
  <si>
    <t>WIL32</t>
  </si>
  <si>
    <t>WIL33</t>
  </si>
  <si>
    <t>WIL34</t>
  </si>
  <si>
    <t>WIL35</t>
  </si>
  <si>
    <t>WIL36</t>
  </si>
  <si>
    <t>WIL37</t>
  </si>
  <si>
    <t>WIL38</t>
  </si>
  <si>
    <t>WIL51</t>
  </si>
  <si>
    <t>Ringo Meerveld</t>
  </si>
  <si>
    <t>WIL52</t>
  </si>
  <si>
    <t>WIL53</t>
  </si>
  <si>
    <t>WIL54</t>
  </si>
  <si>
    <t>WIL55</t>
  </si>
  <si>
    <t>Amine Lachkar</t>
  </si>
  <si>
    <t>WIL71</t>
  </si>
  <si>
    <t>WIL72</t>
  </si>
  <si>
    <t>WIL73</t>
  </si>
  <si>
    <t>WIL74</t>
  </si>
  <si>
    <t>Emilio Kehrer</t>
  </si>
  <si>
    <t>Damian van der Haar</t>
  </si>
  <si>
    <t>Rodney Kroeze</t>
  </si>
  <si>
    <t>Dylan Ruward</t>
  </si>
  <si>
    <t>Nick Fichtinger</t>
  </si>
  <si>
    <t>AJA33</t>
  </si>
  <si>
    <t>Jesse Bal</t>
  </si>
  <si>
    <t>Mats Rots</t>
  </si>
  <si>
    <t>Giovanni van Zwam</t>
  </si>
  <si>
    <t>Mats Egbring</t>
  </si>
  <si>
    <t>FEY41</t>
  </si>
  <si>
    <t>FEY72</t>
  </si>
  <si>
    <t>GAE38</t>
  </si>
  <si>
    <t>GRO53</t>
  </si>
  <si>
    <t>GRO54</t>
  </si>
  <si>
    <t>HEE31</t>
  </si>
  <si>
    <t>NEC57</t>
  </si>
  <si>
    <t>PSV58</t>
  </si>
  <si>
    <t>TWE38</t>
  </si>
  <si>
    <t>UTR80</t>
  </si>
  <si>
    <t>TWE76</t>
  </si>
  <si>
    <t>Sam Lammers</t>
  </si>
  <si>
    <t>WIL76</t>
  </si>
  <si>
    <t>Nieuw</t>
  </si>
  <si>
    <t>FOR56</t>
  </si>
  <si>
    <t>Luka Tunjic</t>
  </si>
  <si>
    <t>ZWO75</t>
  </si>
  <si>
    <t>Ryan Thomas</t>
  </si>
  <si>
    <t>Excelsior</t>
  </si>
  <si>
    <t>NEC58</t>
  </si>
  <si>
    <t>Argyris Darelas</t>
  </si>
  <si>
    <t>Dylan Mbayo</t>
  </si>
  <si>
    <t>ADO</t>
  </si>
  <si>
    <t>CAM</t>
  </si>
  <si>
    <t>TEL</t>
  </si>
  <si>
    <t>Telstar</t>
  </si>
  <si>
    <t>EXC</t>
  </si>
  <si>
    <t>WAARDE</t>
  </si>
  <si>
    <t>ADO11</t>
  </si>
  <si>
    <t>Keeper ADO</t>
  </si>
  <si>
    <t>ADO31</t>
  </si>
  <si>
    <t>Mattteo Waem</t>
  </si>
  <si>
    <t>ADO32</t>
  </si>
  <si>
    <t>Sekou Sylla</t>
  </si>
  <si>
    <t>ADO33</t>
  </si>
  <si>
    <t>Milan Hokke</t>
  </si>
  <si>
    <t>ADO34</t>
  </si>
  <si>
    <t>Pascal Mulder</t>
  </si>
  <si>
    <t>ADO35</t>
  </si>
  <si>
    <t>Sanyika Bergtop</t>
  </si>
  <si>
    <t>ADO36</t>
  </si>
  <si>
    <t>Lasse Wilhelm</t>
  </si>
  <si>
    <t>ADO51</t>
  </si>
  <si>
    <t>Evan Rottier</t>
  </si>
  <si>
    <t>ADO52</t>
  </si>
  <si>
    <t>Juho Kilo</t>
  </si>
  <si>
    <t>ADO53</t>
  </si>
  <si>
    <t>ADO54</t>
  </si>
  <si>
    <t>Mylian Jiménez</t>
  </si>
  <si>
    <t>ADO55</t>
  </si>
  <si>
    <t>Finn de Bruin</t>
  </si>
  <si>
    <t>ADO71</t>
  </si>
  <si>
    <t>Daryl van Mieghem</t>
  </si>
  <si>
    <t>ADO72</t>
  </si>
  <si>
    <t>Luka Reischl</t>
  </si>
  <si>
    <t>ADO73</t>
  </si>
  <si>
    <t>ADO74</t>
  </si>
  <si>
    <t>Donát Bárány</t>
  </si>
  <si>
    <t>ADO75</t>
  </si>
  <si>
    <t>Cameron Peupion</t>
  </si>
  <si>
    <t>ADO76</t>
  </si>
  <si>
    <t>Nigel Thomas</t>
  </si>
  <si>
    <t>ADO77</t>
  </si>
  <si>
    <t>Illaijh de Ruijter</t>
  </si>
  <si>
    <t>ADO78</t>
  </si>
  <si>
    <t>Jalen Hawkins</t>
  </si>
  <si>
    <t>ADO79</t>
  </si>
  <si>
    <t>Dani van Loenen</t>
  </si>
  <si>
    <t>ADO80</t>
  </si>
  <si>
    <t>Yannick Eduardo</t>
  </si>
  <si>
    <t>Ko Itakura</t>
  </si>
  <si>
    <t>Dies Janse</t>
  </si>
  <si>
    <t>Caio Henrique</t>
  </si>
  <si>
    <t>Daley Blind</t>
  </si>
  <si>
    <t>Lucas Rosa</t>
  </si>
  <si>
    <t>Aaron Bouwman</t>
  </si>
  <si>
    <t>AJA40</t>
  </si>
  <si>
    <t>AJA41</t>
  </si>
  <si>
    <t>Oscar Gloukh</t>
  </si>
  <si>
    <t>Davy Klaassen</t>
  </si>
  <si>
    <t>Jorthy Mokio</t>
  </si>
  <si>
    <t>Abdellah Ouazane</t>
  </si>
  <si>
    <t>Kasper Dolberg</t>
  </si>
  <si>
    <t>Rayane Bounida</t>
  </si>
  <si>
    <t>Maher Carrizo</t>
  </si>
  <si>
    <t>Don-Angelo Konadu</t>
  </si>
  <si>
    <t>Marcos Leonardo</t>
  </si>
  <si>
    <t>Mateo Chávez</t>
  </si>
  <si>
    <t>Elija Dijkstra</t>
  </si>
  <si>
    <t>Billy van Duijl</t>
  </si>
  <si>
    <t>Rion Ichihara</t>
  </si>
  <si>
    <t>AZA40</t>
  </si>
  <si>
    <t>Lewis Schouten</t>
  </si>
  <si>
    <t>Matej Sin</t>
  </si>
  <si>
    <t>XXX56</t>
  </si>
  <si>
    <t>Kasper Boogaard</t>
  </si>
  <si>
    <t>Isak Jensen</t>
  </si>
  <si>
    <t>Weslley Patati</t>
  </si>
  <si>
    <t>Ro-Zangelo Daal</t>
  </si>
  <si>
    <t>Ayoub Oufkir</t>
  </si>
  <si>
    <t>Sem van Duijn</t>
  </si>
  <si>
    <t>SC Cambuur</t>
  </si>
  <si>
    <t>CAM11</t>
  </si>
  <si>
    <t>Keeper CAM</t>
  </si>
  <si>
    <t>CAM31</t>
  </si>
  <si>
    <t>Ismaël Baouf</t>
  </si>
  <si>
    <t>CAM32</t>
  </si>
  <si>
    <t>CAM33</t>
  </si>
  <si>
    <t>Jorn Berkhout</t>
  </si>
  <si>
    <t>CAM34</t>
  </si>
  <si>
    <t>Lucas Jetten</t>
  </si>
  <si>
    <t>CAM35</t>
  </si>
  <si>
    <t>Morgan Costarelli</t>
  </si>
  <si>
    <t>CAM36</t>
  </si>
  <si>
    <t>Rik Mulders</t>
  </si>
  <si>
    <t>CAM37</t>
  </si>
  <si>
    <t>Ryan van de Pavert</t>
  </si>
  <si>
    <t>CAM51</t>
  </si>
  <si>
    <t>Nicky Souren</t>
  </si>
  <si>
    <t>CAM52</t>
  </si>
  <si>
    <t>Ethan Apkakou</t>
  </si>
  <si>
    <t>CAM53</t>
  </si>
  <si>
    <t>Daan Visser</t>
  </si>
  <si>
    <t>CAM71</t>
  </si>
  <si>
    <t>Iwan Henstra</t>
  </si>
  <si>
    <t>CAM72</t>
  </si>
  <si>
    <t>Skye Vink</t>
  </si>
  <si>
    <t>CAM73</t>
  </si>
  <si>
    <t>Fabian Kvam</t>
  </si>
  <si>
    <t>CAM74</t>
  </si>
  <si>
    <t>Wiebe Kooistra</t>
  </si>
  <si>
    <t>CAM75</t>
  </si>
  <si>
    <t>Nicolas Binder</t>
  </si>
  <si>
    <t>CAM76</t>
  </si>
  <si>
    <t>Ilyes Hamache</t>
  </si>
  <si>
    <t>EXC11</t>
  </si>
  <si>
    <t>Keeper EXC</t>
  </si>
  <si>
    <t>EXC31</t>
  </si>
  <si>
    <t>Casper Widell</t>
  </si>
  <si>
    <t>EXC32</t>
  </si>
  <si>
    <t>EXC33</t>
  </si>
  <si>
    <t>Jan Plug</t>
  </si>
  <si>
    <t>EXC34</t>
  </si>
  <si>
    <t>Nolan Martens</t>
  </si>
  <si>
    <t>EXC35</t>
  </si>
  <si>
    <t>Simon Janssen</t>
  </si>
  <si>
    <t>EXC36</t>
  </si>
  <si>
    <t>Kasey Bos</t>
  </si>
  <si>
    <t>EXC37</t>
  </si>
  <si>
    <t>Stan Henderikx</t>
  </si>
  <si>
    <t>EXC38</t>
  </si>
  <si>
    <t>Marlon van de Wetering</t>
  </si>
  <si>
    <t>EXC51</t>
  </si>
  <si>
    <t>Noah Naujoks</t>
  </si>
  <si>
    <t>EXC52</t>
  </si>
  <si>
    <t>Irakli Yegoian</t>
  </si>
  <si>
    <t>EXC53</t>
  </si>
  <si>
    <t>Lennard Hartjes</t>
  </si>
  <si>
    <t>XXX54</t>
  </si>
  <si>
    <t>Adam Carlén</t>
  </si>
  <si>
    <t>EXC55</t>
  </si>
  <si>
    <t>Daniël van Vianen</t>
  </si>
  <si>
    <t>EXC56</t>
  </si>
  <si>
    <t>Mathijs Tielemans</t>
  </si>
  <si>
    <t>EXC71</t>
  </si>
  <si>
    <t>Gyan de Regt</t>
  </si>
  <si>
    <t>EXC72</t>
  </si>
  <si>
    <t>Yacqub Finey</t>
  </si>
  <si>
    <t>EXC73</t>
  </si>
  <si>
    <t>Ilano Silva Timas</t>
  </si>
  <si>
    <t>EXC74</t>
  </si>
  <si>
    <t>David Garden</t>
  </si>
  <si>
    <t>EXC75</t>
  </si>
  <si>
    <t>Nesto Groen</t>
  </si>
  <si>
    <t>Jordan Bos</t>
  </si>
  <si>
    <t>Givairo Read</t>
  </si>
  <si>
    <t>Tsuyoshi Watanabe</t>
  </si>
  <si>
    <t>Anel Ahmedhodzic</t>
  </si>
  <si>
    <t>Mika Mármol</t>
  </si>
  <si>
    <t>Jordan Lotomba</t>
  </si>
  <si>
    <t>Jeremiah St. Juste</t>
  </si>
  <si>
    <t>FEY42</t>
  </si>
  <si>
    <t>Neraysho Kasanwirjo</t>
  </si>
  <si>
    <t>Jakub Moder</t>
  </si>
  <si>
    <t>FEY55</t>
  </si>
  <si>
    <t>Oussama Targhalline</t>
  </si>
  <si>
    <t>XXX57</t>
  </si>
  <si>
    <t>In-beom Hwang</t>
  </si>
  <si>
    <t>Charles Vanhoutte</t>
  </si>
  <si>
    <t>XXX59</t>
  </si>
  <si>
    <t>FEY60</t>
  </si>
  <si>
    <t>Tobias van den Elshout</t>
  </si>
  <si>
    <t>FEY61</t>
  </si>
  <si>
    <t>Thijs Kraaijeveld</t>
  </si>
  <si>
    <t>Nacho Ferri</t>
  </si>
  <si>
    <t>Luka Ivanušec</t>
  </si>
  <si>
    <t>Casper Tengstedt</t>
  </si>
  <si>
    <t>Aymen Sliti</t>
  </si>
  <si>
    <t>Gonçalo Borges</t>
  </si>
  <si>
    <t>FEY79</t>
  </si>
  <si>
    <t>Shaqueel van Persie</t>
  </si>
  <si>
    <t>FEY80</t>
  </si>
  <si>
    <t>Gaoussou Diarra</t>
  </si>
  <si>
    <t>FEY81</t>
  </si>
  <si>
    <t>Stéphano Carrillo</t>
  </si>
  <si>
    <t>FOR33</t>
  </si>
  <si>
    <t>Justin Hubner</t>
  </si>
  <si>
    <t>Iván Márquez</t>
  </si>
  <si>
    <t>Nick de Groot</t>
  </si>
  <si>
    <t>Siebe Wylin</t>
  </si>
  <si>
    <t>FOR37</t>
  </si>
  <si>
    <t>Mohamed Ihattaren</t>
  </si>
  <si>
    <t>Philip Brittijn</t>
  </si>
  <si>
    <t>Edouard Michut</t>
  </si>
  <si>
    <t>Shiloh 't Zand</t>
  </si>
  <si>
    <t>Sven Simons</t>
  </si>
  <si>
    <t>FOR57</t>
  </si>
  <si>
    <t>Moussa Gbemou</t>
  </si>
  <si>
    <t>Liquincio Zeefuik</t>
  </si>
  <si>
    <t>Owen Johnson</t>
  </si>
  <si>
    <t>Anthony Descotte</t>
  </si>
  <si>
    <t>Alfons Sampsted</t>
  </si>
  <si>
    <t>Tomas Galvez</t>
  </si>
  <si>
    <t>Eus Waayers</t>
  </si>
  <si>
    <t>GAE39</t>
  </si>
  <si>
    <t>Melle Meulensteen</t>
  </si>
  <si>
    <t>Yassir Salah Rahmouni</t>
  </si>
  <si>
    <t>GAE55</t>
  </si>
  <si>
    <t>Robbin Weijenberg</t>
  </si>
  <si>
    <t>Stefán Ingi Sigurdarson</t>
  </si>
  <si>
    <t>Oskar Sivertsen</t>
  </si>
  <si>
    <t>Erik Flataker</t>
  </si>
  <si>
    <t>Tyrique Mercera</t>
  </si>
  <si>
    <t>Elvis van der Laan</t>
  </si>
  <si>
    <t>XXX37</t>
  </si>
  <si>
    <t>Robin Kelder</t>
  </si>
  <si>
    <t>GRO38</t>
  </si>
  <si>
    <t>Nikolas Brandis</t>
  </si>
  <si>
    <t>David van der Werff</t>
  </si>
  <si>
    <t>Travis Hernes</t>
  </si>
  <si>
    <t>Nils Eggens</t>
  </si>
  <si>
    <t>Ryan Metu</t>
  </si>
  <si>
    <t>Maas Willemsen</t>
  </si>
  <si>
    <t>Hristiyan Petrov</t>
  </si>
  <si>
    <t>Nikolai Hopland</t>
  </si>
  <si>
    <t>Darling Bladi</t>
  </si>
  <si>
    <t>HEE38</t>
  </si>
  <si>
    <t>XXX53</t>
  </si>
  <si>
    <t>Joris van Overeem</t>
  </si>
  <si>
    <t>Marcus Linday</t>
  </si>
  <si>
    <t>Isaiah Ahmed</t>
  </si>
  <si>
    <t>HEE57</t>
  </si>
  <si>
    <t>Nolhan Courtens</t>
  </si>
  <si>
    <t>HEE71</t>
  </si>
  <si>
    <t>Jacob Trenskow</t>
  </si>
  <si>
    <t>Dylan Vente</t>
  </si>
  <si>
    <t>Maxence Rivera</t>
  </si>
  <si>
    <t>Luca Oyen</t>
  </si>
  <si>
    <t>XXX75</t>
  </si>
  <si>
    <t>Eser Gürbüz</t>
  </si>
  <si>
    <t>Jermaine Rijssel</t>
  </si>
  <si>
    <t>Brayann Pereira</t>
  </si>
  <si>
    <t>Deveron Fonville</t>
  </si>
  <si>
    <t>Thomas Ouwejan</t>
  </si>
  <si>
    <t>Perr Schuurs</t>
  </si>
  <si>
    <t>NEC37</t>
  </si>
  <si>
    <t>Tobias Storm</t>
  </si>
  <si>
    <t>NEC38</t>
  </si>
  <si>
    <t>Yousri Sbai</t>
  </si>
  <si>
    <t>Tjaronn Chery</t>
  </si>
  <si>
    <t>Noé Lebreton</t>
  </si>
  <si>
    <t>Darko Nejasmic</t>
  </si>
  <si>
    <t>Adam Tahaui</t>
  </si>
  <si>
    <t>Willum Thór Willumsson</t>
  </si>
  <si>
    <t>NEC59</t>
  </si>
  <si>
    <t>Jamiro Monteiro</t>
  </si>
  <si>
    <t>NEC60</t>
  </si>
  <si>
    <t>Isak Hansen-Aarøen</t>
  </si>
  <si>
    <t>NEC61</t>
  </si>
  <si>
    <t>Sam de Laat</t>
  </si>
  <si>
    <t>Bryan Linssen</t>
  </si>
  <si>
    <t>Vito van Crooij</t>
  </si>
  <si>
    <t>Kevin Kers</t>
  </si>
  <si>
    <t>NEC76</t>
  </si>
  <si>
    <t>Clement Bischoff</t>
  </si>
  <si>
    <t>NEC77</t>
  </si>
  <si>
    <t>Emre Mor</t>
  </si>
  <si>
    <t>Yarek Gasiorowski</t>
  </si>
  <si>
    <t>Kiliann Sildillia</t>
  </si>
  <si>
    <t>Adamo Nagalo</t>
  </si>
  <si>
    <t>Fabian Merién</t>
  </si>
  <si>
    <t>PSV38</t>
  </si>
  <si>
    <t>Paul Wanner</t>
  </si>
  <si>
    <t>Noah Fernandez</t>
  </si>
  <si>
    <t>Joel van den Berg</t>
  </si>
  <si>
    <t>Ivan Perisic</t>
  </si>
  <si>
    <t>Dennis Man</t>
  </si>
  <si>
    <t>Esmir Bajraktarević</t>
  </si>
  <si>
    <t>Alassane Pléa</t>
  </si>
  <si>
    <t>Marvin Young</t>
  </si>
  <si>
    <t>SPA35</t>
  </si>
  <si>
    <t>Lushendry Martes</t>
  </si>
  <si>
    <t>Nick Verschuren</t>
  </si>
  <si>
    <t>Giannino Vianello</t>
  </si>
  <si>
    <t>SPA40</t>
  </si>
  <si>
    <t>Max de Ligt</t>
  </si>
  <si>
    <t>Ayoni Santos</t>
  </si>
  <si>
    <t>Alwande Roaldsøy</t>
  </si>
  <si>
    <t>Younes Jaber el Meftahi</t>
  </si>
  <si>
    <t>Milan Zonneveld</t>
  </si>
  <si>
    <t>Nökkvi Thórisson</t>
  </si>
  <si>
    <t>Joel Ideho</t>
  </si>
  <si>
    <t>SPA76</t>
  </si>
  <si>
    <t>Casper Terho</t>
  </si>
  <si>
    <t>TEL11</t>
  </si>
  <si>
    <t>Keeper TEL</t>
  </si>
  <si>
    <t>TEL31</t>
  </si>
  <si>
    <t>TEL32</t>
  </si>
  <si>
    <t>Gerald Alders</t>
  </si>
  <si>
    <t>TEL33</t>
  </si>
  <si>
    <t>Nigel Ogidi Nwankwo</t>
  </si>
  <si>
    <t>TEL34</t>
  </si>
  <si>
    <t>Abdelnour Soualhia</t>
  </si>
  <si>
    <t>TEL35</t>
  </si>
  <si>
    <t>Abdelraffie Benzzine</t>
  </si>
  <si>
    <t>TEL36</t>
  </si>
  <si>
    <t>Yamano Olfers</t>
  </si>
  <si>
    <t>TEL37</t>
  </si>
  <si>
    <t>Prince Aning</t>
  </si>
  <si>
    <t>TEL51</t>
  </si>
  <si>
    <t>Jeff Hardeveld</t>
  </si>
  <si>
    <t>TEL52</t>
  </si>
  <si>
    <t>Patrick Brouwer</t>
  </si>
  <si>
    <t>TEL53</t>
  </si>
  <si>
    <t>Nils Rossen</t>
  </si>
  <si>
    <t>TEL54</t>
  </si>
  <si>
    <t>Tyrone Owusu</t>
  </si>
  <si>
    <t>TEL55</t>
  </si>
  <si>
    <t>Noach Shenkman</t>
  </si>
  <si>
    <t>TEL56</t>
  </si>
  <si>
    <t>Rojendro Oudsten</t>
  </si>
  <si>
    <t>TEL57</t>
  </si>
  <si>
    <t>Fabiano Rust</t>
  </si>
  <si>
    <t>TEL58</t>
  </si>
  <si>
    <t>Isaiah Ahmed</t>
  </si>
  <si>
    <t>TEL71</t>
  </si>
  <si>
    <t>Soufiane Hetli</t>
  </si>
  <si>
    <t>TEL72</t>
  </si>
  <si>
    <t>Kay Tejan</t>
  </si>
  <si>
    <t>TEL73</t>
  </si>
  <si>
    <t>Jelani Seedorf</t>
  </si>
  <si>
    <t>TEL74</t>
  </si>
  <si>
    <t>TEL75</t>
  </si>
  <si>
    <t>Emirhan Demircan</t>
  </si>
  <si>
    <t>TWE32</t>
  </si>
  <si>
    <t>Stav Lemkin</t>
  </si>
  <si>
    <t>Ruud Nijstad</t>
  </si>
  <si>
    <t>Aske Adelgaard</t>
  </si>
  <si>
    <t>Robin Pröpper</t>
  </si>
  <si>
    <t>Krzysztof Kurowski</t>
  </si>
  <si>
    <t>TWE39</t>
  </si>
  <si>
    <t>Guilherme Peixoto</t>
  </si>
  <si>
    <t>TWE40</t>
  </si>
  <si>
    <t>Thomas van den Belt</t>
  </si>
  <si>
    <t>Wout Weghorst</t>
  </si>
  <si>
    <t>Sondre Ørjasæter</t>
  </si>
  <si>
    <t>Marko Pjaca</t>
  </si>
  <si>
    <t>TWE77</t>
  </si>
  <si>
    <t>Naci Ünüvar</t>
  </si>
  <si>
    <t>TWE78</t>
  </si>
  <si>
    <t>TWE79</t>
  </si>
  <si>
    <t>Lucas Vennegoor of Hesselink</t>
  </si>
  <si>
    <t>Kevin Paredes</t>
  </si>
  <si>
    <t>Arthur Zagré</t>
  </si>
  <si>
    <t>Guus Offerhaus</t>
  </si>
  <si>
    <t>UTR38</t>
  </si>
  <si>
    <t>Neville Ogidi Nwankwo</t>
  </si>
  <si>
    <t>UTR39</t>
  </si>
  <si>
    <t>Emeka Adiele</t>
  </si>
  <si>
    <t>UTR40</t>
  </si>
  <si>
    <t>Jamie Schuldes</t>
  </si>
  <si>
    <t>UTR41</t>
  </si>
  <si>
    <t>Ferdinand Pohl</t>
  </si>
  <si>
    <t>Dani de Wit</t>
  </si>
  <si>
    <t>Thomas Berenbruch</t>
  </si>
  <si>
    <t>Jaygo van Ommeren</t>
  </si>
  <si>
    <t>UTR58</t>
  </si>
  <si>
    <t>Oualid Agougil</t>
  </si>
  <si>
    <t>Rafik El Arguioui</t>
  </si>
  <si>
    <t>UTR60</t>
  </si>
  <si>
    <t>Ángel Alarcón</t>
  </si>
  <si>
    <t>Artem Stepanov</t>
  </si>
  <si>
    <t>Miliano Jonathans</t>
  </si>
  <si>
    <t>XXX79</t>
  </si>
  <si>
    <t>Emmanuel Chigozie Owen</t>
  </si>
  <si>
    <t>Nathan Tjoe-A-On</t>
  </si>
  <si>
    <t>Per van Loon</t>
  </si>
  <si>
    <t>Alessandro Ciranni</t>
  </si>
  <si>
    <t>Amine Et-Taïbi</t>
  </si>
  <si>
    <t>Jens Mathijsen</t>
  </si>
  <si>
    <t>Kayen Scheepens</t>
  </si>
  <si>
    <t>WIL39</t>
  </si>
  <si>
    <t>Mats Lemmens</t>
  </si>
  <si>
    <t>Uriël van Aalst</t>
  </si>
  <si>
    <t>Anass Zarrouk</t>
  </si>
  <si>
    <t>Jari Schuurman</t>
  </si>
  <si>
    <t>Devin Haen</t>
  </si>
  <si>
    <t>Thomas Verheydt</t>
  </si>
  <si>
    <t>Jaden Slory</t>
  </si>
  <si>
    <t>Armin Culum</t>
  </si>
  <si>
    <t>Siegert Baartmans</t>
  </si>
  <si>
    <t>Lasse Abildgaard</t>
  </si>
  <si>
    <t>WIL77</t>
  </si>
  <si>
    <t>Simon Graves</t>
  </si>
  <si>
    <t>Olivier Aertssen</t>
  </si>
  <si>
    <t>Tobias Sommer</t>
  </si>
  <si>
    <t>Gabriël Reiziger</t>
  </si>
  <si>
    <t>Jadiel Pereira da Gama</t>
  </si>
  <si>
    <t>Givaro Rahajaän</t>
  </si>
  <si>
    <t>Koen Kostons</t>
  </si>
  <si>
    <t>Younes Namli</t>
  </si>
  <si>
    <t>Elias Sørensen</t>
  </si>
  <si>
    <t>Ibrahim Cissoko</t>
  </si>
  <si>
    <t>Tot</t>
  </si>
  <si>
    <t>Derensili Sanches Fernandes</t>
  </si>
  <si>
    <t>Lance Duijvestijn</t>
  </si>
  <si>
    <t>Lasse Nordas</t>
  </si>
  <si>
    <t>Tyrese Noslin</t>
  </si>
  <si>
    <t>Jesper Karlsson</t>
  </si>
  <si>
    <t>Youssef El Kachati</t>
  </si>
  <si>
    <t>Sébastien Haller</t>
  </si>
  <si>
    <t>Shola Shoretire</t>
  </si>
  <si>
    <t>Szymon Wlodarczyk</t>
  </si>
  <si>
    <t>Justin Lonwijk</t>
  </si>
  <si>
    <t>Myron Boadu</t>
  </si>
  <si>
    <t>Sean Steur</t>
  </si>
  <si>
    <t>Eli Dasa</t>
  </si>
  <si>
    <t>Shurandy Sambo</t>
  </si>
  <si>
    <t>Ilias Bronkhorst</t>
  </si>
  <si>
    <t>Virgil Misidjan</t>
  </si>
  <si>
    <t>Mike van Duinen</t>
  </si>
  <si>
    <t>Patrick van Aanholt</t>
  </si>
  <si>
    <t>Jerolldino Bergraaf</t>
  </si>
  <si>
    <t>Mats Seuntjens</t>
  </si>
  <si>
    <t>Devon Koswal</t>
  </si>
  <si>
    <t>Kenzo Goudmijn</t>
  </si>
  <si>
    <t>Danilo</t>
  </si>
  <si>
    <t>Cedric Hatenboer</t>
  </si>
  <si>
    <t>Emil Hansson</t>
  </si>
  <si>
    <t>Dylan Mertens</t>
  </si>
  <si>
    <t>Raheem Sterling</t>
  </si>
  <si>
    <t>Cyle Larin</t>
  </si>
  <si>
    <t>Jan Faberski</t>
  </si>
  <si>
    <t>Shawn Adewoye</t>
  </si>
  <si>
    <t>Jetro Willems</t>
  </si>
  <si>
    <t>Dion Malone</t>
  </si>
  <si>
    <t>Takehiro Tomiyasu</t>
  </si>
  <si>
    <t>Nicolas Verkooijen</t>
  </si>
  <si>
    <t>Jonathan de Guzmán</t>
  </si>
  <si>
    <t>Adil Lechkar</t>
  </si>
  <si>
    <t>Guilliano Cairo</t>
  </si>
  <si>
    <t>Malcolm Jeng</t>
  </si>
  <si>
    <t>Chris-Kévin Nadje</t>
  </si>
  <si>
    <t>Oleksandr Zinchenko</t>
  </si>
  <si>
    <t>Samuel Bastien</t>
  </si>
  <si>
    <t>Tristan Schenkhuizen</t>
  </si>
  <si>
    <t>Pharell Nash</t>
  </si>
  <si>
    <t>Rodrigo Macedo</t>
  </si>
  <si>
    <t>Bendegúz Kovács</t>
  </si>
  <si>
    <t>Ayoub Ouarghi</t>
  </si>
  <si>
    <t>Ilai Grootfaam</t>
  </si>
  <si>
    <t>Hasip Korkmazyürek</t>
  </si>
  <si>
    <t>Gani Büyükhan</t>
  </si>
  <si>
    <t>Ofosu Boakye</t>
  </si>
  <si>
    <t>Jismerai Dillema</t>
  </si>
  <si>
    <t>Nigel Groenewald</t>
  </si>
  <si>
    <t>Rio Robbemond</t>
  </si>
  <si>
    <t>Wassim Bouziane</t>
  </si>
  <si>
    <t>Daan Bisschops</t>
  </si>
  <si>
    <t>Mark Hoekstra</t>
  </si>
  <si>
    <t>Jivayno Zinhagel</t>
  </si>
  <si>
    <t>Amin Laoukili</t>
  </si>
  <si>
    <t>Mohamed Hamdaoui</t>
  </si>
  <si>
    <t>José de Almeida Reis</t>
  </si>
  <si>
    <t>Noa el Hamdaoui</t>
  </si>
  <si>
    <t>Zach Booth</t>
  </si>
  <si>
    <t>Daley Sinkgraven</t>
  </si>
  <si>
    <t>Jordy Bawuah</t>
  </si>
  <si>
    <t>Jim Koller</t>
  </si>
  <si>
    <t>Jesse van de Haar</t>
  </si>
  <si>
    <t>Jari Vlak</t>
  </si>
  <si>
    <t>Julian Rijkhof</t>
  </si>
  <si>
    <t>Bram Marsman</t>
  </si>
  <si>
    <t>Jort van der Sande</t>
  </si>
  <si>
    <t>Luc Nieuwenhuijs</t>
  </si>
  <si>
    <t>David Voute</t>
  </si>
  <si>
    <t>AJA79</t>
  </si>
  <si>
    <t>Tolu Arokodare</t>
  </si>
  <si>
    <t>XXX55</t>
  </si>
  <si>
    <t>AZA41</t>
  </si>
  <si>
    <t>Sam de Grand</t>
  </si>
  <si>
    <t>EXC39</t>
  </si>
  <si>
    <t>Osman Turay</t>
  </si>
  <si>
    <t>EXC57</t>
  </si>
  <si>
    <t>Valentin Sulzbacher</t>
  </si>
  <si>
    <t>AZA57</t>
  </si>
  <si>
    <t>XXX74</t>
  </si>
  <si>
    <t>GAE79</t>
  </si>
  <si>
    <t>GRO39</t>
  </si>
  <si>
    <t>NEC78</t>
  </si>
  <si>
    <t>Dusan Tadic</t>
  </si>
  <si>
    <t>HEE77</t>
  </si>
  <si>
    <t>Lanroy Machine</t>
  </si>
  <si>
    <t>HEE58</t>
  </si>
  <si>
    <t>XXX76</t>
  </si>
  <si>
    <t>WIL40</t>
  </si>
  <si>
    <t>Hidde ter Avest</t>
  </si>
  <si>
    <t>CAM54</t>
  </si>
  <si>
    <t>Wiebe van der Heide</t>
  </si>
  <si>
    <t>AJA57</t>
  </si>
  <si>
    <t>Julian Brandt</t>
  </si>
  <si>
    <t>SPA56</t>
  </si>
  <si>
    <t>Robin van Cruijsen</t>
  </si>
  <si>
    <t>CAM55</t>
  </si>
  <si>
    <t>CAM38</t>
  </si>
  <si>
    <t>Buddy Vogelzang</t>
  </si>
  <si>
    <t>CAM39</t>
  </si>
  <si>
    <t>Amar Bakkati</t>
  </si>
  <si>
    <t>CAM56</t>
  </si>
  <si>
    <t>Damian Westerhof</t>
  </si>
  <si>
    <t>PSV78</t>
  </si>
  <si>
    <t>Amir Bouhamdi</t>
  </si>
  <si>
    <t>XXX33</t>
  </si>
  <si>
    <t>CAM77</t>
  </si>
  <si>
    <t>Sami Bouhoudane</t>
  </si>
  <si>
    <t>XXX77</t>
  </si>
  <si>
    <t>EXC76</t>
  </si>
  <si>
    <t>GRO58</t>
  </si>
  <si>
    <t>Alvin Nordin</t>
  </si>
  <si>
    <t>PSV59</t>
  </si>
  <si>
    <t>PSV39</t>
  </si>
  <si>
    <t>Filip Kostić</t>
  </si>
  <si>
    <t>TEL59</t>
  </si>
  <si>
    <t>Harrie Kuster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</si>
</sst>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 &quot;#,##0_-"/>
  </numFmts>
  <fonts count="26" x14ac:knownFonts="1">
    <font>
      <sz val="10"/>
      <name val="Arial"/>
      <family val="2"/>
    </font>
    <font>
      <sz val="11"/>
      <color theme="1"/>
      <name val="Calibri"/>
      <family val="2"/>
      <scheme val="minor"/>
    </font>
    <font>
      <sz val="11"/>
      <name val="Calibri"/>
      <family val="2"/>
      <scheme val="minor"/>
    </font>
    <font>
      <b/>
      <sz val="11"/>
      <name val="Calibri"/>
      <family val="2"/>
      <scheme val="minor"/>
    </font>
    <font>
      <strike/>
      <sz val="11"/>
      <name val="Calibri"/>
      <family val="2"/>
      <scheme val="minor"/>
    </font>
    <font>
      <b/>
      <sz val="11"/>
      <color indexed="62"/>
      <name val="Calibri"/>
      <family val="2"/>
      <scheme val="minor"/>
    </font>
    <font>
      <sz val="11"/>
      <color indexed="62"/>
      <name val="Calibri"/>
      <family val="2"/>
      <scheme val="minor"/>
    </font>
    <font>
      <b/>
      <sz val="11"/>
      <color indexed="12"/>
      <name val="Calibri"/>
      <family val="2"/>
      <scheme val="minor"/>
    </font>
    <font>
      <b/>
      <sz val="11"/>
      <color indexed="9"/>
      <name val="Calibri"/>
      <family val="2"/>
      <scheme val="minor"/>
    </font>
    <font>
      <b/>
      <sz val="11"/>
      <color indexed="10"/>
      <name val="Calibri"/>
      <family val="2"/>
      <scheme val="minor"/>
    </font>
    <font>
      <sz val="11"/>
      <color indexed="10"/>
      <name val="Calibri"/>
      <family val="2"/>
      <scheme val="minor"/>
    </font>
    <font>
      <i/>
      <sz val="11"/>
      <name val="Calibri"/>
      <family val="2"/>
      <scheme val="minor"/>
    </font>
    <font>
      <sz val="11"/>
      <color rgb="FFFF0000"/>
      <name val="Calibri"/>
      <family val="2"/>
      <scheme val="minor"/>
    </font>
    <font>
      <sz val="11"/>
      <color rgb="FF00B050"/>
      <name val="Calibri"/>
      <family val="2"/>
      <scheme val="minor"/>
    </font>
    <font>
      <sz val="11"/>
      <color rgb="FF7030A0"/>
      <name val="Calibri"/>
      <family val="2"/>
      <scheme val="minor"/>
    </font>
    <font>
      <sz val="11"/>
      <color rgb="FF00B0F0"/>
      <name val="Calibri"/>
      <family val="2"/>
      <scheme val="minor"/>
    </font>
    <font>
      <sz val="11"/>
      <color rgb="FFFFC000"/>
      <name val="Calibri"/>
      <family val="2"/>
      <scheme val="minor"/>
    </font>
    <font>
      <sz val="10"/>
      <color rgb="FF00B050"/>
      <name val="Arial"/>
      <family val="2"/>
    </font>
    <font>
      <b/>
      <sz val="11"/>
      <color rgb="FF7030A0"/>
      <name val="Calibri"/>
      <family val="2"/>
      <scheme val="minor"/>
    </font>
    <font>
      <sz val="8"/>
      <name val="Arial"/>
      <family val="2"/>
    </font>
    <font>
      <strike/>
      <sz val="11"/>
      <color rgb="FFFF0000"/>
      <name val="Calibri"/>
      <family val="2"/>
      <scheme val="minor"/>
    </font>
    <font>
      <b/>
      <sz val="11"/>
      <name val="Calibri"/>
      <family val="2"/>
    </font>
    <font>
      <sz val="11"/>
      <name val="Calibri"/>
      <family val="2"/>
    </font>
    <font>
      <sz val="11"/>
      <color rgb="FF00B050"/>
      <name val="Calibri"/>
      <family val="2"/>
    </font>
    <font>
      <strike/>
      <sz val="11"/>
      <color rgb="FFFF0000"/>
      <name val="Calibri"/>
      <family val="2"/>
    </font>
    <font>
      <b/>
      <sz val="9"/>
      <name val="Arial"/>
      <family val="2"/>
    </font>
  </fonts>
  <fills count="13">
    <fill>
      <patternFill patternType="none"/>
    </fill>
    <fill>
      <patternFill patternType="gray125"/>
    </fill>
    <fill>
      <patternFill patternType="solid">
        <fgColor indexed="43"/>
        <bgColor indexed="26"/>
      </patternFill>
    </fill>
    <fill>
      <patternFill patternType="solid">
        <fgColor indexed="9"/>
        <bgColor indexed="26"/>
      </patternFill>
    </fill>
    <fill>
      <patternFill patternType="solid">
        <fgColor indexed="13"/>
        <bgColor indexed="34"/>
      </patternFill>
    </fill>
    <fill>
      <patternFill patternType="solid">
        <fgColor indexed="22"/>
        <bgColor indexed="31"/>
      </patternFill>
    </fill>
    <fill>
      <patternFill patternType="solid">
        <fgColor indexed="47"/>
        <bgColor indexed="22"/>
      </patternFill>
    </fill>
    <fill>
      <patternFill patternType="solid">
        <fgColor theme="0"/>
        <bgColor indexed="22"/>
      </patternFill>
    </fill>
    <fill>
      <patternFill patternType="solid">
        <fgColor theme="0" tint="-0.249977111117893"/>
        <bgColor indexed="26"/>
      </patternFill>
    </fill>
    <fill>
      <patternFill patternType="solid">
        <fgColor theme="9" tint="0.59999389629810485"/>
        <bgColor indexed="26"/>
      </patternFill>
    </fill>
    <fill>
      <patternFill patternType="solid">
        <fgColor theme="9" tint="0.59999389629810485"/>
        <bgColor indexed="49"/>
      </patternFill>
    </fill>
    <fill>
      <patternFill patternType="solid">
        <fgColor theme="0" tint="-0.14999847407452621"/>
        <bgColor indexed="64"/>
      </patternFill>
    </fill>
    <fill>
      <patternFill patternType="solid">
        <fgColor theme="0" tint="-0.14999847407452621"/>
        <bgColor rgb="FFCCCCCC"/>
      </patternFill>
    </fill>
  </fills>
  <borders count="29">
    <border>
      <left/>
      <right/>
      <top/>
      <bottom/>
      <diagonal/>
    </border>
    <border>
      <left style="medium">
        <color indexed="8"/>
      </left>
      <right style="medium">
        <color indexed="8"/>
      </right>
      <top style="medium">
        <color indexed="8"/>
      </top>
      <bottom/>
      <diagonal/>
    </border>
    <border>
      <left style="medium">
        <color indexed="8"/>
      </left>
      <right/>
      <top style="medium">
        <color indexed="8"/>
      </top>
      <bottom/>
      <diagonal/>
    </border>
    <border>
      <left/>
      <right style="medium">
        <color indexed="8"/>
      </right>
      <top style="medium">
        <color indexed="8"/>
      </top>
      <bottom/>
      <diagonal/>
    </border>
    <border>
      <left style="medium">
        <color indexed="8"/>
      </left>
      <right/>
      <top/>
      <bottom/>
      <diagonal/>
    </border>
    <border>
      <left/>
      <right/>
      <top style="medium">
        <color indexed="8"/>
      </top>
      <bottom/>
      <diagonal/>
    </border>
    <border>
      <left style="medium">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medium">
        <color indexed="8"/>
      </left>
      <right style="medium">
        <color indexed="8"/>
      </right>
      <top/>
      <bottom style="medium">
        <color indexed="8"/>
      </bottom>
      <diagonal/>
    </border>
    <border>
      <left style="medium">
        <color indexed="8"/>
      </left>
      <right/>
      <top style="medium">
        <color indexed="8"/>
      </top>
      <bottom style="medium">
        <color indexed="8"/>
      </bottom>
      <diagonal/>
    </border>
    <border>
      <left style="thin">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style="medium">
        <color indexed="8"/>
      </top>
      <bottom style="thin">
        <color indexed="8"/>
      </bottom>
      <diagonal/>
    </border>
    <border>
      <left/>
      <right style="thin">
        <color indexed="8"/>
      </right>
      <top style="medium">
        <color indexed="8"/>
      </top>
      <bottom style="thin">
        <color indexed="8"/>
      </bottom>
      <diagonal/>
    </border>
    <border>
      <left/>
      <right style="medium">
        <color indexed="8"/>
      </right>
      <top/>
      <bottom/>
      <diagonal/>
    </border>
    <border>
      <left style="medium">
        <color indexed="8"/>
      </left>
      <right/>
      <top/>
      <bottom style="medium">
        <color indexed="8"/>
      </bottom>
      <diagonal/>
    </border>
    <border>
      <left style="medium">
        <color indexed="8"/>
      </left>
      <right style="medium">
        <color indexed="8"/>
      </right>
      <top style="medium">
        <color indexed="8"/>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0">
    <xf numFmtId="0" fontId="0" fillId="0" borderId="0" xfId="0"/>
    <xf numFmtId="0" fontId="2" fillId="0" borderId="0" xfId="0" applyFont="1"/>
    <xf numFmtId="0" fontId="3" fillId="0" borderId="0" xfId="0" applyFont="1" applyAlignment="1">
      <alignment horizontal="left"/>
    </xf>
    <xf numFmtId="0" fontId="4" fillId="0" borderId="0" xfId="0" applyFont="1"/>
    <xf numFmtId="0" fontId="2" fillId="3" borderId="6" xfId="0" applyFont="1" applyFill="1" applyBorder="1"/>
    <xf numFmtId="0" fontId="2" fillId="3" borderId="7" xfId="0" applyFont="1" applyFill="1" applyBorder="1"/>
    <xf numFmtId="0" fontId="2" fillId="3" borderId="11" xfId="0" applyFont="1" applyFill="1" applyBorder="1"/>
    <xf numFmtId="164" fontId="2" fillId="3" borderId="12" xfId="0" applyNumberFormat="1" applyFont="1" applyFill="1" applyBorder="1"/>
    <xf numFmtId="0" fontId="2" fillId="3" borderId="9" xfId="0" applyFont="1" applyFill="1" applyBorder="1"/>
    <xf numFmtId="0" fontId="2" fillId="3" borderId="10" xfId="0" applyFont="1" applyFill="1" applyBorder="1"/>
    <xf numFmtId="0" fontId="3" fillId="5" borderId="11" xfId="0" applyFont="1" applyFill="1" applyBorder="1" applyAlignment="1">
      <alignment horizontal="left"/>
    </xf>
    <xf numFmtId="0" fontId="2" fillId="3" borderId="0" xfId="0" applyFont="1" applyFill="1"/>
    <xf numFmtId="0" fontId="5" fillId="3" borderId="0" xfId="0" applyFont="1" applyFill="1" applyAlignment="1">
      <alignment horizontal="left"/>
    </xf>
    <xf numFmtId="0" fontId="6" fillId="3" borderId="9" xfId="0" applyFont="1" applyFill="1" applyBorder="1"/>
    <xf numFmtId="0" fontId="6" fillId="3" borderId="10" xfId="0" applyFont="1" applyFill="1" applyBorder="1"/>
    <xf numFmtId="0" fontId="6" fillId="3" borderId="13" xfId="0" applyFont="1" applyFill="1" applyBorder="1"/>
    <xf numFmtId="0" fontId="6" fillId="3" borderId="14" xfId="0" applyFont="1" applyFill="1" applyBorder="1"/>
    <xf numFmtId="0" fontId="3" fillId="3" borderId="0" xfId="0" applyFont="1" applyFill="1" applyAlignment="1">
      <alignment horizontal="center"/>
    </xf>
    <xf numFmtId="0" fontId="2" fillId="3" borderId="0" xfId="0" applyFont="1" applyFill="1" applyProtection="1">
      <protection locked="0"/>
    </xf>
    <xf numFmtId="164" fontId="7" fillId="6" borderId="16" xfId="0" applyNumberFormat="1" applyFont="1" applyFill="1" applyBorder="1" applyAlignment="1">
      <alignment horizontal="right"/>
    </xf>
    <xf numFmtId="164" fontId="7" fillId="7" borderId="0" xfId="0" applyNumberFormat="1" applyFont="1" applyFill="1" applyAlignment="1">
      <alignment horizontal="right"/>
    </xf>
    <xf numFmtId="0" fontId="3" fillId="3" borderId="0" xfId="0" applyFont="1" applyFill="1"/>
    <xf numFmtId="0" fontId="2" fillId="3" borderId="28" xfId="0" applyFont="1" applyFill="1" applyBorder="1"/>
    <xf numFmtId="0" fontId="2" fillId="9" borderId="28" xfId="0" applyFont="1" applyFill="1" applyBorder="1" applyProtection="1">
      <protection locked="0"/>
    </xf>
    <xf numFmtId="0" fontId="2" fillId="8" borderId="28" xfId="0" applyFont="1" applyFill="1" applyBorder="1"/>
    <xf numFmtId="0" fontId="3" fillId="4" borderId="1" xfId="0" applyFont="1" applyFill="1" applyBorder="1" applyAlignment="1">
      <alignment horizontal="right"/>
    </xf>
    <xf numFmtId="0" fontId="7" fillId="10" borderId="2" xfId="0" applyFont="1" applyFill="1" applyBorder="1" applyProtection="1">
      <protection locked="0"/>
    </xf>
    <xf numFmtId="0" fontId="2" fillId="4" borderId="3" xfId="0" applyFont="1" applyFill="1" applyBorder="1"/>
    <xf numFmtId="0" fontId="2" fillId="3" borderId="4" xfId="0" applyFont="1" applyFill="1" applyBorder="1"/>
    <xf numFmtId="0" fontId="3" fillId="4" borderId="2" xfId="0" applyFont="1" applyFill="1" applyBorder="1"/>
    <xf numFmtId="0" fontId="3" fillId="4" borderId="5" xfId="0" applyFont="1" applyFill="1" applyBorder="1" applyAlignment="1">
      <alignment horizontal="left"/>
    </xf>
    <xf numFmtId="0" fontId="8" fillId="3" borderId="0" xfId="0" applyFont="1" applyFill="1" applyAlignment="1">
      <alignment horizontal="center"/>
    </xf>
    <xf numFmtId="0" fontId="2" fillId="3" borderId="0" xfId="0" applyFont="1" applyFill="1" applyAlignment="1">
      <alignment horizontal="center"/>
    </xf>
    <xf numFmtId="0" fontId="7" fillId="10" borderId="8" xfId="0" applyFont="1" applyFill="1" applyBorder="1" applyAlignment="1" applyProtection="1">
      <alignment horizontal="center"/>
      <protection locked="0"/>
    </xf>
    <xf numFmtId="0" fontId="2" fillId="3" borderId="0" xfId="0" applyFont="1" applyFill="1" applyAlignment="1">
      <alignment horizontal="right"/>
    </xf>
    <xf numFmtId="1" fontId="2" fillId="0" borderId="0" xfId="0" applyNumberFormat="1" applyFont="1"/>
    <xf numFmtId="2" fontId="2" fillId="0" borderId="0" xfId="0" applyNumberFormat="1" applyFont="1"/>
    <xf numFmtId="0" fontId="7" fillId="10" borderId="11" xfId="0" applyFont="1" applyFill="1" applyBorder="1" applyAlignment="1" applyProtection="1">
      <alignment horizontal="center"/>
      <protection locked="0"/>
    </xf>
    <xf numFmtId="0" fontId="2" fillId="5" borderId="11" xfId="0" applyFont="1" applyFill="1" applyBorder="1" applyAlignment="1">
      <alignment horizontal="right"/>
    </xf>
    <xf numFmtId="0" fontId="9" fillId="2" borderId="11" xfId="0" applyFont="1" applyFill="1" applyBorder="1" applyAlignment="1">
      <alignment horizontal="center"/>
    </xf>
    <xf numFmtId="0" fontId="9" fillId="3" borderId="0" xfId="0" applyFont="1" applyFill="1" applyAlignment="1">
      <alignment horizontal="center"/>
    </xf>
    <xf numFmtId="0" fontId="6" fillId="3" borderId="4" xfId="0" applyFont="1" applyFill="1" applyBorder="1"/>
    <xf numFmtId="0" fontId="6" fillId="3" borderId="0" xfId="0" applyFont="1" applyFill="1" applyAlignment="1">
      <alignment horizontal="right"/>
    </xf>
    <xf numFmtId="0" fontId="6" fillId="0" borderId="0" xfId="0" applyFont="1"/>
    <xf numFmtId="0" fontId="6" fillId="3" borderId="0" xfId="0" applyFont="1" applyFill="1"/>
    <xf numFmtId="0" fontId="7" fillId="10" borderId="15" xfId="0" applyFont="1" applyFill="1" applyBorder="1" applyAlignment="1" applyProtection="1">
      <alignment horizontal="center"/>
      <protection locked="0"/>
    </xf>
    <xf numFmtId="0" fontId="10" fillId="3" borderId="0" xfId="0" applyFont="1" applyFill="1"/>
    <xf numFmtId="0" fontId="11" fillId="3" borderId="0" xfId="0" applyFont="1" applyFill="1" applyAlignment="1">
      <alignment horizontal="right"/>
    </xf>
    <xf numFmtId="0" fontId="5" fillId="3" borderId="0" xfId="0" applyFont="1" applyFill="1"/>
    <xf numFmtId="0" fontId="2" fillId="3" borderId="17" xfId="0" applyFont="1" applyFill="1" applyBorder="1"/>
    <xf numFmtId="0" fontId="2" fillId="5" borderId="18" xfId="0" applyFont="1" applyFill="1" applyBorder="1"/>
    <xf numFmtId="0" fontId="2" fillId="3" borderId="19" xfId="0" applyFont="1" applyFill="1" applyBorder="1"/>
    <xf numFmtId="0" fontId="2" fillId="3" borderId="20" xfId="0" applyFont="1" applyFill="1" applyBorder="1"/>
    <xf numFmtId="0" fontId="2" fillId="5" borderId="21" xfId="0" applyFont="1" applyFill="1" applyBorder="1"/>
    <xf numFmtId="0" fontId="2" fillId="5" borderId="22" xfId="0" applyFont="1" applyFill="1" applyBorder="1"/>
    <xf numFmtId="0" fontId="2" fillId="3" borderId="5" xfId="0" applyFont="1" applyFill="1" applyBorder="1"/>
    <xf numFmtId="0" fontId="2" fillId="3" borderId="3" xfId="0" applyFont="1" applyFill="1" applyBorder="1"/>
    <xf numFmtId="0" fontId="2" fillId="3" borderId="23" xfId="0" applyFont="1" applyFill="1" applyBorder="1"/>
    <xf numFmtId="0" fontId="2" fillId="3" borderId="24" xfId="0" applyFont="1" applyFill="1" applyBorder="1"/>
    <xf numFmtId="0" fontId="2" fillId="4" borderId="25" xfId="0" applyFont="1" applyFill="1" applyBorder="1" applyAlignment="1">
      <alignment horizontal="center"/>
    </xf>
    <xf numFmtId="0" fontId="2" fillId="3" borderId="26" xfId="0" applyFont="1" applyFill="1" applyBorder="1"/>
    <xf numFmtId="0" fontId="2" fillId="3" borderId="27" xfId="0" applyFont="1" applyFill="1" applyBorder="1"/>
    <xf numFmtId="1" fontId="2" fillId="3" borderId="4" xfId="0" applyNumberFormat="1" applyFont="1" applyFill="1" applyBorder="1"/>
    <xf numFmtId="0" fontId="3" fillId="4" borderId="1" xfId="0" applyFont="1" applyFill="1" applyBorder="1" applyAlignment="1">
      <alignment horizontal="center"/>
    </xf>
    <xf numFmtId="0" fontId="3" fillId="0" borderId="0" xfId="0" applyFont="1"/>
    <xf numFmtId="0" fontId="3" fillId="0" borderId="0" xfId="0" applyFont="1" applyAlignment="1">
      <alignment horizontal="center"/>
    </xf>
    <xf numFmtId="0" fontId="2" fillId="0" borderId="0" xfId="0" applyFont="1" applyAlignment="1">
      <alignment horizontal="right"/>
    </xf>
    <xf numFmtId="0" fontId="3" fillId="11" borderId="0" xfId="0" applyFont="1" applyFill="1"/>
    <xf numFmtId="0" fontId="12" fillId="0" borderId="0" xfId="0" applyFont="1"/>
    <xf numFmtId="0" fontId="13" fillId="0" borderId="0" xfId="0" applyFont="1"/>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3" fillId="0" borderId="0" xfId="0" applyFont="1" applyAlignment="1">
      <alignment horizontal="right"/>
    </xf>
    <xf numFmtId="3" fontId="1" fillId="0" borderId="0" xfId="0" applyNumberFormat="1" applyFont="1" applyProtection="1">
      <protection locked="0"/>
    </xf>
    <xf numFmtId="0" fontId="2" fillId="0" borderId="0" xfId="0" applyFont="1" applyProtection="1">
      <protection locked="0"/>
    </xf>
    <xf numFmtId="3" fontId="1" fillId="0" borderId="0" xfId="0" applyNumberFormat="1" applyFont="1"/>
    <xf numFmtId="0" fontId="2" fillId="0" borderId="0" xfId="0" applyFont="1" applyAlignment="1">
      <alignment horizontal="left"/>
    </xf>
    <xf numFmtId="0" fontId="3" fillId="0" borderId="0" xfId="0" applyFont="1" applyAlignment="1">
      <alignment horizontal="center"/>
    </xf>
    <xf numFmtId="49" fontId="2" fillId="0" borderId="0" xfId="0" applyNumberFormat="1" applyFont="1"/>
    <xf numFmtId="0" fontId="21" fillId="11" borderId="0" xfId="0" applyFont="1" applyFill="1"/>
    <xf numFmtId="0" fontId="3" fillId="11" borderId="0" xfId="0" applyFont="1" applyFill="1" applyAlignment="1">
      <alignment horizontal="center"/>
    </xf>
    <xf numFmtId="0" fontId="22" fillId="0" borderId="0" xfId="0" applyFont="1"/>
    <xf numFmtId="3" fontId="22" fillId="0" borderId="0" xfId="0" applyNumberFormat="1" applyFont="1"/>
    <xf numFmtId="0" fontId="2" fillId="0" borderId="0" xfId="0" applyFont="1" applyAlignment="1">
      <alignment horizontal="center"/>
    </xf>
    <xf numFmtId="0" fontId="21" fillId="0" borderId="0" xfId="0" applyFont="1"/>
    <xf numFmtId="3" fontId="21" fillId="0" borderId="0" xfId="0" applyNumberFormat="1" applyFont="1"/>
    <xf numFmtId="0" fontId="23" fillId="0" borderId="0" xfId="0" applyFont="1"/>
    <xf numFmtId="3" fontId="23" fillId="0" borderId="0" xfId="0" applyNumberFormat="1" applyFont="1"/>
    <xf numFmtId="0" fontId="13" fillId="0" borderId="0" xfId="0" applyFont="1" applyAlignment="1">
      <alignment horizontal="center"/>
    </xf>
    <xf numFmtId="0" fontId="22" fillId="0" borderId="0" xfId="0" applyFont="1" applyFill="1"/>
    <xf numFmtId="3" fontId="22" fillId="0" borderId="0" xfId="0" applyNumberFormat="1" applyFont="1" applyFill="1"/>
    <xf numFmtId="0" fontId="2" fillId="0" borderId="0" xfId="0" applyFont="1" applyFill="1" applyAlignment="1">
      <alignment horizontal="center"/>
    </xf>
    <xf numFmtId="3" fontId="22" fillId="0" borderId="0" xfId="0" applyNumberFormat="1" applyFont="1" applyFill="1" applyAlignment="1">
      <alignment horizontal="right"/>
    </xf>
    <xf numFmtId="49" fontId="22" fillId="0" borderId="0" xfId="0" applyNumberFormat="1" applyFont="1"/>
    <xf numFmtId="49" fontId="24" fillId="0" borderId="0" xfId="0" applyNumberFormat="1" applyFont="1" applyFill="1"/>
    <xf numFmtId="3" fontId="24" fillId="0" borderId="0" xfId="0" applyNumberFormat="1" applyFont="1" applyFill="1" applyAlignment="1">
      <alignment horizontal="right"/>
    </xf>
    <xf numFmtId="0" fontId="20" fillId="0" borderId="0" xfId="0" applyFont="1" applyFill="1" applyAlignment="1">
      <alignment horizontal="center"/>
    </xf>
    <xf numFmtId="49" fontId="22" fillId="0" borderId="0" xfId="0" applyNumberFormat="1" applyFont="1" applyFill="1"/>
    <xf numFmtId="49" fontId="21" fillId="0" borderId="0" xfId="0" applyNumberFormat="1" applyFont="1"/>
    <xf numFmtId="0" fontId="24" fillId="0" borderId="0" xfId="0" applyFont="1"/>
    <xf numFmtId="3" fontId="24" fillId="0" borderId="0" xfId="0" applyNumberFormat="1" applyFont="1"/>
    <xf numFmtId="0" fontId="20" fillId="0" borderId="0" xfId="0" applyFont="1" applyAlignment="1">
      <alignment horizontal="center"/>
    </xf>
    <xf numFmtId="0" fontId="24" fillId="0" borderId="0" xfId="0" applyFont="1" applyFill="1"/>
    <xf numFmtId="0" fontId="23" fillId="0" borderId="0" xfId="0" applyFont="1" applyFill="1"/>
    <xf numFmtId="3" fontId="23" fillId="0" borderId="0" xfId="0" applyNumberFormat="1" applyFont="1" applyFill="1" applyAlignment="1">
      <alignment horizontal="right"/>
    </xf>
    <xf numFmtId="0" fontId="13" fillId="0" borderId="0" xfId="0" applyFont="1" applyFill="1" applyAlignment="1">
      <alignment horizontal="center"/>
    </xf>
    <xf numFmtId="0" fontId="22" fillId="0" borderId="0" xfId="0" applyFont="1" applyAlignment="1">
      <alignment wrapText="1"/>
    </xf>
    <xf numFmtId="49" fontId="23" fillId="0" borderId="0" xfId="0" applyNumberFormat="1" applyFont="1" applyFill="1"/>
    <xf numFmtId="0" fontId="0" fillId="0" borderId="0" xfId="0" applyFont="1" applyAlignment="1">
      <alignment horizontal="center"/>
    </xf>
    <xf numFmtId="0" fontId="3" fillId="12" borderId="0" xfId="0" applyFont="1" applyFill="1"/>
    <xf numFmtId="0" fontId="25" fillId="0" borderId="0" xfId="0" applyFont="1" applyAlignment="1">
      <alignment horizontal="right"/>
    </xf>
    <xf numFmtId="0" fontId="12" fillId="0" borderId="0" xfId="0" applyFont="1" applyAlignment="1">
      <alignment horizontal="center"/>
    </xf>
    <xf numFmtId="49" fontId="23" fillId="0" borderId="0" xfId="0" applyNumberFormat="1" applyFont="1"/>
    <xf numFmtId="0" fontId="20" fillId="0" borderId="0" xfId="0" applyFont="1"/>
    <xf numFmtId="0" fontId="3" fillId="0" borderId="0" xfId="0" applyFont="1" applyAlignment="1">
      <alignment horizontal="center"/>
    </xf>
    <xf numFmtId="0" fontId="2" fillId="3" borderId="0" xfId="0" applyFont="1" applyFill="1" applyAlignment="1">
      <alignment horizontal="center" vertical="top" wrapText="1"/>
    </xf>
    <xf numFmtId="0" fontId="2" fillId="3" borderId="0" xfId="0" applyFont="1" applyFill="1" applyAlignment="1">
      <alignment horizontal="center"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3DEB3D"/>
      <rgbColor rgb="000000FF"/>
      <rgbColor rgb="00FFFF00"/>
      <rgbColor rgb="00FF00FF"/>
      <rgbColor rgb="0000FFFF"/>
      <rgbColor rgb="00800000"/>
      <rgbColor rgb="00008000"/>
      <rgbColor rgb="00000080"/>
      <rgbColor rgb="00808000"/>
      <rgbColor rgb="00800080"/>
      <rgbColor rgb="00008080"/>
      <rgbColor rgb="00CCCCCC"/>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009900"/>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721"/>
  <sheetViews>
    <sheetView tabSelected="1" workbookViewId="0">
      <selection activeCell="A722" sqref="A722"/>
    </sheetView>
  </sheetViews>
  <sheetFormatPr defaultColWidth="8.7265625" defaultRowHeight="14.5" x14ac:dyDescent="0.35"/>
  <cols>
    <col min="1" max="1" width="9.81640625" style="77" customWidth="1"/>
    <col min="2" max="2" width="36" style="77" customWidth="1"/>
    <col min="3" max="3" width="7" style="77" customWidth="1"/>
    <col min="4" max="4" width="12.1796875" style="76" customWidth="1"/>
    <col min="5" max="5" width="8.7265625" style="79"/>
    <col min="6" max="16384" width="8.7265625" style="1"/>
  </cols>
  <sheetData>
    <row r="1" spans="1:245" s="67" customFormat="1" x14ac:dyDescent="0.35">
      <c r="A1" s="82" t="s">
        <v>0</v>
      </c>
      <c r="B1" s="82" t="s">
        <v>1</v>
      </c>
      <c r="C1" s="82" t="s">
        <v>2</v>
      </c>
      <c r="D1" s="82" t="s">
        <v>556</v>
      </c>
      <c r="E1" s="83"/>
    </row>
    <row r="2" spans="1:245" x14ac:dyDescent="0.35">
      <c r="A2" s="84"/>
      <c r="B2" s="84"/>
      <c r="C2" s="84"/>
      <c r="D2" s="85"/>
      <c r="E2" s="86"/>
    </row>
    <row r="3" spans="1:245" x14ac:dyDescent="0.35">
      <c r="A3" s="87"/>
      <c r="B3" s="87" t="s">
        <v>381</v>
      </c>
      <c r="C3" s="87"/>
      <c r="D3" s="88"/>
      <c r="E3" s="80"/>
    </row>
    <row r="4" spans="1:245" x14ac:dyDescent="0.35">
      <c r="A4" s="84" t="s">
        <v>557</v>
      </c>
      <c r="B4" s="84" t="s">
        <v>558</v>
      </c>
      <c r="C4" s="84" t="s">
        <v>6</v>
      </c>
      <c r="D4" s="85">
        <v>5000000</v>
      </c>
      <c r="E4" s="86"/>
    </row>
    <row r="5" spans="1:245" x14ac:dyDescent="0.35">
      <c r="A5" s="84"/>
      <c r="B5" s="84"/>
      <c r="C5" s="84"/>
      <c r="D5" s="85"/>
      <c r="E5" s="86"/>
    </row>
    <row r="6" spans="1:245" x14ac:dyDescent="0.35">
      <c r="A6" s="84" t="s">
        <v>559</v>
      </c>
      <c r="B6" s="84" t="s">
        <v>560</v>
      </c>
      <c r="C6" s="84" t="s">
        <v>8</v>
      </c>
      <c r="D6" s="85">
        <v>6000000</v>
      </c>
      <c r="E6" s="86"/>
    </row>
    <row r="7" spans="1:245" s="68" customFormat="1" x14ac:dyDescent="0.35">
      <c r="A7" s="84" t="s">
        <v>561</v>
      </c>
      <c r="B7" s="84" t="s">
        <v>562</v>
      </c>
      <c r="C7" s="84" t="s">
        <v>8</v>
      </c>
      <c r="D7" s="85">
        <v>6000000</v>
      </c>
      <c r="E7" s="86"/>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row>
    <row r="8" spans="1:245" x14ac:dyDescent="0.35">
      <c r="A8" s="84" t="s">
        <v>563</v>
      </c>
      <c r="B8" s="84" t="s">
        <v>564</v>
      </c>
      <c r="C8" s="84" t="s">
        <v>8</v>
      </c>
      <c r="D8" s="85">
        <v>5000000</v>
      </c>
      <c r="E8" s="86"/>
    </row>
    <row r="9" spans="1:245" x14ac:dyDescent="0.35">
      <c r="A9" s="84" t="s">
        <v>565</v>
      </c>
      <c r="B9" s="84" t="s">
        <v>566</v>
      </c>
      <c r="C9" s="84" t="s">
        <v>8</v>
      </c>
      <c r="D9" s="85">
        <v>5000000</v>
      </c>
      <c r="E9" s="86"/>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68"/>
      <c r="DK9" s="68"/>
      <c r="DL9" s="68"/>
      <c r="DM9" s="68"/>
      <c r="DN9" s="68"/>
      <c r="DO9" s="68"/>
      <c r="DP9" s="68"/>
      <c r="DQ9" s="68"/>
      <c r="DR9" s="68"/>
      <c r="DS9" s="68"/>
      <c r="DT9" s="68"/>
      <c r="DU9" s="68"/>
      <c r="DV9" s="68"/>
      <c r="DW9" s="68"/>
      <c r="DX9" s="68"/>
      <c r="DY9" s="68"/>
      <c r="DZ9" s="68"/>
      <c r="EA9" s="68"/>
      <c r="EB9" s="68"/>
      <c r="EC9" s="68"/>
      <c r="ED9" s="68"/>
      <c r="EE9" s="68"/>
      <c r="EF9" s="68"/>
      <c r="EG9" s="68"/>
      <c r="EH9" s="68"/>
      <c r="EI9" s="68"/>
      <c r="EJ9" s="68"/>
      <c r="EK9" s="68"/>
      <c r="EL9" s="68"/>
      <c r="EM9" s="68"/>
      <c r="EN9" s="68"/>
      <c r="EO9" s="68"/>
      <c r="EP9" s="68"/>
      <c r="EQ9" s="68"/>
      <c r="ER9" s="68"/>
      <c r="ES9" s="68"/>
      <c r="ET9" s="68"/>
      <c r="EU9" s="68"/>
      <c r="EV9" s="68"/>
      <c r="EW9" s="68"/>
      <c r="EX9" s="68"/>
      <c r="EY9" s="68"/>
      <c r="EZ9" s="68"/>
      <c r="FA9" s="68"/>
      <c r="FB9" s="68"/>
      <c r="FC9" s="68"/>
      <c r="FD9" s="68"/>
      <c r="FE9" s="68"/>
      <c r="FF9" s="68"/>
      <c r="FG9" s="68"/>
      <c r="FH9" s="68"/>
      <c r="FI9" s="68"/>
      <c r="FJ9" s="68"/>
      <c r="FK9" s="68"/>
      <c r="FL9" s="68"/>
      <c r="FM9" s="68"/>
      <c r="FN9" s="68"/>
      <c r="FO9" s="68"/>
      <c r="FP9" s="68"/>
      <c r="FQ9" s="68"/>
      <c r="FR9" s="68"/>
      <c r="FS9" s="68"/>
      <c r="FT9" s="68"/>
      <c r="FU9" s="68"/>
      <c r="FV9" s="68"/>
      <c r="FW9" s="68"/>
      <c r="FX9" s="68"/>
      <c r="FY9" s="68"/>
      <c r="FZ9" s="68"/>
      <c r="GA9" s="68"/>
      <c r="GB9" s="68"/>
      <c r="GC9" s="68"/>
      <c r="GD9" s="68"/>
      <c r="GE9" s="68"/>
      <c r="GF9" s="68"/>
      <c r="GG9" s="68"/>
      <c r="GH9" s="68"/>
      <c r="GI9" s="68"/>
      <c r="GJ9" s="68"/>
      <c r="GK9" s="68"/>
      <c r="GL9" s="68"/>
      <c r="GM9" s="68"/>
      <c r="GN9" s="68"/>
      <c r="GO9" s="68"/>
      <c r="GP9" s="68"/>
      <c r="GQ9" s="68"/>
      <c r="GR9" s="68"/>
      <c r="GS9" s="68"/>
      <c r="GT9" s="68"/>
      <c r="GU9" s="68"/>
      <c r="GV9" s="68"/>
      <c r="GW9" s="68"/>
      <c r="GX9" s="68"/>
      <c r="GY9" s="68"/>
      <c r="GZ9" s="68"/>
      <c r="HA9" s="68"/>
      <c r="HB9" s="68"/>
      <c r="HC9" s="68"/>
      <c r="HD9" s="68"/>
      <c r="HE9" s="68"/>
      <c r="HF9" s="68"/>
      <c r="HG9" s="68"/>
      <c r="HH9" s="68"/>
      <c r="HI9" s="68"/>
      <c r="HJ9" s="68"/>
      <c r="HK9" s="68"/>
      <c r="HL9" s="68"/>
      <c r="HM9" s="68"/>
      <c r="HN9" s="68"/>
      <c r="HO9" s="68"/>
      <c r="HP9" s="68"/>
      <c r="HQ9" s="68"/>
      <c r="HR9" s="68"/>
      <c r="HS9" s="68"/>
      <c r="HT9" s="68"/>
      <c r="HU9" s="68"/>
      <c r="HV9" s="68"/>
      <c r="HW9" s="68"/>
      <c r="HX9" s="68"/>
      <c r="HY9" s="68"/>
      <c r="HZ9" s="68"/>
      <c r="IA9" s="68"/>
      <c r="IB9" s="68"/>
      <c r="IC9" s="68"/>
      <c r="ID9" s="68"/>
      <c r="IE9" s="68"/>
      <c r="IF9" s="68"/>
      <c r="IG9" s="68"/>
      <c r="IH9" s="68"/>
      <c r="II9" s="68"/>
      <c r="IJ9" s="68"/>
      <c r="IK9" s="68"/>
    </row>
    <row r="10" spans="1:245" x14ac:dyDescent="0.35">
      <c r="A10" s="84" t="s">
        <v>567</v>
      </c>
      <c r="B10" s="84" t="s">
        <v>568</v>
      </c>
      <c r="C10" s="84" t="s">
        <v>8</v>
      </c>
      <c r="D10" s="85">
        <v>5000000</v>
      </c>
      <c r="E10" s="86"/>
    </row>
    <row r="11" spans="1:245" s="68" customFormat="1" x14ac:dyDescent="0.35">
      <c r="A11" s="84" t="s">
        <v>569</v>
      </c>
      <c r="B11" s="84" t="s">
        <v>570</v>
      </c>
      <c r="C11" s="84" t="s">
        <v>8</v>
      </c>
      <c r="D11" s="85">
        <v>5000000</v>
      </c>
      <c r="E11" s="86"/>
    </row>
    <row r="12" spans="1:245" x14ac:dyDescent="0.35">
      <c r="A12" s="84"/>
      <c r="B12" s="84"/>
      <c r="C12" s="84"/>
      <c r="D12" s="85"/>
      <c r="E12" s="86"/>
    </row>
    <row r="13" spans="1:245" s="68" customFormat="1" x14ac:dyDescent="0.35">
      <c r="A13" s="84" t="s">
        <v>571</v>
      </c>
      <c r="B13" s="84" t="s">
        <v>572</v>
      </c>
      <c r="C13" s="84" t="s">
        <v>17</v>
      </c>
      <c r="D13" s="85">
        <v>7000000</v>
      </c>
      <c r="E13" s="86"/>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c r="CC13" s="69"/>
      <c r="CD13" s="69"/>
      <c r="CE13" s="69"/>
      <c r="CF13" s="69"/>
      <c r="CG13" s="69"/>
      <c r="CH13" s="69"/>
      <c r="CI13" s="69"/>
      <c r="CJ13" s="69"/>
      <c r="CK13" s="69"/>
      <c r="CL13" s="69"/>
      <c r="CM13" s="69"/>
      <c r="CN13" s="69"/>
      <c r="CO13" s="69"/>
      <c r="CP13" s="69"/>
      <c r="CQ13" s="69"/>
      <c r="CR13" s="69"/>
      <c r="CS13" s="69"/>
      <c r="CT13" s="69"/>
      <c r="CU13" s="69"/>
      <c r="CV13" s="69"/>
      <c r="CW13" s="69"/>
      <c r="CX13" s="69"/>
      <c r="CY13" s="69"/>
      <c r="CZ13" s="69"/>
      <c r="DA13" s="69"/>
      <c r="DB13" s="69"/>
      <c r="DC13" s="69"/>
      <c r="DD13" s="69"/>
      <c r="DE13" s="69"/>
      <c r="DF13" s="69"/>
      <c r="DG13" s="69"/>
      <c r="DH13" s="69"/>
      <c r="DI13" s="69"/>
      <c r="DJ13" s="69"/>
      <c r="DK13" s="69"/>
      <c r="DL13" s="69"/>
      <c r="DM13" s="69"/>
      <c r="DN13" s="69"/>
      <c r="DO13" s="69"/>
      <c r="DP13" s="69"/>
      <c r="DQ13" s="69"/>
      <c r="DR13" s="69"/>
      <c r="DS13" s="69"/>
      <c r="DT13" s="69"/>
      <c r="DU13" s="69"/>
      <c r="DV13" s="69"/>
      <c r="DW13" s="69"/>
      <c r="DX13" s="69"/>
      <c r="DY13" s="69"/>
      <c r="DZ13" s="69"/>
      <c r="EA13" s="69"/>
      <c r="EB13" s="69"/>
      <c r="EC13" s="69"/>
      <c r="ED13" s="69"/>
      <c r="EE13" s="69"/>
      <c r="EF13" s="69"/>
      <c r="EG13" s="69"/>
      <c r="EH13" s="69"/>
      <c r="EI13" s="69"/>
      <c r="EJ13" s="69"/>
      <c r="EK13" s="69"/>
      <c r="EL13" s="69"/>
      <c r="EM13" s="69"/>
      <c r="EN13" s="69"/>
      <c r="EO13" s="69"/>
      <c r="EP13" s="69"/>
      <c r="EQ13" s="69"/>
      <c r="ER13" s="69"/>
      <c r="ES13" s="69"/>
      <c r="ET13" s="69"/>
      <c r="EU13" s="69"/>
      <c r="EV13" s="69"/>
      <c r="EW13" s="69"/>
      <c r="EX13" s="69"/>
      <c r="EY13" s="69"/>
      <c r="EZ13" s="69"/>
      <c r="FA13" s="69"/>
      <c r="FB13" s="69"/>
      <c r="FC13" s="69"/>
      <c r="FD13" s="69"/>
      <c r="FE13" s="69"/>
      <c r="FF13" s="69"/>
      <c r="FG13" s="69"/>
      <c r="FH13" s="69"/>
      <c r="FI13" s="69"/>
      <c r="FJ13" s="69"/>
      <c r="FK13" s="69"/>
      <c r="FL13" s="69"/>
      <c r="FM13" s="69"/>
      <c r="FN13" s="69"/>
      <c r="FO13" s="69"/>
      <c r="FP13" s="69"/>
      <c r="FQ13" s="69"/>
      <c r="FR13" s="69"/>
      <c r="FS13" s="69"/>
      <c r="FT13" s="69"/>
      <c r="FU13" s="69"/>
      <c r="FV13" s="69"/>
      <c r="FW13" s="69"/>
      <c r="FX13" s="69"/>
      <c r="FY13" s="69"/>
      <c r="FZ13" s="69"/>
      <c r="GA13" s="69"/>
      <c r="GB13" s="69"/>
      <c r="GC13" s="69"/>
      <c r="GD13" s="69"/>
      <c r="GE13" s="69"/>
      <c r="GF13" s="69"/>
      <c r="GG13" s="69"/>
      <c r="GH13" s="69"/>
      <c r="GI13" s="69"/>
      <c r="GJ13" s="69"/>
      <c r="GK13" s="69"/>
      <c r="GL13" s="69"/>
      <c r="GM13" s="69"/>
      <c r="GN13" s="69"/>
      <c r="GO13" s="69"/>
      <c r="GP13" s="69"/>
      <c r="GQ13" s="69"/>
      <c r="GR13" s="69"/>
      <c r="GS13" s="69"/>
      <c r="GT13" s="69"/>
      <c r="GU13" s="69"/>
      <c r="GV13" s="69"/>
      <c r="GW13" s="69"/>
      <c r="GX13" s="69"/>
      <c r="GY13" s="69"/>
      <c r="GZ13" s="69"/>
      <c r="HA13" s="69"/>
      <c r="HB13" s="69"/>
      <c r="HC13" s="69"/>
      <c r="HD13" s="69"/>
      <c r="HE13" s="69"/>
      <c r="HF13" s="69"/>
      <c r="HG13" s="69"/>
      <c r="HH13" s="69"/>
      <c r="HI13" s="69"/>
      <c r="HJ13" s="69"/>
      <c r="HK13" s="69"/>
      <c r="HL13" s="69"/>
      <c r="HM13" s="69"/>
      <c r="HN13" s="69"/>
      <c r="HO13" s="69"/>
      <c r="HP13" s="69"/>
      <c r="HQ13" s="69"/>
      <c r="HR13" s="69"/>
      <c r="HS13" s="69"/>
      <c r="HT13" s="69"/>
      <c r="HU13" s="69"/>
      <c r="HV13" s="69"/>
      <c r="HW13" s="69"/>
      <c r="HX13" s="69"/>
      <c r="HY13" s="69"/>
      <c r="HZ13" s="69"/>
      <c r="IA13" s="69"/>
      <c r="IB13" s="69"/>
      <c r="IC13" s="69"/>
      <c r="ID13" s="69"/>
      <c r="IE13" s="69"/>
      <c r="IF13" s="69"/>
      <c r="IG13" s="69"/>
      <c r="IH13" s="69"/>
      <c r="II13" s="69"/>
      <c r="IJ13" s="69"/>
      <c r="IK13" s="69"/>
    </row>
    <row r="14" spans="1:245" s="69" customFormat="1" x14ac:dyDescent="0.35">
      <c r="A14" s="84" t="s">
        <v>573</v>
      </c>
      <c r="B14" s="84" t="s">
        <v>574</v>
      </c>
      <c r="C14" s="84" t="s">
        <v>17</v>
      </c>
      <c r="D14" s="85">
        <v>7000000</v>
      </c>
      <c r="E14" s="86"/>
    </row>
    <row r="15" spans="1:245" x14ac:dyDescent="0.35">
      <c r="A15" s="84" t="s">
        <v>575</v>
      </c>
      <c r="B15" s="84" t="s">
        <v>465</v>
      </c>
      <c r="C15" s="84" t="s">
        <v>17</v>
      </c>
      <c r="D15" s="85">
        <v>7000000</v>
      </c>
      <c r="E15" s="86"/>
    </row>
    <row r="16" spans="1:245" x14ac:dyDescent="0.35">
      <c r="A16" s="84" t="s">
        <v>576</v>
      </c>
      <c r="B16" s="84" t="s">
        <v>577</v>
      </c>
      <c r="C16" s="84" t="s">
        <v>17</v>
      </c>
      <c r="D16" s="85">
        <v>6000000</v>
      </c>
      <c r="E16" s="86"/>
    </row>
    <row r="17" spans="1:245" s="68" customFormat="1" x14ac:dyDescent="0.35">
      <c r="A17" s="84" t="s">
        <v>578</v>
      </c>
      <c r="B17" s="84" t="s">
        <v>579</v>
      </c>
      <c r="C17" s="84" t="s">
        <v>17</v>
      </c>
      <c r="D17" s="85">
        <v>5000000</v>
      </c>
      <c r="E17" s="86"/>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row>
    <row r="18" spans="1:245" x14ac:dyDescent="0.35">
      <c r="A18" s="84"/>
      <c r="B18" s="84"/>
      <c r="C18" s="84"/>
      <c r="D18" s="85"/>
      <c r="E18" s="86"/>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8"/>
      <c r="CP18" s="68"/>
      <c r="CQ18" s="68"/>
      <c r="CR18" s="68"/>
      <c r="CS18" s="68"/>
      <c r="CT18" s="68"/>
      <c r="CU18" s="68"/>
      <c r="CV18" s="68"/>
      <c r="CW18" s="68"/>
      <c r="CX18" s="68"/>
      <c r="CY18" s="68"/>
      <c r="CZ18" s="68"/>
      <c r="DA18" s="68"/>
      <c r="DB18" s="68"/>
      <c r="DC18" s="68"/>
      <c r="DD18" s="68"/>
      <c r="DE18" s="68"/>
      <c r="DF18" s="68"/>
      <c r="DG18" s="68"/>
      <c r="DH18" s="68"/>
      <c r="DI18" s="68"/>
      <c r="DJ18" s="68"/>
      <c r="DK18" s="68"/>
      <c r="DL18" s="68"/>
      <c r="DM18" s="68"/>
      <c r="DN18" s="68"/>
      <c r="DO18" s="68"/>
      <c r="DP18" s="68"/>
      <c r="DQ18" s="68"/>
      <c r="DR18" s="68"/>
      <c r="DS18" s="68"/>
      <c r="DT18" s="68"/>
      <c r="DU18" s="68"/>
      <c r="DV18" s="68"/>
      <c r="DW18" s="68"/>
      <c r="DX18" s="68"/>
      <c r="DY18" s="68"/>
      <c r="DZ18" s="68"/>
      <c r="EA18" s="68"/>
      <c r="EB18" s="68"/>
      <c r="EC18" s="68"/>
      <c r="ED18" s="68"/>
      <c r="EE18" s="68"/>
      <c r="EF18" s="68"/>
      <c r="EG18" s="68"/>
      <c r="EH18" s="68"/>
      <c r="EI18" s="68"/>
      <c r="EJ18" s="68"/>
      <c r="EK18" s="68"/>
      <c r="EL18" s="68"/>
      <c r="EM18" s="68"/>
      <c r="EN18" s="68"/>
      <c r="EO18" s="68"/>
      <c r="EP18" s="68"/>
      <c r="EQ18" s="68"/>
      <c r="ER18" s="68"/>
      <c r="ES18" s="68"/>
      <c r="ET18" s="68"/>
      <c r="EU18" s="68"/>
      <c r="EV18" s="68"/>
      <c r="EW18" s="68"/>
      <c r="EX18" s="68"/>
      <c r="EY18" s="68"/>
      <c r="EZ18" s="68"/>
      <c r="FA18" s="68"/>
      <c r="FB18" s="68"/>
      <c r="FC18" s="68"/>
      <c r="FD18" s="68"/>
      <c r="FE18" s="68"/>
      <c r="FF18" s="68"/>
      <c r="FG18" s="68"/>
      <c r="FH18" s="68"/>
      <c r="FI18" s="68"/>
      <c r="FJ18" s="68"/>
      <c r="FK18" s="68"/>
      <c r="FL18" s="68"/>
      <c r="FM18" s="68"/>
      <c r="FN18" s="68"/>
      <c r="FO18" s="68"/>
      <c r="FP18" s="68"/>
      <c r="FQ18" s="68"/>
      <c r="FR18" s="68"/>
      <c r="FS18" s="68"/>
      <c r="FT18" s="68"/>
      <c r="FU18" s="68"/>
      <c r="FV18" s="68"/>
      <c r="FW18" s="68"/>
      <c r="FX18" s="68"/>
      <c r="FY18" s="68"/>
      <c r="FZ18" s="68"/>
      <c r="GA18" s="68"/>
      <c r="GB18" s="68"/>
      <c r="GC18" s="68"/>
      <c r="GD18" s="68"/>
      <c r="GE18" s="68"/>
      <c r="GF18" s="68"/>
      <c r="GG18" s="68"/>
      <c r="GH18" s="68"/>
      <c r="GI18" s="68"/>
      <c r="GJ18" s="68"/>
      <c r="GK18" s="68"/>
      <c r="GL18" s="68"/>
      <c r="GM18" s="68"/>
      <c r="GN18" s="68"/>
      <c r="GO18" s="68"/>
      <c r="GP18" s="68"/>
      <c r="GQ18" s="68"/>
      <c r="GR18" s="68"/>
      <c r="GS18" s="68"/>
      <c r="GT18" s="68"/>
      <c r="GU18" s="68"/>
      <c r="GV18" s="68"/>
      <c r="GW18" s="68"/>
      <c r="GX18" s="68"/>
      <c r="GY18" s="68"/>
      <c r="GZ18" s="68"/>
      <c r="HA18" s="68"/>
      <c r="HB18" s="68"/>
      <c r="HC18" s="68"/>
      <c r="HD18" s="68"/>
      <c r="HE18" s="68"/>
      <c r="HF18" s="68"/>
      <c r="HG18" s="68"/>
      <c r="HH18" s="68"/>
      <c r="HI18" s="68"/>
      <c r="HJ18" s="68"/>
      <c r="HK18" s="68"/>
      <c r="HL18" s="68"/>
      <c r="HM18" s="68"/>
      <c r="HN18" s="68"/>
      <c r="HO18" s="68"/>
      <c r="HP18" s="68"/>
      <c r="HQ18" s="68"/>
      <c r="HR18" s="68"/>
      <c r="HS18" s="68"/>
      <c r="HT18" s="68"/>
      <c r="HU18" s="68"/>
      <c r="HV18" s="68"/>
      <c r="HW18" s="68"/>
      <c r="HX18" s="68"/>
      <c r="HY18" s="68"/>
      <c r="HZ18" s="68"/>
      <c r="IA18" s="68"/>
      <c r="IB18" s="68"/>
      <c r="IC18" s="68"/>
      <c r="ID18" s="68"/>
      <c r="IE18" s="68"/>
      <c r="IF18" s="68"/>
      <c r="IG18" s="68"/>
      <c r="IH18" s="68"/>
      <c r="II18" s="68"/>
      <c r="IJ18" s="68"/>
      <c r="IK18" s="68"/>
    </row>
    <row r="19" spans="1:245" s="70" customFormat="1" x14ac:dyDescent="0.35">
      <c r="A19" s="84" t="s">
        <v>580</v>
      </c>
      <c r="B19" s="84" t="s">
        <v>581</v>
      </c>
      <c r="C19" s="84" t="s">
        <v>24</v>
      </c>
      <c r="D19" s="85">
        <v>7000000</v>
      </c>
      <c r="E19" s="86"/>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row>
    <row r="20" spans="1:245" x14ac:dyDescent="0.35">
      <c r="A20" s="84" t="s">
        <v>582</v>
      </c>
      <c r="B20" s="84" t="s">
        <v>583</v>
      </c>
      <c r="C20" s="84" t="s">
        <v>24</v>
      </c>
      <c r="D20" s="85">
        <v>7000000</v>
      </c>
      <c r="E20" s="86"/>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1"/>
      <c r="DT20" s="71"/>
      <c r="DU20" s="71"/>
      <c r="DV20" s="71"/>
      <c r="DW20" s="71"/>
      <c r="DX20" s="71"/>
      <c r="DY20" s="71"/>
      <c r="DZ20" s="71"/>
      <c r="EA20" s="71"/>
      <c r="EB20" s="71"/>
      <c r="EC20" s="71"/>
      <c r="ED20" s="71"/>
      <c r="EE20" s="71"/>
      <c r="EF20" s="71"/>
      <c r="EG20" s="71"/>
      <c r="EH20" s="71"/>
      <c r="EI20" s="71"/>
      <c r="EJ20" s="71"/>
      <c r="EK20" s="71"/>
      <c r="EL20" s="71"/>
      <c r="EM20" s="71"/>
      <c r="EN20" s="71"/>
      <c r="EO20" s="71"/>
      <c r="EP20" s="71"/>
      <c r="EQ20" s="71"/>
      <c r="ER20" s="71"/>
      <c r="ES20" s="71"/>
      <c r="ET20" s="71"/>
      <c r="EU20" s="71"/>
      <c r="EV20" s="71"/>
      <c r="EW20" s="71"/>
      <c r="EX20" s="71"/>
      <c r="EY20" s="71"/>
      <c r="EZ20" s="71"/>
      <c r="FA20" s="71"/>
      <c r="FB20" s="71"/>
      <c r="FC20" s="71"/>
      <c r="FD20" s="71"/>
      <c r="FE20" s="71"/>
      <c r="FF20" s="71"/>
      <c r="FG20" s="71"/>
      <c r="FH20" s="71"/>
      <c r="FI20" s="71"/>
      <c r="FJ20" s="71"/>
      <c r="FK20" s="71"/>
      <c r="FL20" s="71"/>
      <c r="FM20" s="71"/>
      <c r="FN20" s="71"/>
      <c r="FO20" s="71"/>
      <c r="FP20" s="71"/>
      <c r="FQ20" s="71"/>
      <c r="FR20" s="71"/>
      <c r="FS20" s="71"/>
      <c r="FT20" s="71"/>
      <c r="FU20" s="71"/>
      <c r="FV20" s="71"/>
      <c r="FW20" s="71"/>
      <c r="FX20" s="71"/>
      <c r="FY20" s="71"/>
      <c r="FZ20" s="71"/>
      <c r="GA20" s="71"/>
      <c r="GB20" s="71"/>
      <c r="GC20" s="71"/>
      <c r="GD20" s="71"/>
      <c r="GE20" s="71"/>
      <c r="GF20" s="71"/>
      <c r="GG20" s="71"/>
      <c r="GH20" s="71"/>
      <c r="GI20" s="71"/>
      <c r="GJ20" s="71"/>
      <c r="GK20" s="71"/>
      <c r="GL20" s="71"/>
      <c r="GM20" s="71"/>
      <c r="GN20" s="71"/>
      <c r="GO20" s="71"/>
      <c r="GP20" s="71"/>
      <c r="GQ20" s="71"/>
      <c r="GR20" s="71"/>
      <c r="GS20" s="71"/>
      <c r="GT20" s="71"/>
      <c r="GU20" s="71"/>
      <c r="GV20" s="71"/>
      <c r="GW20" s="71"/>
      <c r="GX20" s="71"/>
      <c r="GY20" s="71"/>
      <c r="GZ20" s="71"/>
      <c r="HA20" s="71"/>
      <c r="HB20" s="71"/>
      <c r="HC20" s="71"/>
      <c r="HD20" s="71"/>
      <c r="HE20" s="71"/>
      <c r="HF20" s="71"/>
      <c r="HG20" s="71"/>
      <c r="HH20" s="71"/>
      <c r="HI20" s="71"/>
      <c r="HJ20" s="71"/>
      <c r="HK20" s="71"/>
      <c r="HL20" s="71"/>
      <c r="HM20" s="71"/>
      <c r="HN20" s="71"/>
      <c r="HO20" s="71"/>
      <c r="HP20" s="71"/>
      <c r="HQ20" s="71"/>
      <c r="HR20" s="71"/>
      <c r="HS20" s="71"/>
      <c r="HT20" s="71"/>
      <c r="HU20" s="71"/>
      <c r="HV20" s="71"/>
      <c r="HW20" s="71"/>
      <c r="HX20" s="71"/>
      <c r="HY20" s="71"/>
      <c r="HZ20" s="71"/>
      <c r="IA20" s="71"/>
      <c r="IB20" s="71"/>
      <c r="IC20" s="71"/>
      <c r="ID20" s="71"/>
      <c r="IE20" s="71"/>
      <c r="IF20" s="71"/>
      <c r="IG20" s="71"/>
      <c r="IH20" s="71"/>
      <c r="II20" s="71"/>
      <c r="IJ20" s="71"/>
      <c r="IK20" s="71"/>
    </row>
    <row r="21" spans="1:245" x14ac:dyDescent="0.35">
      <c r="A21" s="84" t="s">
        <v>584</v>
      </c>
      <c r="B21" s="84" t="s">
        <v>525</v>
      </c>
      <c r="C21" s="84" t="s">
        <v>24</v>
      </c>
      <c r="D21" s="85">
        <v>7000000</v>
      </c>
      <c r="E21" s="86"/>
    </row>
    <row r="22" spans="1:245" s="69" customFormat="1" x14ac:dyDescent="0.35">
      <c r="A22" s="84" t="s">
        <v>585</v>
      </c>
      <c r="B22" s="84" t="s">
        <v>586</v>
      </c>
      <c r="C22" s="84" t="s">
        <v>24</v>
      </c>
      <c r="D22" s="85">
        <v>7000000</v>
      </c>
      <c r="E22" s="86"/>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row>
    <row r="23" spans="1:245" s="71" customFormat="1" x14ac:dyDescent="0.35">
      <c r="A23" s="84" t="s">
        <v>587</v>
      </c>
      <c r="B23" s="84" t="s">
        <v>588</v>
      </c>
      <c r="C23" s="84" t="s">
        <v>24</v>
      </c>
      <c r="D23" s="85">
        <v>6000000</v>
      </c>
      <c r="E23" s="86"/>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c r="DA23" s="70"/>
      <c r="DB23" s="70"/>
      <c r="DC23" s="70"/>
      <c r="DD23" s="70"/>
      <c r="DE23" s="70"/>
      <c r="DF23" s="70"/>
      <c r="DG23" s="70"/>
      <c r="DH23" s="70"/>
      <c r="DI23" s="70"/>
      <c r="DJ23" s="70"/>
      <c r="DK23" s="70"/>
      <c r="DL23" s="70"/>
      <c r="DM23" s="70"/>
      <c r="DN23" s="70"/>
      <c r="DO23" s="70"/>
      <c r="DP23" s="70"/>
      <c r="DQ23" s="70"/>
      <c r="DR23" s="70"/>
      <c r="DS23" s="70"/>
      <c r="DT23" s="70"/>
      <c r="DU23" s="70"/>
      <c r="DV23" s="70"/>
      <c r="DW23" s="70"/>
      <c r="DX23" s="70"/>
      <c r="DY23" s="70"/>
      <c r="DZ23" s="70"/>
      <c r="EA23" s="70"/>
      <c r="EB23" s="70"/>
      <c r="EC23" s="70"/>
      <c r="ED23" s="70"/>
      <c r="EE23" s="70"/>
      <c r="EF23" s="70"/>
      <c r="EG23" s="70"/>
      <c r="EH23" s="70"/>
      <c r="EI23" s="70"/>
      <c r="EJ23" s="70"/>
      <c r="EK23" s="70"/>
      <c r="EL23" s="70"/>
      <c r="EM23" s="70"/>
      <c r="EN23" s="70"/>
      <c r="EO23" s="70"/>
      <c r="EP23" s="70"/>
      <c r="EQ23" s="70"/>
      <c r="ER23" s="70"/>
      <c r="ES23" s="70"/>
      <c r="ET23" s="70"/>
      <c r="EU23" s="70"/>
      <c r="EV23" s="70"/>
      <c r="EW23" s="70"/>
      <c r="EX23" s="70"/>
      <c r="EY23" s="70"/>
      <c r="EZ23" s="70"/>
      <c r="FA23" s="70"/>
      <c r="FB23" s="70"/>
      <c r="FC23" s="70"/>
      <c r="FD23" s="70"/>
      <c r="FE23" s="70"/>
      <c r="FF23" s="70"/>
      <c r="FG23" s="70"/>
      <c r="FH23" s="70"/>
      <c r="FI23" s="70"/>
      <c r="FJ23" s="70"/>
      <c r="FK23" s="70"/>
      <c r="FL23" s="70"/>
      <c r="FM23" s="70"/>
      <c r="FN23" s="70"/>
      <c r="FO23" s="70"/>
      <c r="FP23" s="70"/>
      <c r="FQ23" s="70"/>
      <c r="FR23" s="70"/>
      <c r="FS23" s="70"/>
      <c r="FT23" s="70"/>
      <c r="FU23" s="70"/>
      <c r="FV23" s="70"/>
      <c r="FW23" s="70"/>
      <c r="FX23" s="70"/>
      <c r="FY23" s="70"/>
      <c r="FZ23" s="70"/>
      <c r="GA23" s="70"/>
      <c r="GB23" s="70"/>
      <c r="GC23" s="70"/>
      <c r="GD23" s="70"/>
      <c r="GE23" s="70"/>
      <c r="GF23" s="70"/>
      <c r="GG23" s="70"/>
      <c r="GH23" s="70"/>
      <c r="GI23" s="70"/>
      <c r="GJ23" s="70"/>
      <c r="GK23" s="70"/>
      <c r="GL23" s="70"/>
      <c r="GM23" s="70"/>
      <c r="GN23" s="70"/>
      <c r="GO23" s="70"/>
      <c r="GP23" s="70"/>
      <c r="GQ23" s="70"/>
      <c r="GR23" s="70"/>
      <c r="GS23" s="70"/>
      <c r="GT23" s="70"/>
      <c r="GU23" s="70"/>
      <c r="GV23" s="70"/>
      <c r="GW23" s="70"/>
      <c r="GX23" s="70"/>
      <c r="GY23" s="70"/>
      <c r="GZ23" s="70"/>
      <c r="HA23" s="70"/>
      <c r="HB23" s="70"/>
      <c r="HC23" s="70"/>
      <c r="HD23" s="70"/>
      <c r="HE23" s="70"/>
      <c r="HF23" s="70"/>
      <c r="HG23" s="70"/>
      <c r="HH23" s="70"/>
      <c r="HI23" s="70"/>
      <c r="HJ23" s="70"/>
      <c r="HK23" s="70"/>
      <c r="HL23" s="70"/>
      <c r="HM23" s="70"/>
      <c r="HN23" s="70"/>
      <c r="HO23" s="70"/>
      <c r="HP23" s="70"/>
      <c r="HQ23" s="70"/>
      <c r="HR23" s="70"/>
      <c r="HS23" s="70"/>
      <c r="HT23" s="70"/>
      <c r="HU23" s="70"/>
      <c r="HV23" s="70"/>
      <c r="HW23" s="70"/>
      <c r="HX23" s="70"/>
      <c r="HY23" s="70"/>
      <c r="HZ23" s="70"/>
      <c r="IA23" s="70"/>
      <c r="IB23" s="70"/>
      <c r="IC23" s="70"/>
      <c r="ID23" s="70"/>
      <c r="IE23" s="70"/>
      <c r="IF23" s="70"/>
      <c r="IG23" s="70"/>
      <c r="IH23" s="70"/>
      <c r="II23" s="70"/>
      <c r="IJ23" s="70"/>
      <c r="IK23" s="70"/>
    </row>
    <row r="24" spans="1:245" x14ac:dyDescent="0.35">
      <c r="A24" s="84" t="s">
        <v>589</v>
      </c>
      <c r="B24" s="84" t="s">
        <v>590</v>
      </c>
      <c r="C24" s="84" t="s">
        <v>24</v>
      </c>
      <c r="D24" s="85">
        <v>6000000</v>
      </c>
      <c r="E24" s="86"/>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c r="CC24" s="69"/>
      <c r="CD24" s="69"/>
      <c r="CE24" s="69"/>
      <c r="CF24" s="69"/>
      <c r="CG24" s="69"/>
      <c r="CH24" s="69"/>
      <c r="CI24" s="69"/>
      <c r="CJ24" s="69"/>
      <c r="CK24" s="69"/>
      <c r="CL24" s="69"/>
      <c r="CM24" s="69"/>
      <c r="CN24" s="69"/>
      <c r="CO24" s="69"/>
      <c r="CP24" s="69"/>
      <c r="CQ24" s="69"/>
      <c r="CR24" s="69"/>
      <c r="CS24" s="69"/>
      <c r="CT24" s="69"/>
      <c r="CU24" s="69"/>
      <c r="CV24" s="69"/>
      <c r="CW24" s="69"/>
      <c r="CX24" s="69"/>
      <c r="CY24" s="69"/>
      <c r="CZ24" s="69"/>
      <c r="DA24" s="69"/>
      <c r="DB24" s="69"/>
      <c r="DC24" s="69"/>
      <c r="DD24" s="69"/>
      <c r="DE24" s="69"/>
      <c r="DF24" s="69"/>
      <c r="DG24" s="69"/>
      <c r="DH24" s="69"/>
      <c r="DI24" s="69"/>
      <c r="DJ24" s="69"/>
      <c r="DK24" s="69"/>
      <c r="DL24" s="69"/>
      <c r="DM24" s="69"/>
      <c r="DN24" s="69"/>
      <c r="DO24" s="69"/>
      <c r="DP24" s="69"/>
      <c r="DQ24" s="69"/>
      <c r="DR24" s="69"/>
      <c r="DS24" s="69"/>
      <c r="DT24" s="69"/>
      <c r="DU24" s="69"/>
      <c r="DV24" s="69"/>
      <c r="DW24" s="69"/>
      <c r="DX24" s="69"/>
      <c r="DY24" s="69"/>
      <c r="DZ24" s="69"/>
      <c r="EA24" s="69"/>
      <c r="EB24" s="69"/>
      <c r="EC24" s="69"/>
      <c r="ED24" s="69"/>
      <c r="EE24" s="69"/>
      <c r="EF24" s="69"/>
      <c r="EG24" s="69"/>
      <c r="EH24" s="69"/>
      <c r="EI24" s="69"/>
      <c r="EJ24" s="69"/>
      <c r="EK24" s="69"/>
      <c r="EL24" s="69"/>
      <c r="EM24" s="69"/>
      <c r="EN24" s="69"/>
      <c r="EO24" s="69"/>
      <c r="EP24" s="69"/>
      <c r="EQ24" s="69"/>
      <c r="ER24" s="69"/>
      <c r="ES24" s="69"/>
      <c r="ET24" s="69"/>
      <c r="EU24" s="69"/>
      <c r="EV24" s="69"/>
      <c r="EW24" s="69"/>
      <c r="EX24" s="69"/>
      <c r="EY24" s="69"/>
      <c r="EZ24" s="69"/>
      <c r="FA24" s="69"/>
      <c r="FB24" s="69"/>
      <c r="FC24" s="69"/>
      <c r="FD24" s="69"/>
      <c r="FE24" s="69"/>
      <c r="FF24" s="69"/>
      <c r="FG24" s="69"/>
      <c r="FH24" s="69"/>
      <c r="FI24" s="69"/>
      <c r="FJ24" s="69"/>
      <c r="FK24" s="69"/>
      <c r="FL24" s="69"/>
      <c r="FM24" s="69"/>
      <c r="FN24" s="69"/>
      <c r="FO24" s="69"/>
      <c r="FP24" s="69"/>
      <c r="FQ24" s="69"/>
      <c r="FR24" s="69"/>
      <c r="FS24" s="69"/>
      <c r="FT24" s="69"/>
      <c r="FU24" s="69"/>
      <c r="FV24" s="69"/>
      <c r="FW24" s="69"/>
      <c r="FX24" s="69"/>
      <c r="FY24" s="69"/>
      <c r="FZ24" s="69"/>
      <c r="GA24" s="69"/>
      <c r="GB24" s="69"/>
      <c r="GC24" s="69"/>
      <c r="GD24" s="69"/>
      <c r="GE24" s="69"/>
      <c r="GF24" s="69"/>
      <c r="GG24" s="69"/>
      <c r="GH24" s="69"/>
      <c r="GI24" s="69"/>
      <c r="GJ24" s="69"/>
      <c r="GK24" s="69"/>
      <c r="GL24" s="69"/>
      <c r="GM24" s="69"/>
      <c r="GN24" s="69"/>
      <c r="GO24" s="69"/>
      <c r="GP24" s="69"/>
      <c r="GQ24" s="69"/>
      <c r="GR24" s="69"/>
      <c r="GS24" s="69"/>
      <c r="GT24" s="69"/>
      <c r="GU24" s="69"/>
      <c r="GV24" s="69"/>
      <c r="GW24" s="69"/>
      <c r="GX24" s="69"/>
      <c r="GY24" s="69"/>
      <c r="GZ24" s="69"/>
      <c r="HA24" s="69"/>
      <c r="HB24" s="69"/>
      <c r="HC24" s="69"/>
      <c r="HD24" s="69"/>
      <c r="HE24" s="69"/>
      <c r="HF24" s="69"/>
      <c r="HG24" s="69"/>
      <c r="HH24" s="69"/>
      <c r="HI24" s="69"/>
      <c r="HJ24" s="69"/>
      <c r="HK24" s="69"/>
      <c r="HL24" s="69"/>
      <c r="HM24" s="69"/>
      <c r="HN24" s="69"/>
      <c r="HO24" s="69"/>
      <c r="HP24" s="69"/>
      <c r="HQ24" s="69"/>
      <c r="HR24" s="69"/>
      <c r="HS24" s="69"/>
      <c r="HT24" s="69"/>
      <c r="HU24" s="69"/>
      <c r="HV24" s="69"/>
      <c r="HW24" s="69"/>
      <c r="HX24" s="69"/>
      <c r="HY24" s="69"/>
      <c r="HZ24" s="69"/>
      <c r="IA24" s="69"/>
      <c r="IB24" s="69"/>
      <c r="IC24" s="69"/>
      <c r="ID24" s="69"/>
      <c r="IE24" s="69"/>
      <c r="IF24" s="69"/>
      <c r="IG24" s="69"/>
      <c r="IH24" s="69"/>
      <c r="II24" s="69"/>
      <c r="IJ24" s="69"/>
      <c r="IK24" s="69"/>
    </row>
    <row r="25" spans="1:245" x14ac:dyDescent="0.35">
      <c r="A25" s="84" t="s">
        <v>591</v>
      </c>
      <c r="B25" s="84" t="s">
        <v>592</v>
      </c>
      <c r="C25" s="84" t="s">
        <v>24</v>
      </c>
      <c r="D25" s="85">
        <v>6000000</v>
      </c>
      <c r="E25" s="86"/>
    </row>
    <row r="26" spans="1:245" s="69" customFormat="1" x14ac:dyDescent="0.35">
      <c r="A26" s="84" t="s">
        <v>593</v>
      </c>
      <c r="B26" s="84" t="s">
        <v>594</v>
      </c>
      <c r="C26" s="84" t="s">
        <v>24</v>
      </c>
      <c r="D26" s="85">
        <v>5000000</v>
      </c>
      <c r="E26" s="86"/>
    </row>
    <row r="27" spans="1:245" s="68" customFormat="1" x14ac:dyDescent="0.35">
      <c r="A27" s="84" t="s">
        <v>595</v>
      </c>
      <c r="B27" s="84" t="s">
        <v>596</v>
      </c>
      <c r="C27" s="84" t="s">
        <v>24</v>
      </c>
      <c r="D27" s="85">
        <v>5000000</v>
      </c>
      <c r="E27" s="86"/>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c r="CC27" s="69"/>
      <c r="CD27" s="69"/>
      <c r="CE27" s="69"/>
      <c r="CF27" s="69"/>
      <c r="CG27" s="69"/>
      <c r="CH27" s="69"/>
      <c r="CI27" s="69"/>
      <c r="CJ27" s="69"/>
      <c r="CK27" s="69"/>
      <c r="CL27" s="69"/>
      <c r="CM27" s="69"/>
      <c r="CN27" s="69"/>
      <c r="CO27" s="69"/>
      <c r="CP27" s="69"/>
      <c r="CQ27" s="69"/>
      <c r="CR27" s="69"/>
      <c r="CS27" s="69"/>
      <c r="CT27" s="69"/>
      <c r="CU27" s="69"/>
      <c r="CV27" s="69"/>
      <c r="CW27" s="69"/>
      <c r="CX27" s="69"/>
      <c r="CY27" s="69"/>
      <c r="CZ27" s="69"/>
      <c r="DA27" s="69"/>
      <c r="DB27" s="69"/>
      <c r="DC27" s="69"/>
      <c r="DD27" s="69"/>
      <c r="DE27" s="69"/>
      <c r="DF27" s="69"/>
      <c r="DG27" s="69"/>
      <c r="DH27" s="69"/>
      <c r="DI27" s="69"/>
      <c r="DJ27" s="69"/>
      <c r="DK27" s="69"/>
      <c r="DL27" s="69"/>
      <c r="DM27" s="69"/>
      <c r="DN27" s="69"/>
      <c r="DO27" s="69"/>
      <c r="DP27" s="69"/>
      <c r="DQ27" s="69"/>
      <c r="DR27" s="69"/>
      <c r="DS27" s="69"/>
      <c r="DT27" s="69"/>
      <c r="DU27" s="69"/>
      <c r="DV27" s="69"/>
      <c r="DW27" s="69"/>
      <c r="DX27" s="69"/>
      <c r="DY27" s="69"/>
      <c r="DZ27" s="69"/>
      <c r="EA27" s="69"/>
      <c r="EB27" s="69"/>
      <c r="EC27" s="69"/>
      <c r="ED27" s="69"/>
      <c r="EE27" s="69"/>
      <c r="EF27" s="69"/>
      <c r="EG27" s="69"/>
      <c r="EH27" s="69"/>
      <c r="EI27" s="69"/>
      <c r="EJ27" s="69"/>
      <c r="EK27" s="69"/>
      <c r="EL27" s="69"/>
      <c r="EM27" s="69"/>
      <c r="EN27" s="69"/>
      <c r="EO27" s="69"/>
      <c r="EP27" s="69"/>
      <c r="EQ27" s="69"/>
      <c r="ER27" s="69"/>
      <c r="ES27" s="69"/>
      <c r="ET27" s="69"/>
      <c r="EU27" s="69"/>
      <c r="EV27" s="69"/>
      <c r="EW27" s="69"/>
      <c r="EX27" s="69"/>
      <c r="EY27" s="69"/>
      <c r="EZ27" s="69"/>
      <c r="FA27" s="69"/>
      <c r="FB27" s="69"/>
      <c r="FC27" s="69"/>
      <c r="FD27" s="69"/>
      <c r="FE27" s="69"/>
      <c r="FF27" s="69"/>
      <c r="FG27" s="69"/>
      <c r="FH27" s="69"/>
      <c r="FI27" s="69"/>
      <c r="FJ27" s="69"/>
      <c r="FK27" s="69"/>
      <c r="FL27" s="69"/>
      <c r="FM27" s="69"/>
      <c r="FN27" s="69"/>
      <c r="FO27" s="69"/>
      <c r="FP27" s="69"/>
      <c r="FQ27" s="69"/>
      <c r="FR27" s="69"/>
      <c r="FS27" s="69"/>
      <c r="FT27" s="69"/>
      <c r="FU27" s="69"/>
      <c r="FV27" s="69"/>
      <c r="FW27" s="69"/>
      <c r="FX27" s="69"/>
      <c r="FY27" s="69"/>
      <c r="FZ27" s="69"/>
      <c r="GA27" s="69"/>
      <c r="GB27" s="69"/>
      <c r="GC27" s="69"/>
      <c r="GD27" s="69"/>
      <c r="GE27" s="69"/>
      <c r="GF27" s="69"/>
      <c r="GG27" s="69"/>
      <c r="GH27" s="69"/>
      <c r="GI27" s="69"/>
      <c r="GJ27" s="69"/>
      <c r="GK27" s="69"/>
      <c r="GL27" s="69"/>
      <c r="GM27" s="69"/>
      <c r="GN27" s="69"/>
      <c r="GO27" s="69"/>
      <c r="GP27" s="69"/>
      <c r="GQ27" s="69"/>
      <c r="GR27" s="69"/>
      <c r="GS27" s="69"/>
      <c r="GT27" s="69"/>
      <c r="GU27" s="69"/>
      <c r="GV27" s="69"/>
      <c r="GW27" s="69"/>
      <c r="GX27" s="69"/>
      <c r="GY27" s="69"/>
      <c r="GZ27" s="69"/>
      <c r="HA27" s="69"/>
      <c r="HB27" s="69"/>
      <c r="HC27" s="69"/>
      <c r="HD27" s="69"/>
      <c r="HE27" s="69"/>
      <c r="HF27" s="69"/>
      <c r="HG27" s="69"/>
      <c r="HH27" s="69"/>
      <c r="HI27" s="69"/>
      <c r="HJ27" s="69"/>
      <c r="HK27" s="69"/>
      <c r="HL27" s="69"/>
      <c r="HM27" s="69"/>
      <c r="HN27" s="69"/>
      <c r="HO27" s="69"/>
      <c r="HP27" s="69"/>
      <c r="HQ27" s="69"/>
      <c r="HR27" s="69"/>
      <c r="HS27" s="69"/>
      <c r="HT27" s="69"/>
      <c r="HU27" s="69"/>
      <c r="HV27" s="69"/>
      <c r="HW27" s="69"/>
      <c r="HX27" s="69"/>
      <c r="HY27" s="69"/>
      <c r="HZ27" s="69"/>
      <c r="IA27" s="69"/>
      <c r="IB27" s="69"/>
      <c r="IC27" s="69"/>
      <c r="ID27" s="69"/>
      <c r="IE27" s="69"/>
      <c r="IF27" s="69"/>
      <c r="IG27" s="69"/>
      <c r="IH27" s="69"/>
      <c r="II27" s="69"/>
      <c r="IJ27" s="69"/>
      <c r="IK27" s="69"/>
    </row>
    <row r="28" spans="1:245" x14ac:dyDescent="0.35">
      <c r="A28" s="89" t="s">
        <v>597</v>
      </c>
      <c r="B28" s="89" t="s">
        <v>598</v>
      </c>
      <c r="C28" s="89" t="s">
        <v>24</v>
      </c>
      <c r="D28" s="90">
        <v>7000000</v>
      </c>
      <c r="E28" s="91" t="s">
        <v>542</v>
      </c>
    </row>
    <row r="29" spans="1:245" x14ac:dyDescent="0.35">
      <c r="A29" s="84"/>
      <c r="B29" s="84"/>
      <c r="C29" s="84"/>
      <c r="D29" s="85"/>
      <c r="E29" s="86"/>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c r="EO29" s="68"/>
      <c r="EP29" s="68"/>
      <c r="EQ29" s="68"/>
      <c r="ER29" s="68"/>
      <c r="ES29" s="68"/>
      <c r="ET29" s="68"/>
      <c r="EU29" s="68"/>
      <c r="EV29" s="68"/>
      <c r="EW29" s="68"/>
      <c r="EX29" s="68"/>
      <c r="EY29" s="68"/>
      <c r="EZ29" s="68"/>
      <c r="FA29" s="68"/>
      <c r="FB29" s="68"/>
      <c r="FC29" s="68"/>
      <c r="FD29" s="68"/>
      <c r="FE29" s="68"/>
      <c r="FF29" s="68"/>
      <c r="FG29" s="68"/>
      <c r="FH29" s="68"/>
      <c r="FI29" s="68"/>
      <c r="FJ29" s="68"/>
      <c r="FK29" s="68"/>
      <c r="FL29" s="68"/>
      <c r="FM29" s="68"/>
      <c r="FN29" s="68"/>
      <c r="FO29" s="68"/>
      <c r="FP29" s="68"/>
      <c r="FQ29" s="68"/>
      <c r="FR29" s="68"/>
      <c r="FS29" s="68"/>
      <c r="FT29" s="68"/>
      <c r="FU29" s="68"/>
      <c r="FV29" s="68"/>
      <c r="FW29" s="68"/>
      <c r="FX29" s="68"/>
      <c r="FY29" s="68"/>
      <c r="FZ29" s="68"/>
      <c r="GA29" s="68"/>
      <c r="GB29" s="68"/>
      <c r="GC29" s="68"/>
      <c r="GD29" s="68"/>
      <c r="GE29" s="68"/>
      <c r="GF29" s="68"/>
      <c r="GG29" s="68"/>
      <c r="GH29" s="68"/>
      <c r="GI29" s="68"/>
      <c r="GJ29" s="68"/>
      <c r="GK29" s="68"/>
      <c r="GL29" s="68"/>
      <c r="GM29" s="68"/>
      <c r="GN29" s="68"/>
      <c r="GO29" s="68"/>
      <c r="GP29" s="68"/>
      <c r="GQ29" s="68"/>
      <c r="GR29" s="68"/>
      <c r="GS29" s="68"/>
      <c r="GT29" s="68"/>
      <c r="GU29" s="68"/>
      <c r="GV29" s="68"/>
      <c r="GW29" s="68"/>
      <c r="GX29" s="68"/>
      <c r="GY29" s="68"/>
      <c r="GZ29" s="68"/>
      <c r="HA29" s="68"/>
      <c r="HB29" s="68"/>
      <c r="HC29" s="68"/>
      <c r="HD29" s="68"/>
      <c r="HE29" s="68"/>
      <c r="HF29" s="68"/>
      <c r="HG29" s="68"/>
      <c r="HH29" s="68"/>
      <c r="HI29" s="68"/>
      <c r="HJ29" s="68"/>
      <c r="HK29" s="68"/>
      <c r="HL29" s="68"/>
      <c r="HM29" s="68"/>
      <c r="HN29" s="68"/>
      <c r="HO29" s="68"/>
      <c r="HP29" s="68"/>
      <c r="HQ29" s="68"/>
      <c r="HR29" s="68"/>
      <c r="HS29" s="68"/>
      <c r="HT29" s="68"/>
      <c r="HU29" s="68"/>
      <c r="HV29" s="68"/>
      <c r="HW29" s="68"/>
      <c r="HX29" s="68"/>
      <c r="HY29" s="68"/>
      <c r="HZ29" s="68"/>
      <c r="IA29" s="68"/>
      <c r="IB29" s="68"/>
      <c r="IC29" s="68"/>
      <c r="ID29" s="68"/>
      <c r="IE29" s="68"/>
      <c r="IF29" s="68"/>
      <c r="IG29" s="68"/>
      <c r="IH29" s="68"/>
      <c r="II29" s="68"/>
      <c r="IJ29" s="68"/>
      <c r="IK29" s="68"/>
    </row>
    <row r="30" spans="1:245" s="68" customFormat="1" x14ac:dyDescent="0.35">
      <c r="A30" s="84"/>
      <c r="B30" s="84"/>
      <c r="C30" s="84"/>
      <c r="D30" s="85"/>
      <c r="E30" s="86"/>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c r="EO30" s="69"/>
      <c r="EP30" s="69"/>
      <c r="EQ30" s="69"/>
      <c r="ER30" s="69"/>
      <c r="ES30" s="69"/>
      <c r="ET30" s="69"/>
      <c r="EU30" s="69"/>
      <c r="EV30" s="69"/>
      <c r="EW30" s="69"/>
      <c r="EX30" s="69"/>
      <c r="EY30" s="69"/>
      <c r="EZ30" s="69"/>
      <c r="FA30" s="69"/>
      <c r="FB30" s="69"/>
      <c r="FC30" s="69"/>
      <c r="FD30" s="69"/>
      <c r="FE30" s="69"/>
      <c r="FF30" s="69"/>
      <c r="FG30" s="69"/>
      <c r="FH30" s="69"/>
      <c r="FI30" s="69"/>
      <c r="FJ30" s="69"/>
      <c r="FK30" s="69"/>
      <c r="FL30" s="69"/>
      <c r="FM30" s="69"/>
      <c r="FN30" s="69"/>
      <c r="FO30" s="69"/>
      <c r="FP30" s="69"/>
      <c r="FQ30" s="69"/>
      <c r="FR30" s="69"/>
      <c r="FS30" s="69"/>
      <c r="FT30" s="69"/>
      <c r="FU30" s="69"/>
      <c r="FV30" s="69"/>
      <c r="FW30" s="69"/>
      <c r="FX30" s="69"/>
      <c r="FY30" s="69"/>
      <c r="FZ30" s="69"/>
      <c r="GA30" s="69"/>
      <c r="GB30" s="69"/>
      <c r="GC30" s="69"/>
      <c r="GD30" s="69"/>
      <c r="GE30" s="69"/>
      <c r="GF30" s="69"/>
      <c r="GG30" s="69"/>
      <c r="GH30" s="69"/>
      <c r="GI30" s="69"/>
      <c r="GJ30" s="69"/>
      <c r="GK30" s="69"/>
      <c r="GL30" s="69"/>
      <c r="GM30" s="69"/>
      <c r="GN30" s="69"/>
      <c r="GO30" s="69"/>
      <c r="GP30" s="69"/>
      <c r="GQ30" s="69"/>
      <c r="GR30" s="69"/>
      <c r="GS30" s="69"/>
      <c r="GT30" s="69"/>
      <c r="GU30" s="69"/>
      <c r="GV30" s="69"/>
      <c r="GW30" s="69"/>
      <c r="GX30" s="69"/>
      <c r="GY30" s="69"/>
      <c r="GZ30" s="69"/>
      <c r="HA30" s="69"/>
      <c r="HB30" s="69"/>
      <c r="HC30" s="69"/>
      <c r="HD30" s="69"/>
      <c r="HE30" s="69"/>
      <c r="HF30" s="69"/>
      <c r="HG30" s="69"/>
      <c r="HH30" s="69"/>
      <c r="HI30" s="69"/>
      <c r="HJ30" s="69"/>
      <c r="HK30" s="69"/>
      <c r="HL30" s="69"/>
      <c r="HM30" s="69"/>
      <c r="HN30" s="69"/>
      <c r="HO30" s="69"/>
      <c r="HP30" s="69"/>
      <c r="HQ30" s="69"/>
      <c r="HR30" s="69"/>
      <c r="HS30" s="69"/>
      <c r="HT30" s="69"/>
      <c r="HU30" s="69"/>
      <c r="HV30" s="69"/>
      <c r="HW30" s="69"/>
      <c r="HX30" s="69"/>
      <c r="HY30" s="69"/>
      <c r="HZ30" s="69"/>
      <c r="IA30" s="69"/>
      <c r="IB30" s="69"/>
      <c r="IC30" s="69"/>
      <c r="ID30" s="69"/>
      <c r="IE30" s="69"/>
      <c r="IF30" s="69"/>
      <c r="IG30" s="69"/>
      <c r="IH30" s="69"/>
      <c r="II30" s="69"/>
      <c r="IJ30" s="69"/>
      <c r="IK30" s="69"/>
    </row>
    <row r="31" spans="1:245" x14ac:dyDescent="0.35">
      <c r="A31" s="87"/>
      <c r="B31" s="87" t="s">
        <v>3</v>
      </c>
      <c r="C31" s="87"/>
      <c r="D31" s="88"/>
      <c r="E31" s="80"/>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c r="EO31" s="68"/>
      <c r="EP31" s="68"/>
      <c r="EQ31" s="68"/>
      <c r="ER31" s="68"/>
      <c r="ES31" s="68"/>
      <c r="ET31" s="68"/>
      <c r="EU31" s="68"/>
      <c r="EV31" s="68"/>
      <c r="EW31" s="68"/>
      <c r="EX31" s="68"/>
      <c r="EY31" s="68"/>
      <c r="EZ31" s="68"/>
      <c r="FA31" s="68"/>
      <c r="FB31" s="68"/>
      <c r="FC31" s="68"/>
      <c r="FD31" s="68"/>
      <c r="FE31" s="68"/>
      <c r="FF31" s="68"/>
      <c r="FG31" s="68"/>
      <c r="FH31" s="68"/>
      <c r="FI31" s="68"/>
      <c r="FJ31" s="68"/>
      <c r="FK31" s="68"/>
      <c r="FL31" s="68"/>
      <c r="FM31" s="68"/>
      <c r="FN31" s="68"/>
      <c r="FO31" s="68"/>
      <c r="FP31" s="68"/>
      <c r="FQ31" s="68"/>
      <c r="FR31" s="68"/>
      <c r="FS31" s="68"/>
      <c r="FT31" s="68"/>
      <c r="FU31" s="68"/>
      <c r="FV31" s="68"/>
      <c r="FW31" s="68"/>
      <c r="FX31" s="68"/>
      <c r="FY31" s="68"/>
      <c r="FZ31" s="68"/>
      <c r="GA31" s="68"/>
      <c r="GB31" s="68"/>
      <c r="GC31" s="68"/>
      <c r="GD31" s="68"/>
      <c r="GE31" s="68"/>
      <c r="GF31" s="68"/>
      <c r="GG31" s="68"/>
      <c r="GH31" s="68"/>
      <c r="GI31" s="68"/>
      <c r="GJ31" s="68"/>
      <c r="GK31" s="68"/>
      <c r="GL31" s="68"/>
      <c r="GM31" s="68"/>
      <c r="GN31" s="68"/>
      <c r="GO31" s="68"/>
      <c r="GP31" s="68"/>
      <c r="GQ31" s="68"/>
      <c r="GR31" s="68"/>
      <c r="GS31" s="68"/>
      <c r="GT31" s="68"/>
      <c r="GU31" s="68"/>
      <c r="GV31" s="68"/>
      <c r="GW31" s="68"/>
      <c r="GX31" s="68"/>
      <c r="GY31" s="68"/>
      <c r="GZ31" s="68"/>
      <c r="HA31" s="68"/>
      <c r="HB31" s="68"/>
      <c r="HC31" s="68"/>
      <c r="HD31" s="68"/>
      <c r="HE31" s="68"/>
      <c r="HF31" s="68"/>
      <c r="HG31" s="68"/>
      <c r="HH31" s="68"/>
      <c r="HI31" s="68"/>
      <c r="HJ31" s="68"/>
      <c r="HK31" s="68"/>
      <c r="HL31" s="68"/>
      <c r="HM31" s="68"/>
      <c r="HN31" s="68"/>
      <c r="HO31" s="68"/>
      <c r="HP31" s="68"/>
      <c r="HQ31" s="68"/>
      <c r="HR31" s="68"/>
      <c r="HS31" s="68"/>
      <c r="HT31" s="68"/>
      <c r="HU31" s="68"/>
      <c r="HV31" s="68"/>
      <c r="HW31" s="68"/>
      <c r="HX31" s="68"/>
      <c r="HY31" s="68"/>
      <c r="HZ31" s="68"/>
      <c r="IA31" s="68"/>
      <c r="IB31" s="68"/>
      <c r="IC31" s="68"/>
      <c r="ID31" s="68"/>
      <c r="IE31" s="68"/>
      <c r="IF31" s="68"/>
      <c r="IG31" s="68"/>
      <c r="IH31" s="68"/>
      <c r="II31" s="68"/>
      <c r="IJ31" s="68"/>
      <c r="IK31" s="68"/>
    </row>
    <row r="32" spans="1:245" s="68" customFormat="1" x14ac:dyDescent="0.35">
      <c r="A32" s="84" t="s">
        <v>4</v>
      </c>
      <c r="B32" s="84" t="s">
        <v>5</v>
      </c>
      <c r="C32" s="84" t="s">
        <v>6</v>
      </c>
      <c r="D32" s="85">
        <v>14000000</v>
      </c>
      <c r="E32" s="86"/>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c r="EO32" s="69"/>
      <c r="EP32" s="69"/>
      <c r="EQ32" s="69"/>
      <c r="ER32" s="69"/>
      <c r="ES32" s="69"/>
      <c r="ET32" s="69"/>
      <c r="EU32" s="69"/>
      <c r="EV32" s="69"/>
      <c r="EW32" s="69"/>
      <c r="EX32" s="69"/>
      <c r="EY32" s="69"/>
      <c r="EZ32" s="69"/>
      <c r="FA32" s="69"/>
      <c r="FB32" s="69"/>
      <c r="FC32" s="69"/>
      <c r="FD32" s="69"/>
      <c r="FE32" s="69"/>
      <c r="FF32" s="69"/>
      <c r="FG32" s="69"/>
      <c r="FH32" s="69"/>
      <c r="FI32" s="69"/>
      <c r="FJ32" s="69"/>
      <c r="FK32" s="69"/>
      <c r="FL32" s="69"/>
      <c r="FM32" s="69"/>
      <c r="FN32" s="69"/>
      <c r="FO32" s="69"/>
      <c r="FP32" s="69"/>
      <c r="FQ32" s="69"/>
      <c r="FR32" s="69"/>
      <c r="FS32" s="69"/>
      <c r="FT32" s="69"/>
      <c r="FU32" s="69"/>
      <c r="FV32" s="69"/>
      <c r="FW32" s="69"/>
      <c r="FX32" s="69"/>
      <c r="FY32" s="69"/>
      <c r="FZ32" s="69"/>
      <c r="GA32" s="69"/>
      <c r="GB32" s="69"/>
      <c r="GC32" s="69"/>
      <c r="GD32" s="69"/>
      <c r="GE32" s="69"/>
      <c r="GF32" s="69"/>
      <c r="GG32" s="69"/>
      <c r="GH32" s="69"/>
      <c r="GI32" s="69"/>
      <c r="GJ32" s="69"/>
      <c r="GK32" s="69"/>
      <c r="GL32" s="69"/>
      <c r="GM32" s="69"/>
      <c r="GN32" s="69"/>
      <c r="GO32" s="69"/>
      <c r="GP32" s="69"/>
      <c r="GQ32" s="69"/>
      <c r="GR32" s="69"/>
      <c r="GS32" s="69"/>
      <c r="GT32" s="69"/>
      <c r="GU32" s="69"/>
      <c r="GV32" s="69"/>
      <c r="GW32" s="69"/>
      <c r="GX32" s="69"/>
      <c r="GY32" s="69"/>
      <c r="GZ32" s="69"/>
      <c r="HA32" s="69"/>
      <c r="HB32" s="69"/>
      <c r="HC32" s="69"/>
      <c r="HD32" s="69"/>
      <c r="HE32" s="69"/>
      <c r="HF32" s="69"/>
      <c r="HG32" s="69"/>
      <c r="HH32" s="69"/>
      <c r="HI32" s="69"/>
      <c r="HJ32" s="69"/>
      <c r="HK32" s="69"/>
      <c r="HL32" s="69"/>
      <c r="HM32" s="69"/>
      <c r="HN32" s="69"/>
      <c r="HO32" s="69"/>
      <c r="HP32" s="69"/>
      <c r="HQ32" s="69"/>
      <c r="HR32" s="69"/>
      <c r="HS32" s="69"/>
      <c r="HT32" s="69"/>
      <c r="HU32" s="69"/>
      <c r="HV32" s="69"/>
      <c r="HW32" s="69"/>
      <c r="HX32" s="69"/>
      <c r="HY32" s="69"/>
      <c r="HZ32" s="69"/>
      <c r="IA32" s="69"/>
      <c r="IB32" s="69"/>
      <c r="IC32" s="69"/>
      <c r="ID32" s="69"/>
      <c r="IE32" s="69"/>
      <c r="IF32" s="69"/>
      <c r="IG32" s="69"/>
      <c r="IH32" s="69"/>
      <c r="II32" s="69"/>
      <c r="IJ32" s="69"/>
      <c r="IK32" s="69"/>
    </row>
    <row r="33" spans="1:245" s="69" customFormat="1" x14ac:dyDescent="0.35">
      <c r="A33" s="84"/>
      <c r="B33" s="84"/>
      <c r="C33" s="84"/>
      <c r="D33" s="85"/>
      <c r="E33" s="86"/>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row>
    <row r="34" spans="1:245" s="69" customFormat="1" x14ac:dyDescent="0.35">
      <c r="A34" s="92" t="s">
        <v>7</v>
      </c>
      <c r="B34" s="92" t="s">
        <v>191</v>
      </c>
      <c r="C34" s="92" t="s">
        <v>8</v>
      </c>
      <c r="D34" s="93">
        <v>15000000</v>
      </c>
      <c r="E34" s="94"/>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DY34" s="68"/>
      <c r="DZ34" s="68"/>
      <c r="EA34" s="68"/>
      <c r="EB34" s="68"/>
      <c r="EC34" s="68"/>
      <c r="ED34" s="68"/>
      <c r="EE34" s="68"/>
      <c r="EF34" s="68"/>
      <c r="EG34" s="68"/>
      <c r="EH34" s="68"/>
      <c r="EI34" s="68"/>
      <c r="EJ34" s="68"/>
      <c r="EK34" s="68"/>
      <c r="EL34" s="68"/>
      <c r="EM34" s="68"/>
      <c r="EN34" s="68"/>
      <c r="EO34" s="68"/>
      <c r="EP34" s="68"/>
      <c r="EQ34" s="68"/>
      <c r="ER34" s="68"/>
      <c r="ES34" s="68"/>
      <c r="ET34" s="68"/>
      <c r="EU34" s="68"/>
      <c r="EV34" s="68"/>
      <c r="EW34" s="68"/>
      <c r="EX34" s="68"/>
      <c r="EY34" s="68"/>
      <c r="EZ34" s="68"/>
      <c r="FA34" s="68"/>
      <c r="FB34" s="68"/>
      <c r="FC34" s="68"/>
      <c r="FD34" s="68"/>
      <c r="FE34" s="68"/>
      <c r="FF34" s="68"/>
      <c r="FG34" s="68"/>
      <c r="FH34" s="68"/>
      <c r="FI34" s="68"/>
      <c r="FJ34" s="68"/>
      <c r="FK34" s="68"/>
      <c r="FL34" s="68"/>
      <c r="FM34" s="68"/>
      <c r="FN34" s="68"/>
      <c r="FO34" s="68"/>
      <c r="FP34" s="68"/>
      <c r="FQ34" s="68"/>
      <c r="FR34" s="68"/>
      <c r="FS34" s="68"/>
      <c r="FT34" s="68"/>
      <c r="FU34" s="68"/>
      <c r="FV34" s="68"/>
      <c r="FW34" s="68"/>
      <c r="FX34" s="68"/>
      <c r="FY34" s="68"/>
      <c r="FZ34" s="68"/>
      <c r="GA34" s="68"/>
      <c r="GB34" s="68"/>
      <c r="GC34" s="68"/>
      <c r="GD34" s="68"/>
      <c r="GE34" s="68"/>
      <c r="GF34" s="68"/>
      <c r="GG34" s="68"/>
      <c r="GH34" s="68"/>
      <c r="GI34" s="68"/>
      <c r="GJ34" s="68"/>
      <c r="GK34" s="68"/>
      <c r="GL34" s="68"/>
      <c r="GM34" s="68"/>
      <c r="GN34" s="68"/>
      <c r="GO34" s="68"/>
      <c r="GP34" s="68"/>
      <c r="GQ34" s="68"/>
      <c r="GR34" s="68"/>
      <c r="GS34" s="68"/>
      <c r="GT34" s="68"/>
      <c r="GU34" s="68"/>
      <c r="GV34" s="68"/>
      <c r="GW34" s="68"/>
      <c r="GX34" s="68"/>
      <c r="GY34" s="68"/>
      <c r="GZ34" s="68"/>
      <c r="HA34" s="68"/>
      <c r="HB34" s="68"/>
      <c r="HC34" s="68"/>
      <c r="HD34" s="68"/>
      <c r="HE34" s="68"/>
      <c r="HF34" s="68"/>
      <c r="HG34" s="68"/>
      <c r="HH34" s="68"/>
      <c r="HI34" s="68"/>
      <c r="HJ34" s="68"/>
      <c r="HK34" s="68"/>
      <c r="HL34" s="68"/>
      <c r="HM34" s="68"/>
      <c r="HN34" s="68"/>
      <c r="HO34" s="68"/>
      <c r="HP34" s="68"/>
      <c r="HQ34" s="68"/>
      <c r="HR34" s="68"/>
      <c r="HS34" s="68"/>
      <c r="HT34" s="68"/>
      <c r="HU34" s="68"/>
      <c r="HV34" s="68"/>
      <c r="HW34" s="68"/>
      <c r="HX34" s="68"/>
      <c r="HY34" s="68"/>
      <c r="HZ34" s="68"/>
      <c r="IA34" s="68"/>
      <c r="IB34" s="68"/>
      <c r="IC34" s="68"/>
      <c r="ID34" s="68"/>
      <c r="IE34" s="68"/>
      <c r="IF34" s="68"/>
      <c r="IG34" s="68"/>
      <c r="IH34" s="68"/>
      <c r="II34" s="68"/>
      <c r="IJ34" s="68"/>
      <c r="IK34" s="68"/>
    </row>
    <row r="35" spans="1:245" s="69" customFormat="1" x14ac:dyDescent="0.35">
      <c r="A35" s="84" t="s">
        <v>9</v>
      </c>
      <c r="B35" s="84" t="s">
        <v>599</v>
      </c>
      <c r="C35" s="84" t="s">
        <v>8</v>
      </c>
      <c r="D35" s="85">
        <v>14000000</v>
      </c>
      <c r="E35" s="86"/>
    </row>
    <row r="36" spans="1:245" x14ac:dyDescent="0.35">
      <c r="A36" s="84" t="s">
        <v>524</v>
      </c>
      <c r="B36" s="84" t="s">
        <v>404</v>
      </c>
      <c r="C36" s="84" t="s">
        <v>8</v>
      </c>
      <c r="D36" s="85">
        <v>13000000</v>
      </c>
      <c r="E36" s="86"/>
    </row>
    <row r="37" spans="1:245" x14ac:dyDescent="0.35">
      <c r="A37" s="84" t="s">
        <v>10</v>
      </c>
      <c r="B37" s="84" t="s">
        <v>600</v>
      </c>
      <c r="C37" s="84" t="s">
        <v>8</v>
      </c>
      <c r="D37" s="85">
        <v>13000000</v>
      </c>
      <c r="E37" s="86"/>
    </row>
    <row r="38" spans="1:245" x14ac:dyDescent="0.35">
      <c r="A38" s="84" t="s">
        <v>11</v>
      </c>
      <c r="B38" s="84" t="s">
        <v>601</v>
      </c>
      <c r="C38" s="84" t="s">
        <v>8</v>
      </c>
      <c r="D38" s="85">
        <v>13000000</v>
      </c>
      <c r="E38" s="86"/>
    </row>
    <row r="39" spans="1:245" x14ac:dyDescent="0.35">
      <c r="A39" s="84" t="s">
        <v>12</v>
      </c>
      <c r="B39" s="84" t="s">
        <v>602</v>
      </c>
      <c r="C39" s="84" t="s">
        <v>8</v>
      </c>
      <c r="D39" s="85">
        <v>12000000</v>
      </c>
      <c r="E39" s="86"/>
    </row>
    <row r="40" spans="1:245" x14ac:dyDescent="0.35">
      <c r="A40" s="84" t="s">
        <v>14</v>
      </c>
      <c r="B40" s="84" t="s">
        <v>401</v>
      </c>
      <c r="C40" s="84" t="s">
        <v>8</v>
      </c>
      <c r="D40" s="85">
        <v>12000000</v>
      </c>
      <c r="E40" s="86"/>
    </row>
    <row r="41" spans="1:245" s="68" customFormat="1" x14ac:dyDescent="0.35">
      <c r="A41" s="84" t="s">
        <v>406</v>
      </c>
      <c r="B41" s="84" t="s">
        <v>603</v>
      </c>
      <c r="C41" s="84" t="s">
        <v>8</v>
      </c>
      <c r="D41" s="85">
        <v>12000000</v>
      </c>
      <c r="E41" s="8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row>
    <row r="42" spans="1:245" x14ac:dyDescent="0.35">
      <c r="A42" s="84" t="s">
        <v>403</v>
      </c>
      <c r="B42" s="84" t="s">
        <v>604</v>
      </c>
      <c r="C42" s="84" t="s">
        <v>8</v>
      </c>
      <c r="D42" s="85">
        <v>11000000</v>
      </c>
      <c r="E42" s="86"/>
    </row>
    <row r="43" spans="1:245" x14ac:dyDescent="0.35">
      <c r="A43" s="84" t="s">
        <v>605</v>
      </c>
      <c r="B43" s="84" t="s">
        <v>405</v>
      </c>
      <c r="C43" s="84" t="s">
        <v>8</v>
      </c>
      <c r="D43" s="85">
        <v>10000000</v>
      </c>
      <c r="E43" s="86"/>
    </row>
    <row r="44" spans="1:245" x14ac:dyDescent="0.35">
      <c r="A44" s="84" t="s">
        <v>606</v>
      </c>
      <c r="B44" s="84" t="s">
        <v>402</v>
      </c>
      <c r="C44" s="84" t="s">
        <v>8</v>
      </c>
      <c r="D44" s="85">
        <v>9000000</v>
      </c>
      <c r="E44" s="86"/>
    </row>
    <row r="45" spans="1:245" x14ac:dyDescent="0.35">
      <c r="A45" s="84"/>
      <c r="B45" s="84"/>
      <c r="C45" s="84"/>
      <c r="D45" s="85"/>
      <c r="E45" s="86"/>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c r="EG45" s="69"/>
      <c r="EH45" s="69"/>
      <c r="EI45" s="69"/>
      <c r="EJ45" s="69"/>
      <c r="EK45" s="69"/>
      <c r="EL45" s="69"/>
      <c r="EM45" s="69"/>
      <c r="EN45" s="69"/>
      <c r="EO45" s="69"/>
      <c r="EP45" s="69"/>
      <c r="EQ45" s="69"/>
      <c r="ER45" s="69"/>
      <c r="ES45" s="69"/>
      <c r="ET45" s="69"/>
      <c r="EU45" s="69"/>
      <c r="EV45" s="69"/>
      <c r="EW45" s="69"/>
      <c r="EX45" s="69"/>
      <c r="EY45" s="69"/>
      <c r="EZ45" s="69"/>
      <c r="FA45" s="69"/>
      <c r="FB45" s="69"/>
      <c r="FC45" s="69"/>
      <c r="FD45" s="69"/>
      <c r="FE45" s="69"/>
      <c r="FF45" s="69"/>
      <c r="FG45" s="69"/>
      <c r="FH45" s="69"/>
      <c r="FI45" s="69"/>
      <c r="FJ45" s="69"/>
      <c r="FK45" s="69"/>
      <c r="FL45" s="69"/>
      <c r="FM45" s="69"/>
      <c r="FN45" s="69"/>
      <c r="FO45" s="69"/>
      <c r="FP45" s="69"/>
      <c r="FQ45" s="69"/>
      <c r="FR45" s="69"/>
      <c r="FS45" s="69"/>
      <c r="FT45" s="69"/>
      <c r="FU45" s="69"/>
      <c r="FV45" s="69"/>
      <c r="FW45" s="69"/>
      <c r="FX45" s="69"/>
      <c r="FY45" s="69"/>
      <c r="FZ45" s="69"/>
      <c r="GA45" s="69"/>
      <c r="GB45" s="69"/>
      <c r="GC45" s="69"/>
      <c r="GD45" s="69"/>
      <c r="GE45" s="69"/>
      <c r="GF45" s="69"/>
      <c r="GG45" s="69"/>
      <c r="GH45" s="69"/>
      <c r="GI45" s="69"/>
      <c r="GJ45" s="69"/>
      <c r="GK45" s="69"/>
      <c r="GL45" s="69"/>
      <c r="GM45" s="69"/>
      <c r="GN45" s="69"/>
      <c r="GO45" s="69"/>
      <c r="GP45" s="69"/>
      <c r="GQ45" s="69"/>
      <c r="GR45" s="69"/>
      <c r="GS45" s="69"/>
      <c r="GT45" s="69"/>
      <c r="GU45" s="69"/>
      <c r="GV45" s="69"/>
      <c r="GW45" s="69"/>
      <c r="GX45" s="69"/>
      <c r="GY45" s="69"/>
      <c r="GZ45" s="69"/>
      <c r="HA45" s="69"/>
      <c r="HB45" s="69"/>
      <c r="HC45" s="69"/>
      <c r="HD45" s="69"/>
      <c r="HE45" s="69"/>
      <c r="HF45" s="69"/>
      <c r="HG45" s="69"/>
      <c r="HH45" s="69"/>
      <c r="HI45" s="69"/>
      <c r="HJ45" s="69"/>
      <c r="HK45" s="69"/>
      <c r="HL45" s="69"/>
      <c r="HM45" s="69"/>
      <c r="HN45" s="69"/>
      <c r="HO45" s="69"/>
      <c r="HP45" s="69"/>
      <c r="HQ45" s="69"/>
      <c r="HR45" s="69"/>
      <c r="HS45" s="69"/>
      <c r="HT45" s="69"/>
      <c r="HU45" s="69"/>
      <c r="HV45" s="69"/>
      <c r="HW45" s="69"/>
      <c r="HX45" s="69"/>
      <c r="HY45" s="69"/>
      <c r="HZ45" s="69"/>
      <c r="IA45" s="69"/>
      <c r="IB45" s="69"/>
      <c r="IC45" s="69"/>
      <c r="ID45" s="69"/>
      <c r="IE45" s="69"/>
      <c r="IF45" s="69"/>
      <c r="IG45" s="69"/>
      <c r="IH45" s="69"/>
      <c r="II45" s="69"/>
      <c r="IJ45" s="69"/>
      <c r="IK45" s="69"/>
    </row>
    <row r="46" spans="1:245" x14ac:dyDescent="0.35">
      <c r="A46" s="84" t="s">
        <v>15</v>
      </c>
      <c r="B46" s="84" t="s">
        <v>607</v>
      </c>
      <c r="C46" s="84" t="s">
        <v>17</v>
      </c>
      <c r="D46" s="85">
        <v>15000000</v>
      </c>
      <c r="E46" s="86"/>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c r="GG46" s="72"/>
      <c r="GH46" s="72"/>
      <c r="GI46" s="72"/>
      <c r="GJ46" s="72"/>
      <c r="GK46" s="72"/>
      <c r="GL46" s="72"/>
      <c r="GM46" s="72"/>
      <c r="GN46" s="72"/>
      <c r="GO46" s="72"/>
      <c r="GP46" s="72"/>
      <c r="GQ46" s="72"/>
      <c r="GR46" s="72"/>
      <c r="GS46" s="72"/>
      <c r="GT46" s="72"/>
      <c r="GU46" s="72"/>
      <c r="GV46" s="72"/>
      <c r="GW46" s="72"/>
      <c r="GX46" s="72"/>
      <c r="GY46" s="72"/>
      <c r="GZ46" s="72"/>
      <c r="HA46" s="72"/>
      <c r="HB46" s="72"/>
      <c r="HC46" s="72"/>
      <c r="HD46" s="72"/>
      <c r="HE46" s="72"/>
      <c r="HF46" s="72"/>
      <c r="HG46" s="72"/>
      <c r="HH46" s="72"/>
      <c r="HI46" s="72"/>
      <c r="HJ46" s="72"/>
      <c r="HK46" s="72"/>
      <c r="HL46" s="72"/>
      <c r="HM46" s="72"/>
      <c r="HN46" s="72"/>
      <c r="HO46" s="72"/>
      <c r="HP46" s="72"/>
      <c r="HQ46" s="72"/>
      <c r="HR46" s="72"/>
      <c r="HS46" s="72"/>
      <c r="HT46" s="72"/>
      <c r="HU46" s="72"/>
      <c r="HV46" s="72"/>
      <c r="HW46" s="72"/>
      <c r="HX46" s="72"/>
      <c r="HY46" s="72"/>
      <c r="HZ46" s="72"/>
      <c r="IA46" s="72"/>
      <c r="IB46" s="72"/>
      <c r="IC46" s="72"/>
      <c r="ID46" s="72"/>
      <c r="IE46" s="72"/>
      <c r="IF46" s="72"/>
      <c r="IG46" s="72"/>
      <c r="IH46" s="72"/>
      <c r="II46" s="72"/>
      <c r="IJ46" s="72"/>
      <c r="IK46" s="72"/>
    </row>
    <row r="47" spans="1:245" x14ac:dyDescent="0.35">
      <c r="A47" s="84" t="s">
        <v>18</v>
      </c>
      <c r="B47" s="84" t="s">
        <v>608</v>
      </c>
      <c r="C47" s="84" t="s">
        <v>17</v>
      </c>
      <c r="D47" s="85">
        <v>14000000</v>
      </c>
      <c r="E47" s="86"/>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c r="EG47" s="69"/>
      <c r="EH47" s="69"/>
      <c r="EI47" s="69"/>
      <c r="EJ47" s="69"/>
      <c r="EK47" s="69"/>
      <c r="EL47" s="69"/>
      <c r="EM47" s="69"/>
      <c r="EN47" s="69"/>
      <c r="EO47" s="69"/>
      <c r="EP47" s="69"/>
      <c r="EQ47" s="69"/>
      <c r="ER47" s="69"/>
      <c r="ES47" s="69"/>
      <c r="ET47" s="69"/>
      <c r="EU47" s="69"/>
      <c r="EV47" s="69"/>
      <c r="EW47" s="69"/>
      <c r="EX47" s="69"/>
      <c r="EY47" s="69"/>
      <c r="EZ47" s="69"/>
      <c r="FA47" s="69"/>
      <c r="FB47" s="69"/>
      <c r="FC47" s="69"/>
      <c r="FD47" s="69"/>
      <c r="FE47" s="69"/>
      <c r="FF47" s="69"/>
      <c r="FG47" s="69"/>
      <c r="FH47" s="69"/>
      <c r="FI47" s="69"/>
      <c r="FJ47" s="69"/>
      <c r="FK47" s="69"/>
      <c r="FL47" s="69"/>
      <c r="FM47" s="69"/>
      <c r="FN47" s="69"/>
      <c r="FO47" s="69"/>
      <c r="FP47" s="69"/>
      <c r="FQ47" s="69"/>
      <c r="FR47" s="69"/>
      <c r="FS47" s="69"/>
      <c r="FT47" s="69"/>
      <c r="FU47" s="69"/>
      <c r="FV47" s="69"/>
      <c r="FW47" s="69"/>
      <c r="FX47" s="69"/>
      <c r="FY47" s="69"/>
      <c r="FZ47" s="69"/>
      <c r="GA47" s="69"/>
      <c r="GB47" s="69"/>
      <c r="GC47" s="69"/>
      <c r="GD47" s="69"/>
      <c r="GE47" s="69"/>
      <c r="GF47" s="69"/>
      <c r="GG47" s="69"/>
      <c r="GH47" s="69"/>
      <c r="GI47" s="69"/>
      <c r="GJ47" s="69"/>
      <c r="GK47" s="69"/>
      <c r="GL47" s="69"/>
      <c r="GM47" s="69"/>
      <c r="GN47" s="69"/>
      <c r="GO47" s="69"/>
      <c r="GP47" s="69"/>
      <c r="GQ47" s="69"/>
      <c r="GR47" s="69"/>
      <c r="GS47" s="69"/>
      <c r="GT47" s="69"/>
      <c r="GU47" s="69"/>
      <c r="GV47" s="69"/>
      <c r="GW47" s="69"/>
      <c r="GX47" s="69"/>
      <c r="GY47" s="69"/>
      <c r="GZ47" s="69"/>
      <c r="HA47" s="69"/>
      <c r="HB47" s="69"/>
      <c r="HC47" s="69"/>
      <c r="HD47" s="69"/>
      <c r="HE47" s="69"/>
      <c r="HF47" s="69"/>
      <c r="HG47" s="69"/>
      <c r="HH47" s="69"/>
      <c r="HI47" s="69"/>
      <c r="HJ47" s="69"/>
      <c r="HK47" s="69"/>
      <c r="HL47" s="69"/>
      <c r="HM47" s="69"/>
      <c r="HN47" s="69"/>
      <c r="HO47" s="69"/>
      <c r="HP47" s="69"/>
      <c r="HQ47" s="69"/>
      <c r="HR47" s="69"/>
      <c r="HS47" s="69"/>
      <c r="HT47" s="69"/>
      <c r="HU47" s="69"/>
      <c r="HV47" s="69"/>
      <c r="HW47" s="69"/>
      <c r="HX47" s="69"/>
      <c r="HY47" s="69"/>
      <c r="HZ47" s="69"/>
      <c r="IA47" s="69"/>
      <c r="IB47" s="69"/>
      <c r="IC47" s="69"/>
      <c r="ID47" s="69"/>
      <c r="IE47" s="69"/>
      <c r="IF47" s="69"/>
      <c r="IG47" s="69"/>
      <c r="IH47" s="69"/>
      <c r="II47" s="69"/>
      <c r="IJ47" s="69"/>
      <c r="IK47" s="69"/>
    </row>
    <row r="48" spans="1:245" s="68" customFormat="1" x14ac:dyDescent="0.35">
      <c r="A48" s="84" t="s">
        <v>19</v>
      </c>
      <c r="B48" s="84" t="s">
        <v>609</v>
      </c>
      <c r="C48" s="84" t="s">
        <v>17</v>
      </c>
      <c r="D48" s="85">
        <v>12000000</v>
      </c>
      <c r="E48" s="86"/>
    </row>
    <row r="49" spans="1:245" s="69" customFormat="1" x14ac:dyDescent="0.35">
      <c r="A49" s="92" t="s">
        <v>20</v>
      </c>
      <c r="B49" s="92" t="s">
        <v>276</v>
      </c>
      <c r="C49" s="92" t="s">
        <v>17</v>
      </c>
      <c r="D49" s="93">
        <v>10000000</v>
      </c>
      <c r="E49" s="94"/>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row>
    <row r="50" spans="1:245" s="68" customFormat="1" x14ac:dyDescent="0.35">
      <c r="A50" s="102" t="s">
        <v>1027</v>
      </c>
      <c r="B50" s="102" t="s">
        <v>410</v>
      </c>
      <c r="C50" s="102" t="s">
        <v>17</v>
      </c>
      <c r="D50" s="103">
        <v>9000000</v>
      </c>
      <c r="E50" s="114"/>
    </row>
    <row r="51" spans="1:245" x14ac:dyDescent="0.35">
      <c r="A51" s="89" t="s">
        <v>22</v>
      </c>
      <c r="B51" s="89" t="s">
        <v>610</v>
      </c>
      <c r="C51" s="89" t="s">
        <v>17</v>
      </c>
      <c r="D51" s="90">
        <v>11000000</v>
      </c>
      <c r="E51" s="91" t="s">
        <v>542</v>
      </c>
    </row>
    <row r="52" spans="1:245" x14ac:dyDescent="0.35">
      <c r="A52" s="89" t="s">
        <v>1048</v>
      </c>
      <c r="B52" s="89" t="s">
        <v>1049</v>
      </c>
      <c r="C52" s="89" t="s">
        <v>17</v>
      </c>
      <c r="D52" s="90">
        <v>18000000</v>
      </c>
      <c r="E52" s="91" t="s">
        <v>542</v>
      </c>
    </row>
    <row r="53" spans="1:245" x14ac:dyDescent="0.35">
      <c r="A53" s="84"/>
      <c r="B53" s="84"/>
      <c r="C53" s="84"/>
      <c r="D53" s="85"/>
      <c r="E53" s="86"/>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c r="EO53" s="68"/>
      <c r="EP53" s="68"/>
      <c r="EQ53" s="68"/>
      <c r="ER53" s="68"/>
      <c r="ES53" s="68"/>
      <c r="ET53" s="68"/>
      <c r="EU53" s="68"/>
      <c r="EV53" s="68"/>
      <c r="EW53" s="68"/>
      <c r="EX53" s="68"/>
      <c r="EY53" s="68"/>
      <c r="EZ53" s="68"/>
      <c r="FA53" s="68"/>
      <c r="FB53" s="68"/>
      <c r="FC53" s="68"/>
      <c r="FD53" s="68"/>
      <c r="FE53" s="68"/>
      <c r="FF53" s="68"/>
      <c r="FG53" s="68"/>
      <c r="FH53" s="68"/>
      <c r="FI53" s="68"/>
      <c r="FJ53" s="68"/>
      <c r="FK53" s="68"/>
      <c r="FL53" s="68"/>
      <c r="FM53" s="68"/>
      <c r="FN53" s="68"/>
      <c r="FO53" s="68"/>
      <c r="FP53" s="68"/>
      <c r="FQ53" s="68"/>
      <c r="FR53" s="68"/>
      <c r="FS53" s="68"/>
      <c r="FT53" s="68"/>
      <c r="FU53" s="68"/>
      <c r="FV53" s="68"/>
      <c r="FW53" s="68"/>
      <c r="FX53" s="68"/>
      <c r="FY53" s="68"/>
      <c r="FZ53" s="68"/>
      <c r="GA53" s="68"/>
      <c r="GB53" s="68"/>
      <c r="GC53" s="68"/>
      <c r="GD53" s="68"/>
      <c r="GE53" s="68"/>
      <c r="GF53" s="68"/>
      <c r="GG53" s="68"/>
      <c r="GH53" s="68"/>
      <c r="GI53" s="68"/>
      <c r="GJ53" s="68"/>
      <c r="GK53" s="68"/>
      <c r="GL53" s="68"/>
      <c r="GM53" s="68"/>
      <c r="GN53" s="68"/>
      <c r="GO53" s="68"/>
      <c r="GP53" s="68"/>
      <c r="GQ53" s="68"/>
      <c r="GR53" s="68"/>
      <c r="GS53" s="68"/>
      <c r="GT53" s="68"/>
      <c r="GU53" s="68"/>
      <c r="GV53" s="68"/>
      <c r="GW53" s="68"/>
      <c r="GX53" s="68"/>
      <c r="GY53" s="68"/>
      <c r="GZ53" s="68"/>
      <c r="HA53" s="68"/>
      <c r="HB53" s="68"/>
      <c r="HC53" s="68"/>
      <c r="HD53" s="68"/>
      <c r="HE53" s="68"/>
      <c r="HF53" s="68"/>
      <c r="HG53" s="68"/>
      <c r="HH53" s="68"/>
      <c r="HI53" s="68"/>
      <c r="HJ53" s="68"/>
      <c r="HK53" s="68"/>
      <c r="HL53" s="68"/>
      <c r="HM53" s="68"/>
      <c r="HN53" s="68"/>
      <c r="HO53" s="68"/>
      <c r="HP53" s="68"/>
      <c r="HQ53" s="68"/>
      <c r="HR53" s="68"/>
      <c r="HS53" s="68"/>
      <c r="HT53" s="68"/>
      <c r="HU53" s="68"/>
      <c r="HV53" s="68"/>
      <c r="HW53" s="68"/>
      <c r="HX53" s="68"/>
      <c r="HY53" s="68"/>
      <c r="HZ53" s="68"/>
      <c r="IA53" s="68"/>
      <c r="IB53" s="68"/>
      <c r="IC53" s="68"/>
      <c r="ID53" s="68"/>
      <c r="IE53" s="68"/>
      <c r="IF53" s="68"/>
      <c r="IG53" s="68"/>
      <c r="IH53" s="68"/>
      <c r="II53" s="68"/>
      <c r="IJ53" s="68"/>
      <c r="IK53" s="68"/>
    </row>
    <row r="54" spans="1:245" x14ac:dyDescent="0.35">
      <c r="A54" s="84" t="s">
        <v>23</v>
      </c>
      <c r="B54" s="84" t="s">
        <v>30</v>
      </c>
      <c r="C54" s="84" t="s">
        <v>24</v>
      </c>
      <c r="D54" s="85">
        <v>21000000</v>
      </c>
      <c r="E54" s="86"/>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FI54" s="68"/>
      <c r="FJ54" s="68"/>
      <c r="FK54" s="68"/>
      <c r="FL54" s="68"/>
      <c r="FM54" s="68"/>
      <c r="FN54" s="68"/>
      <c r="FO54" s="68"/>
      <c r="FP54" s="68"/>
      <c r="FQ54" s="68"/>
      <c r="FR54" s="68"/>
      <c r="FS54" s="68"/>
      <c r="FT54" s="68"/>
      <c r="FU54" s="68"/>
      <c r="FV54" s="68"/>
      <c r="FW54" s="68"/>
      <c r="FX54" s="68"/>
      <c r="FY54" s="68"/>
      <c r="FZ54" s="68"/>
      <c r="GA54" s="68"/>
      <c r="GB54" s="68"/>
      <c r="GC54" s="68"/>
      <c r="GD54" s="68"/>
      <c r="GE54" s="68"/>
      <c r="GF54" s="68"/>
      <c r="GG54" s="68"/>
      <c r="GH54" s="68"/>
      <c r="GI54" s="68"/>
      <c r="GJ54" s="68"/>
      <c r="GK54" s="68"/>
      <c r="GL54" s="68"/>
      <c r="GM54" s="68"/>
      <c r="GN54" s="68"/>
      <c r="GO54" s="68"/>
      <c r="GP54" s="68"/>
      <c r="GQ54" s="68"/>
      <c r="GR54" s="68"/>
      <c r="GS54" s="68"/>
      <c r="GT54" s="68"/>
      <c r="GU54" s="68"/>
      <c r="GV54" s="68"/>
      <c r="GW54" s="68"/>
      <c r="GX54" s="68"/>
      <c r="GY54" s="68"/>
      <c r="GZ54" s="68"/>
      <c r="HA54" s="68"/>
      <c r="HB54" s="68"/>
      <c r="HC54" s="68"/>
      <c r="HD54" s="68"/>
      <c r="HE54" s="68"/>
      <c r="HF54" s="68"/>
      <c r="HG54" s="68"/>
      <c r="HH54" s="68"/>
      <c r="HI54" s="68"/>
      <c r="HJ54" s="68"/>
      <c r="HK54" s="68"/>
      <c r="HL54" s="68"/>
      <c r="HM54" s="68"/>
      <c r="HN54" s="68"/>
      <c r="HO54" s="68"/>
      <c r="HP54" s="68"/>
      <c r="HQ54" s="68"/>
      <c r="HR54" s="68"/>
      <c r="HS54" s="68"/>
      <c r="HT54" s="68"/>
      <c r="HU54" s="68"/>
      <c r="HV54" s="68"/>
      <c r="HW54" s="68"/>
      <c r="HX54" s="68"/>
      <c r="HY54" s="68"/>
      <c r="HZ54" s="68"/>
      <c r="IA54" s="68"/>
      <c r="IB54" s="68"/>
      <c r="IC54" s="68"/>
      <c r="ID54" s="68"/>
      <c r="IE54" s="68"/>
      <c r="IF54" s="68"/>
      <c r="IG54" s="68"/>
      <c r="IH54" s="68"/>
      <c r="II54" s="68"/>
      <c r="IJ54" s="68"/>
      <c r="IK54" s="68"/>
    </row>
    <row r="55" spans="1:245" x14ac:dyDescent="0.35">
      <c r="A55" s="84" t="s">
        <v>25</v>
      </c>
      <c r="B55" s="84" t="s">
        <v>611</v>
      </c>
      <c r="C55" s="84" t="s">
        <v>24</v>
      </c>
      <c r="D55" s="85">
        <v>14000000</v>
      </c>
      <c r="E55" s="86"/>
    </row>
    <row r="56" spans="1:245" x14ac:dyDescent="0.35">
      <c r="A56" s="84" t="s">
        <v>26</v>
      </c>
      <c r="B56" s="84" t="s">
        <v>16</v>
      </c>
      <c r="C56" s="84" t="s">
        <v>24</v>
      </c>
      <c r="D56" s="85">
        <v>13000000</v>
      </c>
      <c r="E56" s="86"/>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c r="EO56" s="69"/>
      <c r="EP56" s="69"/>
      <c r="EQ56" s="69"/>
      <c r="ER56" s="69"/>
      <c r="ES56" s="69"/>
      <c r="ET56" s="69"/>
      <c r="EU56" s="69"/>
      <c r="EV56" s="69"/>
      <c r="EW56" s="69"/>
      <c r="EX56" s="69"/>
      <c r="EY56" s="69"/>
      <c r="EZ56" s="69"/>
      <c r="FA56" s="69"/>
      <c r="FB56" s="69"/>
      <c r="FC56" s="69"/>
      <c r="FD56" s="69"/>
      <c r="FE56" s="69"/>
      <c r="FF56" s="69"/>
      <c r="FG56" s="69"/>
      <c r="FH56" s="69"/>
      <c r="FI56" s="69"/>
      <c r="FJ56" s="69"/>
      <c r="FK56" s="69"/>
      <c r="FL56" s="69"/>
      <c r="FM56" s="69"/>
      <c r="FN56" s="69"/>
      <c r="FO56" s="69"/>
      <c r="FP56" s="69"/>
      <c r="FQ56" s="69"/>
      <c r="FR56" s="69"/>
      <c r="FS56" s="69"/>
      <c r="FT56" s="69"/>
      <c r="FU56" s="69"/>
      <c r="FV56" s="69"/>
      <c r="FW56" s="69"/>
      <c r="FX56" s="69"/>
      <c r="FY56" s="69"/>
      <c r="FZ56" s="69"/>
      <c r="GA56" s="69"/>
      <c r="GB56" s="69"/>
      <c r="GC56" s="69"/>
      <c r="GD56" s="69"/>
      <c r="GE56" s="69"/>
      <c r="GF56" s="69"/>
      <c r="GG56" s="69"/>
      <c r="GH56" s="69"/>
      <c r="GI56" s="69"/>
      <c r="GJ56" s="69"/>
      <c r="GK56" s="69"/>
      <c r="GL56" s="69"/>
      <c r="GM56" s="69"/>
      <c r="GN56" s="69"/>
      <c r="GO56" s="69"/>
      <c r="GP56" s="69"/>
      <c r="GQ56" s="69"/>
      <c r="GR56" s="69"/>
      <c r="GS56" s="69"/>
      <c r="GT56" s="69"/>
      <c r="GU56" s="69"/>
      <c r="GV56" s="69"/>
      <c r="GW56" s="69"/>
      <c r="GX56" s="69"/>
      <c r="GY56" s="69"/>
      <c r="GZ56" s="69"/>
      <c r="HA56" s="69"/>
      <c r="HB56" s="69"/>
      <c r="HC56" s="69"/>
      <c r="HD56" s="69"/>
      <c r="HE56" s="69"/>
      <c r="HF56" s="69"/>
      <c r="HG56" s="69"/>
      <c r="HH56" s="69"/>
      <c r="HI56" s="69"/>
      <c r="HJ56" s="69"/>
      <c r="HK56" s="69"/>
      <c r="HL56" s="69"/>
      <c r="HM56" s="69"/>
      <c r="HN56" s="69"/>
      <c r="HO56" s="69"/>
      <c r="HP56" s="69"/>
      <c r="HQ56" s="69"/>
      <c r="HR56" s="69"/>
      <c r="HS56" s="69"/>
      <c r="HT56" s="69"/>
      <c r="HU56" s="69"/>
      <c r="HV56" s="69"/>
      <c r="HW56" s="69"/>
      <c r="HX56" s="69"/>
      <c r="HY56" s="69"/>
      <c r="HZ56" s="69"/>
      <c r="IA56" s="69"/>
      <c r="IB56" s="69"/>
      <c r="IC56" s="69"/>
      <c r="ID56" s="69"/>
      <c r="IE56" s="69"/>
      <c r="IF56" s="69"/>
      <c r="IG56" s="69"/>
      <c r="IH56" s="69"/>
      <c r="II56" s="69"/>
      <c r="IJ56" s="69"/>
      <c r="IK56" s="69"/>
    </row>
    <row r="57" spans="1:245" s="68" customFormat="1" x14ac:dyDescent="0.35">
      <c r="A57" s="84" t="s">
        <v>27</v>
      </c>
      <c r="B57" s="84" t="s">
        <v>612</v>
      </c>
      <c r="C57" s="84" t="s">
        <v>24</v>
      </c>
      <c r="D57" s="85">
        <v>13000000</v>
      </c>
      <c r="E57" s="86"/>
    </row>
    <row r="58" spans="1:245" s="69" customFormat="1" x14ac:dyDescent="0.35">
      <c r="A58" s="84" t="s">
        <v>28</v>
      </c>
      <c r="B58" s="84" t="s">
        <v>613</v>
      </c>
      <c r="C58" s="84" t="s">
        <v>24</v>
      </c>
      <c r="D58" s="85">
        <v>11000000</v>
      </c>
      <c r="E58" s="86"/>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c r="DA58" s="68"/>
      <c r="DB58" s="68"/>
      <c r="DC58" s="68"/>
      <c r="DD58" s="68"/>
      <c r="DE58" s="68"/>
      <c r="DF58" s="68"/>
      <c r="DG58" s="68"/>
      <c r="DH58" s="68"/>
      <c r="DI58" s="68"/>
      <c r="DJ58" s="68"/>
      <c r="DK58" s="68"/>
      <c r="DL58" s="68"/>
      <c r="DM58" s="68"/>
      <c r="DN58" s="68"/>
      <c r="DO58" s="68"/>
      <c r="DP58" s="68"/>
      <c r="DQ58" s="68"/>
      <c r="DR58" s="68"/>
      <c r="DS58" s="68"/>
      <c r="DT58" s="68"/>
      <c r="DU58" s="68"/>
      <c r="DV58" s="68"/>
      <c r="DW58" s="68"/>
      <c r="DX58" s="68"/>
      <c r="DY58" s="68"/>
      <c r="DZ58" s="68"/>
      <c r="EA58" s="68"/>
      <c r="EB58" s="68"/>
      <c r="EC58" s="68"/>
      <c r="ED58" s="68"/>
      <c r="EE58" s="68"/>
      <c r="EF58" s="68"/>
      <c r="EG58" s="68"/>
      <c r="EH58" s="68"/>
      <c r="EI58" s="68"/>
      <c r="EJ58" s="68"/>
      <c r="EK58" s="68"/>
      <c r="EL58" s="68"/>
      <c r="EM58" s="68"/>
      <c r="EN58" s="68"/>
      <c r="EO58" s="68"/>
      <c r="EP58" s="68"/>
      <c r="EQ58" s="68"/>
      <c r="ER58" s="68"/>
      <c r="ES58" s="68"/>
      <c r="ET58" s="68"/>
      <c r="EU58" s="68"/>
      <c r="EV58" s="68"/>
      <c r="EW58" s="68"/>
      <c r="EX58" s="68"/>
      <c r="EY58" s="68"/>
      <c r="EZ58" s="68"/>
      <c r="FA58" s="68"/>
      <c r="FB58" s="68"/>
      <c r="FC58" s="68"/>
      <c r="FD58" s="68"/>
      <c r="FE58" s="68"/>
      <c r="FF58" s="68"/>
      <c r="FG58" s="68"/>
      <c r="FH58" s="68"/>
      <c r="FI58" s="68"/>
      <c r="FJ58" s="68"/>
      <c r="FK58" s="68"/>
      <c r="FL58" s="68"/>
      <c r="FM58" s="68"/>
      <c r="FN58" s="68"/>
      <c r="FO58" s="68"/>
      <c r="FP58" s="68"/>
      <c r="FQ58" s="68"/>
      <c r="FR58" s="68"/>
      <c r="FS58" s="68"/>
      <c r="FT58" s="68"/>
      <c r="FU58" s="68"/>
      <c r="FV58" s="68"/>
      <c r="FW58" s="68"/>
      <c r="FX58" s="68"/>
      <c r="FY58" s="68"/>
      <c r="FZ58" s="68"/>
      <c r="GA58" s="68"/>
      <c r="GB58" s="68"/>
      <c r="GC58" s="68"/>
      <c r="GD58" s="68"/>
      <c r="GE58" s="68"/>
      <c r="GF58" s="68"/>
      <c r="GG58" s="68"/>
      <c r="GH58" s="68"/>
      <c r="GI58" s="68"/>
      <c r="GJ58" s="68"/>
      <c r="GK58" s="68"/>
      <c r="GL58" s="68"/>
      <c r="GM58" s="68"/>
      <c r="GN58" s="68"/>
      <c r="GO58" s="68"/>
      <c r="GP58" s="68"/>
      <c r="GQ58" s="68"/>
      <c r="GR58" s="68"/>
      <c r="GS58" s="68"/>
      <c r="GT58" s="68"/>
      <c r="GU58" s="68"/>
      <c r="GV58" s="68"/>
      <c r="GW58" s="68"/>
      <c r="GX58" s="68"/>
      <c r="GY58" s="68"/>
      <c r="GZ58" s="68"/>
      <c r="HA58" s="68"/>
      <c r="HB58" s="68"/>
      <c r="HC58" s="68"/>
      <c r="HD58" s="68"/>
      <c r="HE58" s="68"/>
      <c r="HF58" s="68"/>
      <c r="HG58" s="68"/>
      <c r="HH58" s="68"/>
      <c r="HI58" s="68"/>
      <c r="HJ58" s="68"/>
      <c r="HK58" s="68"/>
      <c r="HL58" s="68"/>
      <c r="HM58" s="68"/>
      <c r="HN58" s="68"/>
      <c r="HO58" s="68"/>
      <c r="HP58" s="68"/>
      <c r="HQ58" s="68"/>
      <c r="HR58" s="68"/>
      <c r="HS58" s="68"/>
      <c r="HT58" s="68"/>
      <c r="HU58" s="68"/>
      <c r="HV58" s="68"/>
      <c r="HW58" s="68"/>
      <c r="HX58" s="68"/>
      <c r="HY58" s="68"/>
      <c r="HZ58" s="68"/>
      <c r="IA58" s="68"/>
      <c r="IB58" s="68"/>
      <c r="IC58" s="68"/>
      <c r="ID58" s="68"/>
      <c r="IE58" s="68"/>
      <c r="IF58" s="68"/>
      <c r="IG58" s="68"/>
      <c r="IH58" s="68"/>
      <c r="II58" s="68"/>
      <c r="IJ58" s="68"/>
      <c r="IK58" s="68"/>
    </row>
    <row r="59" spans="1:245" s="68" customFormat="1" x14ac:dyDescent="0.35">
      <c r="A59" s="84" t="s">
        <v>29</v>
      </c>
      <c r="B59" s="84" t="s">
        <v>149</v>
      </c>
      <c r="C59" s="84" t="s">
        <v>24</v>
      </c>
      <c r="D59" s="85">
        <v>10000000</v>
      </c>
      <c r="E59" s="86"/>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c r="EO59" s="69"/>
      <c r="EP59" s="69"/>
      <c r="EQ59" s="69"/>
      <c r="ER59" s="69"/>
      <c r="ES59" s="69"/>
      <c r="ET59" s="69"/>
      <c r="EU59" s="69"/>
      <c r="EV59" s="69"/>
      <c r="EW59" s="69"/>
      <c r="EX59" s="69"/>
      <c r="EY59" s="69"/>
      <c r="EZ59" s="69"/>
      <c r="FA59" s="69"/>
      <c r="FB59" s="69"/>
      <c r="FC59" s="69"/>
      <c r="FD59" s="69"/>
      <c r="FE59" s="69"/>
      <c r="FF59" s="69"/>
      <c r="FG59" s="69"/>
      <c r="FH59" s="69"/>
      <c r="FI59" s="69"/>
      <c r="FJ59" s="69"/>
      <c r="FK59" s="69"/>
      <c r="FL59" s="69"/>
      <c r="FM59" s="69"/>
      <c r="FN59" s="69"/>
      <c r="FO59" s="69"/>
      <c r="FP59" s="69"/>
      <c r="FQ59" s="69"/>
      <c r="FR59" s="69"/>
      <c r="FS59" s="69"/>
      <c r="FT59" s="69"/>
      <c r="FU59" s="69"/>
      <c r="FV59" s="69"/>
      <c r="FW59" s="69"/>
      <c r="FX59" s="69"/>
      <c r="FY59" s="69"/>
      <c r="FZ59" s="69"/>
      <c r="GA59" s="69"/>
      <c r="GB59" s="69"/>
      <c r="GC59" s="69"/>
      <c r="GD59" s="69"/>
      <c r="GE59" s="69"/>
      <c r="GF59" s="69"/>
      <c r="GG59" s="69"/>
      <c r="GH59" s="69"/>
      <c r="GI59" s="69"/>
      <c r="GJ59" s="69"/>
      <c r="GK59" s="69"/>
      <c r="GL59" s="69"/>
      <c r="GM59" s="69"/>
      <c r="GN59" s="69"/>
      <c r="GO59" s="69"/>
      <c r="GP59" s="69"/>
      <c r="GQ59" s="69"/>
      <c r="GR59" s="69"/>
      <c r="GS59" s="69"/>
      <c r="GT59" s="69"/>
      <c r="GU59" s="69"/>
      <c r="GV59" s="69"/>
      <c r="GW59" s="69"/>
      <c r="GX59" s="69"/>
      <c r="GY59" s="69"/>
      <c r="GZ59" s="69"/>
      <c r="HA59" s="69"/>
      <c r="HB59" s="69"/>
      <c r="HC59" s="69"/>
      <c r="HD59" s="69"/>
      <c r="HE59" s="69"/>
      <c r="HF59" s="69"/>
      <c r="HG59" s="69"/>
      <c r="HH59" s="69"/>
      <c r="HI59" s="69"/>
      <c r="HJ59" s="69"/>
      <c r="HK59" s="69"/>
      <c r="HL59" s="69"/>
      <c r="HM59" s="69"/>
      <c r="HN59" s="69"/>
      <c r="HO59" s="69"/>
      <c r="HP59" s="69"/>
      <c r="HQ59" s="69"/>
      <c r="HR59" s="69"/>
      <c r="HS59" s="69"/>
      <c r="HT59" s="69"/>
      <c r="HU59" s="69"/>
      <c r="HV59" s="69"/>
      <c r="HW59" s="69"/>
      <c r="HX59" s="69"/>
      <c r="HY59" s="69"/>
      <c r="HZ59" s="69"/>
      <c r="IA59" s="69"/>
      <c r="IB59" s="69"/>
      <c r="IC59" s="69"/>
      <c r="ID59" s="69"/>
      <c r="IE59" s="69"/>
      <c r="IF59" s="69"/>
      <c r="IG59" s="69"/>
      <c r="IH59" s="69"/>
      <c r="II59" s="69"/>
      <c r="IJ59" s="69"/>
      <c r="IK59" s="69"/>
    </row>
    <row r="60" spans="1:245" s="72" customFormat="1" x14ac:dyDescent="0.35">
      <c r="A60" s="84" t="s">
        <v>31</v>
      </c>
      <c r="B60" s="84" t="s">
        <v>614</v>
      </c>
      <c r="C60" s="84" t="s">
        <v>24</v>
      </c>
      <c r="D60" s="85">
        <v>9000000</v>
      </c>
      <c r="E60" s="86"/>
    </row>
    <row r="61" spans="1:245" x14ac:dyDescent="0.35">
      <c r="A61" s="89" t="s">
        <v>32</v>
      </c>
      <c r="B61" s="89" t="s">
        <v>615</v>
      </c>
      <c r="C61" s="89" t="s">
        <v>24</v>
      </c>
      <c r="D61" s="90">
        <v>18000000</v>
      </c>
      <c r="E61" s="91" t="s">
        <v>542</v>
      </c>
    </row>
    <row r="62" spans="1:245" x14ac:dyDescent="0.35">
      <c r="A62" s="89" t="s">
        <v>1025</v>
      </c>
      <c r="B62" s="89" t="s">
        <v>1026</v>
      </c>
      <c r="C62" s="89" t="s">
        <v>24</v>
      </c>
      <c r="D62" s="90">
        <v>15000000</v>
      </c>
      <c r="E62" s="91" t="s">
        <v>542</v>
      </c>
    </row>
    <row r="63" spans="1:245" x14ac:dyDescent="0.35">
      <c r="A63" s="92"/>
      <c r="B63" s="92"/>
      <c r="C63" s="92"/>
      <c r="D63" s="95"/>
      <c r="E63" s="94"/>
    </row>
    <row r="64" spans="1:245" x14ac:dyDescent="0.35">
      <c r="A64" s="84"/>
      <c r="B64" s="84"/>
      <c r="C64" s="84"/>
      <c r="D64" s="85"/>
      <c r="E64" s="86"/>
    </row>
    <row r="65" spans="1:245" x14ac:dyDescent="0.35">
      <c r="A65" s="87"/>
      <c r="B65" s="87" t="s">
        <v>387</v>
      </c>
      <c r="C65" s="87"/>
      <c r="D65" s="88"/>
      <c r="E65" s="80"/>
    </row>
    <row r="66" spans="1:245" x14ac:dyDescent="0.35">
      <c r="A66" s="84" t="s">
        <v>38</v>
      </c>
      <c r="B66" s="84" t="s">
        <v>39</v>
      </c>
      <c r="C66" s="84" t="s">
        <v>6</v>
      </c>
      <c r="D66" s="85">
        <v>13000000</v>
      </c>
      <c r="E66" s="86"/>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c r="EO66" s="69"/>
      <c r="EP66" s="69"/>
      <c r="EQ66" s="69"/>
      <c r="ER66" s="69"/>
      <c r="ES66" s="69"/>
      <c r="ET66" s="69"/>
      <c r="EU66" s="69"/>
      <c r="EV66" s="69"/>
      <c r="EW66" s="69"/>
      <c r="EX66" s="69"/>
      <c r="EY66" s="69"/>
      <c r="EZ66" s="69"/>
      <c r="FA66" s="69"/>
      <c r="FB66" s="69"/>
      <c r="FC66" s="69"/>
      <c r="FD66" s="69"/>
      <c r="FE66" s="69"/>
      <c r="FF66" s="69"/>
      <c r="FG66" s="69"/>
      <c r="FH66" s="69"/>
      <c r="FI66" s="69"/>
      <c r="FJ66" s="69"/>
      <c r="FK66" s="69"/>
      <c r="FL66" s="69"/>
      <c r="FM66" s="69"/>
      <c r="FN66" s="69"/>
      <c r="FO66" s="69"/>
      <c r="FP66" s="69"/>
      <c r="FQ66" s="69"/>
      <c r="FR66" s="69"/>
      <c r="FS66" s="69"/>
      <c r="FT66" s="69"/>
      <c r="FU66" s="69"/>
      <c r="FV66" s="69"/>
      <c r="FW66" s="69"/>
      <c r="FX66" s="69"/>
      <c r="FY66" s="69"/>
      <c r="FZ66" s="69"/>
      <c r="GA66" s="69"/>
      <c r="GB66" s="69"/>
      <c r="GC66" s="69"/>
      <c r="GD66" s="69"/>
      <c r="GE66" s="69"/>
      <c r="GF66" s="69"/>
      <c r="GG66" s="69"/>
      <c r="GH66" s="69"/>
      <c r="GI66" s="69"/>
      <c r="GJ66" s="69"/>
      <c r="GK66" s="69"/>
      <c r="GL66" s="69"/>
      <c r="GM66" s="69"/>
      <c r="GN66" s="69"/>
      <c r="GO66" s="69"/>
      <c r="GP66" s="69"/>
      <c r="GQ66" s="69"/>
      <c r="GR66" s="69"/>
      <c r="GS66" s="69"/>
      <c r="GT66" s="69"/>
      <c r="GU66" s="69"/>
      <c r="GV66" s="69"/>
      <c r="GW66" s="69"/>
      <c r="GX66" s="69"/>
      <c r="GY66" s="69"/>
      <c r="GZ66" s="69"/>
      <c r="HA66" s="69"/>
      <c r="HB66" s="69"/>
      <c r="HC66" s="69"/>
      <c r="HD66" s="69"/>
      <c r="HE66" s="69"/>
      <c r="HF66" s="69"/>
      <c r="HG66" s="69"/>
      <c r="HH66" s="69"/>
      <c r="HI66" s="69"/>
      <c r="HJ66" s="69"/>
      <c r="HK66" s="69"/>
      <c r="HL66" s="69"/>
      <c r="HM66" s="69"/>
      <c r="HN66" s="69"/>
      <c r="HO66" s="69"/>
      <c r="HP66" s="69"/>
      <c r="HQ66" s="69"/>
      <c r="HR66" s="69"/>
      <c r="HS66" s="69"/>
      <c r="HT66" s="69"/>
      <c r="HU66" s="69"/>
      <c r="HV66" s="69"/>
      <c r="HW66" s="69"/>
      <c r="HX66" s="69"/>
      <c r="HY66" s="69"/>
      <c r="HZ66" s="69"/>
      <c r="IA66" s="69"/>
      <c r="IB66" s="69"/>
      <c r="IC66" s="69"/>
      <c r="ID66" s="69"/>
      <c r="IE66" s="69"/>
      <c r="IF66" s="69"/>
      <c r="IG66" s="69"/>
      <c r="IH66" s="69"/>
      <c r="II66" s="69"/>
      <c r="IJ66" s="69"/>
      <c r="IK66" s="69"/>
    </row>
    <row r="67" spans="1:245" x14ac:dyDescent="0.35">
      <c r="A67" s="84"/>
      <c r="B67" s="84"/>
      <c r="C67" s="84"/>
      <c r="D67" s="85"/>
      <c r="E67" s="86"/>
    </row>
    <row r="68" spans="1:245" s="70" customFormat="1" x14ac:dyDescent="0.35">
      <c r="A68" s="84" t="s">
        <v>40</v>
      </c>
      <c r="B68" s="84" t="s">
        <v>42</v>
      </c>
      <c r="C68" s="84" t="s">
        <v>8</v>
      </c>
      <c r="D68" s="85">
        <v>14000000</v>
      </c>
      <c r="E68" s="8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row>
    <row r="69" spans="1:245" x14ac:dyDescent="0.35">
      <c r="A69" s="84" t="s">
        <v>41</v>
      </c>
      <c r="B69" s="84" t="s">
        <v>49</v>
      </c>
      <c r="C69" s="84" t="s">
        <v>8</v>
      </c>
      <c r="D69" s="85">
        <v>13000000</v>
      </c>
      <c r="E69" s="86"/>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c r="EO69" s="68"/>
      <c r="EP69" s="68"/>
      <c r="EQ69" s="68"/>
      <c r="ER69" s="68"/>
      <c r="ES69" s="68"/>
      <c r="ET69" s="68"/>
      <c r="EU69" s="68"/>
      <c r="EV69" s="68"/>
      <c r="EW69" s="68"/>
      <c r="EX69" s="68"/>
      <c r="EY69" s="68"/>
      <c r="EZ69" s="68"/>
      <c r="FA69" s="68"/>
      <c r="FB69" s="68"/>
      <c r="FC69" s="68"/>
      <c r="FD69" s="68"/>
      <c r="FE69" s="68"/>
      <c r="FF69" s="68"/>
      <c r="FG69" s="68"/>
      <c r="FH69" s="68"/>
      <c r="FI69" s="68"/>
      <c r="FJ69" s="68"/>
      <c r="FK69" s="68"/>
      <c r="FL69" s="68"/>
      <c r="FM69" s="68"/>
      <c r="FN69" s="68"/>
      <c r="FO69" s="68"/>
      <c r="FP69" s="68"/>
      <c r="FQ69" s="68"/>
      <c r="FR69" s="68"/>
      <c r="FS69" s="68"/>
      <c r="FT69" s="68"/>
      <c r="FU69" s="68"/>
      <c r="FV69" s="68"/>
      <c r="FW69" s="68"/>
      <c r="FX69" s="68"/>
      <c r="FY69" s="68"/>
      <c r="FZ69" s="68"/>
      <c r="GA69" s="68"/>
      <c r="GB69" s="68"/>
      <c r="GC69" s="68"/>
      <c r="GD69" s="68"/>
      <c r="GE69" s="68"/>
      <c r="GF69" s="68"/>
      <c r="GG69" s="68"/>
      <c r="GH69" s="68"/>
      <c r="GI69" s="68"/>
      <c r="GJ69" s="68"/>
      <c r="GK69" s="68"/>
      <c r="GL69" s="68"/>
      <c r="GM69" s="68"/>
      <c r="GN69" s="68"/>
      <c r="GO69" s="68"/>
      <c r="GP69" s="68"/>
      <c r="GQ69" s="68"/>
      <c r="GR69" s="68"/>
      <c r="GS69" s="68"/>
      <c r="GT69" s="68"/>
      <c r="GU69" s="68"/>
      <c r="GV69" s="68"/>
      <c r="GW69" s="68"/>
      <c r="GX69" s="68"/>
      <c r="GY69" s="68"/>
      <c r="GZ69" s="68"/>
      <c r="HA69" s="68"/>
      <c r="HB69" s="68"/>
      <c r="HC69" s="68"/>
      <c r="HD69" s="68"/>
      <c r="HE69" s="68"/>
      <c r="HF69" s="68"/>
      <c r="HG69" s="68"/>
      <c r="HH69" s="68"/>
      <c r="HI69" s="68"/>
      <c r="HJ69" s="68"/>
      <c r="HK69" s="68"/>
      <c r="HL69" s="68"/>
      <c r="HM69" s="68"/>
      <c r="HN69" s="68"/>
      <c r="HO69" s="68"/>
      <c r="HP69" s="68"/>
      <c r="HQ69" s="68"/>
      <c r="HR69" s="68"/>
      <c r="HS69" s="68"/>
      <c r="HT69" s="68"/>
      <c r="HU69" s="68"/>
      <c r="HV69" s="68"/>
      <c r="HW69" s="68"/>
      <c r="HX69" s="68"/>
      <c r="HY69" s="68"/>
      <c r="HZ69" s="68"/>
      <c r="IA69" s="68"/>
      <c r="IB69" s="68"/>
      <c r="IC69" s="68"/>
      <c r="ID69" s="68"/>
      <c r="IE69" s="68"/>
      <c r="IF69" s="68"/>
      <c r="IG69" s="68"/>
      <c r="IH69" s="68"/>
      <c r="II69" s="68"/>
      <c r="IJ69" s="68"/>
      <c r="IK69" s="68"/>
    </row>
    <row r="70" spans="1:245" s="116" customFormat="1" x14ac:dyDescent="0.35">
      <c r="A70" s="102" t="s">
        <v>1061</v>
      </c>
      <c r="B70" s="102" t="s">
        <v>53</v>
      </c>
      <c r="C70" s="102" t="s">
        <v>8</v>
      </c>
      <c r="D70" s="103">
        <v>12000000</v>
      </c>
      <c r="E70" s="104"/>
    </row>
    <row r="71" spans="1:245" x14ac:dyDescent="0.35">
      <c r="A71" s="84" t="s">
        <v>43</v>
      </c>
      <c r="B71" s="92" t="s">
        <v>44</v>
      </c>
      <c r="C71" s="84" t="s">
        <v>8</v>
      </c>
      <c r="D71" s="85">
        <v>11000000</v>
      </c>
      <c r="E71" s="86"/>
    </row>
    <row r="72" spans="1:245" x14ac:dyDescent="0.35">
      <c r="A72" s="96" t="s">
        <v>45</v>
      </c>
      <c r="B72" s="96" t="s">
        <v>616</v>
      </c>
      <c r="C72" s="96" t="s">
        <v>8</v>
      </c>
      <c r="D72" s="85">
        <v>10000000</v>
      </c>
      <c r="E72" s="86"/>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c r="GG72" s="70"/>
      <c r="GH72" s="70"/>
      <c r="GI72" s="70"/>
      <c r="GJ72" s="70"/>
      <c r="GK72" s="70"/>
      <c r="GL72" s="70"/>
      <c r="GM72" s="70"/>
      <c r="GN72" s="70"/>
      <c r="GO72" s="70"/>
      <c r="GP72" s="70"/>
      <c r="GQ72" s="70"/>
      <c r="GR72" s="70"/>
      <c r="GS72" s="70"/>
      <c r="GT72" s="70"/>
      <c r="GU72" s="70"/>
      <c r="GV72" s="70"/>
      <c r="GW72" s="70"/>
      <c r="GX72" s="70"/>
      <c r="GY72" s="70"/>
      <c r="GZ72" s="70"/>
      <c r="HA72" s="70"/>
      <c r="HB72" s="70"/>
      <c r="HC72" s="70"/>
      <c r="HD72" s="70"/>
      <c r="HE72" s="70"/>
      <c r="HF72" s="70"/>
      <c r="HG72" s="70"/>
      <c r="HH72" s="70"/>
      <c r="HI72" s="70"/>
      <c r="HJ72" s="70"/>
      <c r="HK72" s="70"/>
      <c r="HL72" s="70"/>
      <c r="HM72" s="70"/>
      <c r="HN72" s="70"/>
      <c r="HO72" s="70"/>
      <c r="HP72" s="70"/>
      <c r="HQ72" s="70"/>
      <c r="HR72" s="70"/>
      <c r="HS72" s="70"/>
      <c r="HT72" s="70"/>
      <c r="HU72" s="70"/>
      <c r="HV72" s="70"/>
      <c r="HW72" s="70"/>
      <c r="HX72" s="70"/>
      <c r="HY72" s="70"/>
      <c r="HZ72" s="70"/>
      <c r="IA72" s="70"/>
      <c r="IB72" s="70"/>
      <c r="IC72" s="70"/>
      <c r="ID72" s="70"/>
      <c r="IE72" s="70"/>
      <c r="IF72" s="70"/>
      <c r="IG72" s="70"/>
      <c r="IH72" s="70"/>
      <c r="II72" s="70"/>
      <c r="IJ72" s="70"/>
      <c r="IK72" s="70"/>
    </row>
    <row r="73" spans="1:245" x14ac:dyDescent="0.35">
      <c r="A73" s="96" t="s">
        <v>47</v>
      </c>
      <c r="B73" s="96" t="s">
        <v>617</v>
      </c>
      <c r="C73" s="96" t="s">
        <v>8</v>
      </c>
      <c r="D73" s="85">
        <v>10000000</v>
      </c>
      <c r="E73" s="86"/>
    </row>
    <row r="74" spans="1:245" x14ac:dyDescent="0.35">
      <c r="A74" s="96" t="s">
        <v>48</v>
      </c>
      <c r="B74" s="96" t="s">
        <v>413</v>
      </c>
      <c r="C74" s="96" t="s">
        <v>8</v>
      </c>
      <c r="D74" s="85">
        <v>10000000</v>
      </c>
      <c r="E74" s="86"/>
    </row>
    <row r="75" spans="1:245" s="69" customFormat="1" x14ac:dyDescent="0.35">
      <c r="A75" s="96" t="s">
        <v>50</v>
      </c>
      <c r="B75" s="96" t="s">
        <v>618</v>
      </c>
      <c r="C75" s="96" t="s">
        <v>8</v>
      </c>
      <c r="D75" s="85">
        <v>9000000</v>
      </c>
      <c r="E75" s="86"/>
      <c r="F75" s="72"/>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c r="CA75" s="72"/>
      <c r="CB75" s="72"/>
      <c r="CC75" s="72"/>
      <c r="CD75" s="72"/>
      <c r="CE75" s="72"/>
      <c r="CF75" s="72"/>
      <c r="CG75" s="72"/>
      <c r="CH75" s="72"/>
      <c r="CI75" s="72"/>
      <c r="CJ75" s="72"/>
      <c r="CK75" s="72"/>
      <c r="CL75" s="72"/>
      <c r="CM75" s="72"/>
      <c r="CN75" s="72"/>
      <c r="CO75" s="72"/>
      <c r="CP75" s="72"/>
      <c r="CQ75" s="72"/>
      <c r="CR75" s="72"/>
      <c r="CS75" s="72"/>
      <c r="CT75" s="72"/>
      <c r="CU75" s="7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c r="EV75" s="72"/>
      <c r="EW75" s="72"/>
      <c r="EX75" s="72"/>
      <c r="EY75" s="72"/>
      <c r="EZ75" s="72"/>
      <c r="FA75" s="72"/>
      <c r="FB75" s="72"/>
      <c r="FC75" s="72"/>
      <c r="FD75" s="72"/>
      <c r="FE75" s="72"/>
      <c r="FF75" s="72"/>
      <c r="FG75" s="72"/>
      <c r="FH75" s="72"/>
      <c r="FI75" s="72"/>
      <c r="FJ75" s="72"/>
      <c r="FK75" s="72"/>
      <c r="FL75" s="72"/>
      <c r="FM75" s="72"/>
      <c r="FN75" s="72"/>
      <c r="FO75" s="72"/>
      <c r="FP75" s="72"/>
      <c r="FQ75" s="72"/>
      <c r="FR75" s="72"/>
      <c r="FS75" s="72"/>
      <c r="FT75" s="72"/>
      <c r="FU75" s="72"/>
      <c r="FV75" s="72"/>
      <c r="FW75" s="72"/>
      <c r="FX75" s="72"/>
      <c r="FY75" s="72"/>
      <c r="FZ75" s="72"/>
      <c r="GA75" s="72"/>
      <c r="GB75" s="72"/>
      <c r="GC75" s="72"/>
      <c r="GD75" s="72"/>
      <c r="GE75" s="72"/>
      <c r="GF75" s="72"/>
      <c r="GG75" s="72"/>
      <c r="GH75" s="72"/>
      <c r="GI75" s="72"/>
      <c r="GJ75" s="72"/>
      <c r="GK75" s="72"/>
      <c r="GL75" s="72"/>
      <c r="GM75" s="72"/>
      <c r="GN75" s="72"/>
      <c r="GO75" s="72"/>
      <c r="GP75" s="72"/>
      <c r="GQ75" s="72"/>
      <c r="GR75" s="72"/>
      <c r="GS75" s="72"/>
      <c r="GT75" s="72"/>
      <c r="GU75" s="72"/>
      <c r="GV75" s="72"/>
      <c r="GW75" s="72"/>
      <c r="GX75" s="72"/>
      <c r="GY75" s="72"/>
      <c r="GZ75" s="72"/>
      <c r="HA75" s="72"/>
      <c r="HB75" s="72"/>
      <c r="HC75" s="72"/>
      <c r="HD75" s="72"/>
      <c r="HE75" s="72"/>
      <c r="HF75" s="72"/>
      <c r="HG75" s="72"/>
      <c r="HH75" s="72"/>
      <c r="HI75" s="72"/>
      <c r="HJ75" s="72"/>
      <c r="HK75" s="72"/>
      <c r="HL75" s="72"/>
      <c r="HM75" s="72"/>
      <c r="HN75" s="72"/>
      <c r="HO75" s="72"/>
      <c r="HP75" s="72"/>
      <c r="HQ75" s="72"/>
      <c r="HR75" s="72"/>
      <c r="HS75" s="72"/>
      <c r="HT75" s="72"/>
      <c r="HU75" s="72"/>
      <c r="HV75" s="72"/>
      <c r="HW75" s="72"/>
      <c r="HX75" s="72"/>
      <c r="HY75" s="72"/>
      <c r="HZ75" s="72"/>
      <c r="IA75" s="72"/>
      <c r="IB75" s="72"/>
      <c r="IC75" s="72"/>
      <c r="ID75" s="72"/>
      <c r="IE75" s="72"/>
      <c r="IF75" s="72"/>
      <c r="IG75" s="72"/>
      <c r="IH75" s="72"/>
      <c r="II75" s="72"/>
      <c r="IJ75" s="72"/>
      <c r="IK75" s="72"/>
    </row>
    <row r="76" spans="1:245" x14ac:dyDescent="0.35">
      <c r="A76" s="96" t="s">
        <v>52</v>
      </c>
      <c r="B76" s="96" t="s">
        <v>619</v>
      </c>
      <c r="C76" s="96" t="s">
        <v>8</v>
      </c>
      <c r="D76" s="85">
        <v>8000000</v>
      </c>
      <c r="E76" s="86"/>
    </row>
    <row r="77" spans="1:245" s="70" customFormat="1" x14ac:dyDescent="0.35">
      <c r="A77" s="96" t="s">
        <v>620</v>
      </c>
      <c r="B77" s="96" t="s">
        <v>621</v>
      </c>
      <c r="C77" s="96" t="s">
        <v>8</v>
      </c>
      <c r="D77" s="85">
        <v>8000000</v>
      </c>
      <c r="E77" s="8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row>
    <row r="78" spans="1:245" s="69" customFormat="1" x14ac:dyDescent="0.35">
      <c r="A78" s="115" t="s">
        <v>1028</v>
      </c>
      <c r="B78" s="115" t="s">
        <v>1029</v>
      </c>
      <c r="C78" s="115" t="s">
        <v>8</v>
      </c>
      <c r="D78" s="90">
        <v>10000000</v>
      </c>
      <c r="E78" s="91" t="s">
        <v>542</v>
      </c>
    </row>
    <row r="79" spans="1:245" x14ac:dyDescent="0.35">
      <c r="A79" s="96"/>
      <c r="B79" s="84"/>
      <c r="C79" s="84"/>
      <c r="D79" s="85"/>
      <c r="E79" s="86"/>
    </row>
    <row r="80" spans="1:245" x14ac:dyDescent="0.35">
      <c r="A80" s="96" t="s">
        <v>54</v>
      </c>
      <c r="B80" s="96" t="s">
        <v>415</v>
      </c>
      <c r="C80" s="96" t="s">
        <v>17</v>
      </c>
      <c r="D80" s="85">
        <v>13000000</v>
      </c>
      <c r="E80" s="86"/>
    </row>
    <row r="81" spans="1:245" x14ac:dyDescent="0.35">
      <c r="A81" s="96" t="s">
        <v>56</v>
      </c>
      <c r="B81" s="96" t="s">
        <v>36</v>
      </c>
      <c r="C81" s="96" t="s">
        <v>17</v>
      </c>
      <c r="D81" s="85">
        <v>11000000</v>
      </c>
      <c r="E81" s="86"/>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c r="GG81" s="70"/>
      <c r="GH81" s="70"/>
      <c r="GI81" s="70"/>
      <c r="GJ81" s="70"/>
      <c r="GK81" s="70"/>
      <c r="GL81" s="70"/>
      <c r="GM81" s="70"/>
      <c r="GN81" s="70"/>
      <c r="GO81" s="70"/>
      <c r="GP81" s="70"/>
      <c r="GQ81" s="70"/>
      <c r="GR81" s="70"/>
      <c r="GS81" s="70"/>
      <c r="GT81" s="70"/>
      <c r="GU81" s="70"/>
      <c r="GV81" s="70"/>
      <c r="GW81" s="70"/>
      <c r="GX81" s="70"/>
      <c r="GY81" s="70"/>
      <c r="GZ81" s="70"/>
      <c r="HA81" s="70"/>
      <c r="HB81" s="70"/>
      <c r="HC81" s="70"/>
      <c r="HD81" s="70"/>
      <c r="HE81" s="70"/>
      <c r="HF81" s="70"/>
      <c r="HG81" s="70"/>
      <c r="HH81" s="70"/>
      <c r="HI81" s="70"/>
      <c r="HJ81" s="70"/>
      <c r="HK81" s="70"/>
      <c r="HL81" s="70"/>
      <c r="HM81" s="70"/>
      <c r="HN81" s="70"/>
      <c r="HO81" s="70"/>
      <c r="HP81" s="70"/>
      <c r="HQ81" s="70"/>
      <c r="HR81" s="70"/>
      <c r="HS81" s="70"/>
      <c r="HT81" s="70"/>
      <c r="HU81" s="70"/>
      <c r="HV81" s="70"/>
      <c r="HW81" s="70"/>
      <c r="HX81" s="70"/>
      <c r="HY81" s="70"/>
      <c r="HZ81" s="70"/>
      <c r="IA81" s="70"/>
      <c r="IB81" s="70"/>
      <c r="IC81" s="70"/>
      <c r="ID81" s="70"/>
      <c r="IE81" s="70"/>
      <c r="IF81" s="70"/>
      <c r="IG81" s="70"/>
      <c r="IH81" s="70"/>
      <c r="II81" s="70"/>
      <c r="IJ81" s="70"/>
      <c r="IK81" s="70"/>
    </row>
    <row r="82" spans="1:245" s="69" customFormat="1" x14ac:dyDescent="0.35">
      <c r="A82" s="96" t="s">
        <v>57</v>
      </c>
      <c r="B82" s="96" t="s">
        <v>58</v>
      </c>
      <c r="C82" s="96" t="s">
        <v>17</v>
      </c>
      <c r="D82" s="85">
        <v>10000000</v>
      </c>
      <c r="E82" s="86"/>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row>
    <row r="83" spans="1:245" x14ac:dyDescent="0.35">
      <c r="A83" s="96" t="s">
        <v>59</v>
      </c>
      <c r="B83" s="96" t="s">
        <v>622</v>
      </c>
      <c r="C83" s="96" t="s">
        <v>17</v>
      </c>
      <c r="D83" s="85">
        <v>9000000</v>
      </c>
      <c r="E83" s="86"/>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c r="CC83" s="69"/>
      <c r="CD83" s="69"/>
      <c r="CE83" s="69"/>
      <c r="CF83" s="69"/>
      <c r="CG83" s="69"/>
      <c r="CH83" s="69"/>
      <c r="CI83" s="69"/>
      <c r="CJ83" s="69"/>
      <c r="CK83" s="69"/>
      <c r="CL83" s="69"/>
      <c r="CM83" s="69"/>
      <c r="CN83" s="69"/>
      <c r="CO83" s="69"/>
      <c r="CP83" s="69"/>
      <c r="CQ83" s="69"/>
      <c r="CR83" s="69"/>
      <c r="CS83" s="69"/>
      <c r="CT83" s="69"/>
      <c r="CU83" s="69"/>
      <c r="CV83" s="69"/>
      <c r="CW83" s="69"/>
      <c r="CX83" s="69"/>
      <c r="CY83" s="69"/>
      <c r="CZ83" s="69"/>
      <c r="DA83" s="69"/>
      <c r="DB83" s="69"/>
      <c r="DC83" s="69"/>
      <c r="DD83" s="69"/>
      <c r="DE83" s="69"/>
      <c r="DF83" s="69"/>
      <c r="DG83" s="69"/>
      <c r="DH83" s="69"/>
      <c r="DI83" s="69"/>
      <c r="DJ83" s="69"/>
      <c r="DK83" s="69"/>
      <c r="DL83" s="69"/>
      <c r="DM83" s="69"/>
      <c r="DN83" s="69"/>
      <c r="DO83" s="69"/>
      <c r="DP83" s="69"/>
      <c r="DQ83" s="69"/>
      <c r="DR83" s="69"/>
      <c r="DS83" s="69"/>
      <c r="DT83" s="69"/>
      <c r="DU83" s="69"/>
      <c r="DV83" s="69"/>
      <c r="DW83" s="69"/>
      <c r="DX83" s="69"/>
      <c r="DY83" s="69"/>
      <c r="DZ83" s="69"/>
      <c r="EA83" s="69"/>
      <c r="EB83" s="69"/>
      <c r="EC83" s="69"/>
      <c r="ED83" s="69"/>
      <c r="EE83" s="69"/>
      <c r="EF83" s="69"/>
      <c r="EG83" s="69"/>
      <c r="EH83" s="69"/>
      <c r="EI83" s="69"/>
      <c r="EJ83" s="69"/>
      <c r="EK83" s="69"/>
      <c r="EL83" s="69"/>
      <c r="EM83" s="69"/>
      <c r="EN83" s="69"/>
      <c r="EO83" s="69"/>
      <c r="EP83" s="69"/>
      <c r="EQ83" s="69"/>
      <c r="ER83" s="69"/>
      <c r="ES83" s="69"/>
      <c r="ET83" s="69"/>
      <c r="EU83" s="69"/>
      <c r="EV83" s="69"/>
      <c r="EW83" s="69"/>
      <c r="EX83" s="69"/>
      <c r="EY83" s="69"/>
      <c r="EZ83" s="69"/>
      <c r="FA83" s="69"/>
      <c r="FB83" s="69"/>
      <c r="FC83" s="69"/>
      <c r="FD83" s="69"/>
      <c r="FE83" s="69"/>
      <c r="FF83" s="69"/>
      <c r="FG83" s="69"/>
      <c r="FH83" s="69"/>
      <c r="FI83" s="69"/>
      <c r="FJ83" s="69"/>
      <c r="FK83" s="69"/>
      <c r="FL83" s="69"/>
      <c r="FM83" s="69"/>
      <c r="FN83" s="69"/>
      <c r="FO83" s="69"/>
      <c r="FP83" s="69"/>
      <c r="FQ83" s="69"/>
      <c r="FR83" s="69"/>
      <c r="FS83" s="69"/>
      <c r="FT83" s="69"/>
      <c r="FU83" s="69"/>
      <c r="FV83" s="69"/>
      <c r="FW83" s="69"/>
      <c r="FX83" s="69"/>
      <c r="FY83" s="69"/>
      <c r="FZ83" s="69"/>
      <c r="GA83" s="69"/>
      <c r="GB83" s="69"/>
      <c r="GC83" s="69"/>
      <c r="GD83" s="69"/>
      <c r="GE83" s="69"/>
      <c r="GF83" s="69"/>
      <c r="GG83" s="69"/>
      <c r="GH83" s="69"/>
      <c r="GI83" s="69"/>
      <c r="GJ83" s="69"/>
      <c r="GK83" s="69"/>
      <c r="GL83" s="69"/>
      <c r="GM83" s="69"/>
      <c r="GN83" s="69"/>
      <c r="GO83" s="69"/>
      <c r="GP83" s="69"/>
      <c r="GQ83" s="69"/>
      <c r="GR83" s="69"/>
      <c r="GS83" s="69"/>
      <c r="GT83" s="69"/>
      <c r="GU83" s="69"/>
      <c r="GV83" s="69"/>
      <c r="GW83" s="69"/>
      <c r="GX83" s="69"/>
      <c r="GY83" s="69"/>
      <c r="GZ83" s="69"/>
      <c r="HA83" s="69"/>
      <c r="HB83" s="69"/>
      <c r="HC83" s="69"/>
      <c r="HD83" s="69"/>
      <c r="HE83" s="69"/>
      <c r="HF83" s="69"/>
      <c r="HG83" s="69"/>
      <c r="HH83" s="69"/>
      <c r="HI83" s="69"/>
      <c r="HJ83" s="69"/>
      <c r="HK83" s="69"/>
      <c r="HL83" s="69"/>
      <c r="HM83" s="69"/>
      <c r="HN83" s="69"/>
      <c r="HO83" s="69"/>
      <c r="HP83" s="69"/>
      <c r="HQ83" s="69"/>
      <c r="HR83" s="69"/>
      <c r="HS83" s="69"/>
      <c r="HT83" s="69"/>
      <c r="HU83" s="69"/>
      <c r="HV83" s="69"/>
      <c r="HW83" s="69"/>
      <c r="HX83" s="69"/>
      <c r="HY83" s="69"/>
      <c r="HZ83" s="69"/>
      <c r="IA83" s="69"/>
      <c r="IB83" s="69"/>
      <c r="IC83" s="69"/>
      <c r="ID83" s="69"/>
      <c r="IE83" s="69"/>
      <c r="IF83" s="69"/>
      <c r="IG83" s="69"/>
      <c r="IH83" s="69"/>
      <c r="II83" s="69"/>
      <c r="IJ83" s="69"/>
      <c r="IK83" s="69"/>
    </row>
    <row r="84" spans="1:245" x14ac:dyDescent="0.35">
      <c r="A84" s="96" t="s">
        <v>60</v>
      </c>
      <c r="B84" s="96" t="s">
        <v>416</v>
      </c>
      <c r="C84" s="96" t="s">
        <v>17</v>
      </c>
      <c r="D84" s="85">
        <v>8000000</v>
      </c>
      <c r="E84" s="86"/>
    </row>
    <row r="85" spans="1:245" s="69" customFormat="1" x14ac:dyDescent="0.35">
      <c r="A85" s="97" t="s">
        <v>623</v>
      </c>
      <c r="B85" s="97" t="s">
        <v>624</v>
      </c>
      <c r="C85" s="97" t="s">
        <v>17</v>
      </c>
      <c r="D85" s="98">
        <v>7000000</v>
      </c>
      <c r="E85" s="99"/>
      <c r="F85" s="71"/>
      <c r="G85" s="71"/>
      <c r="H85" s="71"/>
      <c r="I85" s="71"/>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c r="DA85" s="71"/>
      <c r="DB85" s="71"/>
      <c r="DC85" s="71"/>
      <c r="DD85" s="71"/>
      <c r="DE85" s="71"/>
      <c r="DF85" s="71"/>
      <c r="DG85" s="71"/>
      <c r="DH85" s="71"/>
      <c r="DI85" s="71"/>
      <c r="DJ85" s="71"/>
      <c r="DK85" s="71"/>
      <c r="DL85" s="71"/>
      <c r="DM85" s="71"/>
      <c r="DN85" s="71"/>
      <c r="DO85" s="71"/>
      <c r="DP85" s="71"/>
      <c r="DQ85" s="71"/>
      <c r="DR85" s="71"/>
      <c r="DS85" s="71"/>
      <c r="DT85" s="71"/>
      <c r="DU85" s="71"/>
      <c r="DV85" s="71"/>
      <c r="DW85" s="71"/>
      <c r="DX85" s="71"/>
      <c r="DY85" s="71"/>
      <c r="DZ85" s="71"/>
      <c r="EA85" s="71"/>
      <c r="EB85" s="71"/>
      <c r="EC85" s="71"/>
      <c r="ED85" s="71"/>
      <c r="EE85" s="71"/>
      <c r="EF85" s="71"/>
      <c r="EG85" s="71"/>
      <c r="EH85" s="71"/>
      <c r="EI85" s="71"/>
      <c r="EJ85" s="71"/>
      <c r="EK85" s="71"/>
      <c r="EL85" s="71"/>
      <c r="EM85" s="71"/>
      <c r="EN85" s="71"/>
      <c r="EO85" s="71"/>
      <c r="EP85" s="71"/>
      <c r="EQ85" s="71"/>
      <c r="ER85" s="71"/>
      <c r="ES85" s="71"/>
      <c r="ET85" s="71"/>
      <c r="EU85" s="71"/>
      <c r="EV85" s="71"/>
      <c r="EW85" s="71"/>
      <c r="EX85" s="71"/>
      <c r="EY85" s="71"/>
      <c r="EZ85" s="71"/>
      <c r="FA85" s="71"/>
      <c r="FB85" s="71"/>
      <c r="FC85" s="71"/>
      <c r="FD85" s="71"/>
      <c r="FE85" s="71"/>
      <c r="FF85" s="71"/>
      <c r="FG85" s="71"/>
      <c r="FH85" s="71"/>
      <c r="FI85" s="71"/>
      <c r="FJ85" s="71"/>
      <c r="FK85" s="71"/>
      <c r="FL85" s="71"/>
      <c r="FM85" s="71"/>
      <c r="FN85" s="71"/>
      <c r="FO85" s="71"/>
      <c r="FP85" s="71"/>
      <c r="FQ85" s="71"/>
      <c r="FR85" s="71"/>
      <c r="FS85" s="71"/>
      <c r="FT85" s="71"/>
      <c r="FU85" s="71"/>
      <c r="FV85" s="71"/>
      <c r="FW85" s="71"/>
      <c r="FX85" s="71"/>
      <c r="FY85" s="71"/>
      <c r="FZ85" s="71"/>
      <c r="GA85" s="71"/>
      <c r="GB85" s="71"/>
      <c r="GC85" s="71"/>
      <c r="GD85" s="71"/>
      <c r="GE85" s="71"/>
      <c r="GF85" s="71"/>
      <c r="GG85" s="71"/>
      <c r="GH85" s="71"/>
      <c r="GI85" s="71"/>
      <c r="GJ85" s="71"/>
      <c r="GK85" s="71"/>
      <c r="GL85" s="71"/>
      <c r="GM85" s="71"/>
      <c r="GN85" s="71"/>
      <c r="GO85" s="71"/>
      <c r="GP85" s="71"/>
      <c r="GQ85" s="71"/>
      <c r="GR85" s="71"/>
      <c r="GS85" s="71"/>
      <c r="GT85" s="71"/>
      <c r="GU85" s="71"/>
      <c r="GV85" s="71"/>
      <c r="GW85" s="71"/>
      <c r="GX85" s="71"/>
      <c r="GY85" s="71"/>
      <c r="GZ85" s="71"/>
      <c r="HA85" s="71"/>
      <c r="HB85" s="71"/>
      <c r="HC85" s="71"/>
      <c r="HD85" s="71"/>
      <c r="HE85" s="71"/>
      <c r="HF85" s="71"/>
      <c r="HG85" s="71"/>
      <c r="HH85" s="71"/>
      <c r="HI85" s="71"/>
      <c r="HJ85" s="71"/>
      <c r="HK85" s="71"/>
      <c r="HL85" s="71"/>
      <c r="HM85" s="71"/>
      <c r="HN85" s="71"/>
      <c r="HO85" s="71"/>
      <c r="HP85" s="71"/>
      <c r="HQ85" s="71"/>
      <c r="HR85" s="71"/>
      <c r="HS85" s="71"/>
      <c r="HT85" s="71"/>
      <c r="HU85" s="71"/>
      <c r="HV85" s="71"/>
      <c r="HW85" s="71"/>
      <c r="HX85" s="71"/>
      <c r="HY85" s="71"/>
      <c r="HZ85" s="71"/>
      <c r="IA85" s="71"/>
      <c r="IB85" s="71"/>
      <c r="IC85" s="71"/>
      <c r="ID85" s="71"/>
      <c r="IE85" s="71"/>
      <c r="IF85" s="71"/>
      <c r="IG85" s="71"/>
      <c r="IH85" s="71"/>
      <c r="II85" s="71"/>
      <c r="IJ85" s="71"/>
      <c r="IK85" s="71"/>
    </row>
    <row r="86" spans="1:245" s="69" customFormat="1" x14ac:dyDescent="0.35">
      <c r="A86" s="89" t="s">
        <v>1034</v>
      </c>
      <c r="B86" s="89" t="s">
        <v>102</v>
      </c>
      <c r="C86" s="89" t="s">
        <v>17</v>
      </c>
      <c r="D86" s="90">
        <v>11000000</v>
      </c>
      <c r="E86" s="91" t="s">
        <v>542</v>
      </c>
    </row>
    <row r="87" spans="1:245" x14ac:dyDescent="0.35">
      <c r="A87" s="100"/>
      <c r="B87" s="84"/>
      <c r="C87" s="84"/>
      <c r="D87" s="85"/>
      <c r="E87" s="86"/>
    </row>
    <row r="88" spans="1:245" s="68" customFormat="1" x14ac:dyDescent="0.35">
      <c r="A88" s="96" t="s">
        <v>61</v>
      </c>
      <c r="B88" s="96" t="s">
        <v>417</v>
      </c>
      <c r="C88" s="96" t="s">
        <v>24</v>
      </c>
      <c r="D88" s="85">
        <v>17000000</v>
      </c>
      <c r="E88" s="86"/>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c r="DA88" s="69"/>
      <c r="DB88" s="69"/>
      <c r="DC88" s="69"/>
      <c r="DD88" s="69"/>
      <c r="DE88" s="69"/>
      <c r="DF88" s="69"/>
      <c r="DG88" s="69"/>
      <c r="DH88" s="69"/>
      <c r="DI88" s="69"/>
      <c r="DJ88" s="69"/>
      <c r="DK88" s="69"/>
      <c r="DL88" s="69"/>
      <c r="DM88" s="69"/>
      <c r="DN88" s="69"/>
      <c r="DO88" s="69"/>
      <c r="DP88" s="69"/>
      <c r="DQ88" s="69"/>
      <c r="DR88" s="69"/>
      <c r="DS88" s="69"/>
      <c r="DT88" s="69"/>
      <c r="DU88" s="69"/>
      <c r="DV88" s="69"/>
      <c r="DW88" s="69"/>
      <c r="DX88" s="69"/>
      <c r="DY88" s="69"/>
      <c r="DZ88" s="69"/>
      <c r="EA88" s="69"/>
      <c r="EB88" s="69"/>
      <c r="EC88" s="69"/>
      <c r="ED88" s="69"/>
      <c r="EE88" s="69"/>
      <c r="EF88" s="69"/>
      <c r="EG88" s="69"/>
      <c r="EH88" s="69"/>
      <c r="EI88" s="69"/>
      <c r="EJ88" s="69"/>
      <c r="EK88" s="69"/>
      <c r="EL88" s="69"/>
      <c r="EM88" s="69"/>
      <c r="EN88" s="69"/>
      <c r="EO88" s="69"/>
      <c r="EP88" s="69"/>
      <c r="EQ88" s="69"/>
      <c r="ER88" s="69"/>
      <c r="ES88" s="69"/>
      <c r="ET88" s="69"/>
      <c r="EU88" s="69"/>
      <c r="EV88" s="69"/>
      <c r="EW88" s="69"/>
      <c r="EX88" s="69"/>
      <c r="EY88" s="69"/>
      <c r="EZ88" s="69"/>
      <c r="FA88" s="69"/>
      <c r="FB88" s="69"/>
      <c r="FC88" s="69"/>
      <c r="FD88" s="69"/>
      <c r="FE88" s="69"/>
      <c r="FF88" s="69"/>
      <c r="FG88" s="69"/>
      <c r="FH88" s="69"/>
      <c r="FI88" s="69"/>
      <c r="FJ88" s="69"/>
      <c r="FK88" s="69"/>
      <c r="FL88" s="69"/>
      <c r="FM88" s="69"/>
      <c r="FN88" s="69"/>
      <c r="FO88" s="69"/>
      <c r="FP88" s="69"/>
      <c r="FQ88" s="69"/>
      <c r="FR88" s="69"/>
      <c r="FS88" s="69"/>
      <c r="FT88" s="69"/>
      <c r="FU88" s="69"/>
      <c r="FV88" s="69"/>
      <c r="FW88" s="69"/>
      <c r="FX88" s="69"/>
      <c r="FY88" s="69"/>
      <c r="FZ88" s="69"/>
      <c r="GA88" s="69"/>
      <c r="GB88" s="69"/>
      <c r="GC88" s="69"/>
      <c r="GD88" s="69"/>
      <c r="GE88" s="69"/>
      <c r="GF88" s="69"/>
      <c r="GG88" s="69"/>
      <c r="GH88" s="69"/>
      <c r="GI88" s="69"/>
      <c r="GJ88" s="69"/>
      <c r="GK88" s="69"/>
      <c r="GL88" s="69"/>
      <c r="GM88" s="69"/>
      <c r="GN88" s="69"/>
      <c r="GO88" s="69"/>
      <c r="GP88" s="69"/>
      <c r="GQ88" s="69"/>
      <c r="GR88" s="69"/>
      <c r="GS88" s="69"/>
      <c r="GT88" s="69"/>
      <c r="GU88" s="69"/>
      <c r="GV88" s="69"/>
      <c r="GW88" s="69"/>
      <c r="GX88" s="69"/>
      <c r="GY88" s="69"/>
      <c r="GZ88" s="69"/>
      <c r="HA88" s="69"/>
      <c r="HB88" s="69"/>
      <c r="HC88" s="69"/>
      <c r="HD88" s="69"/>
      <c r="HE88" s="69"/>
      <c r="HF88" s="69"/>
      <c r="HG88" s="69"/>
      <c r="HH88" s="69"/>
      <c r="HI88" s="69"/>
      <c r="HJ88" s="69"/>
      <c r="HK88" s="69"/>
      <c r="HL88" s="69"/>
      <c r="HM88" s="69"/>
      <c r="HN88" s="69"/>
      <c r="HO88" s="69"/>
      <c r="HP88" s="69"/>
      <c r="HQ88" s="69"/>
      <c r="HR88" s="69"/>
      <c r="HS88" s="69"/>
      <c r="HT88" s="69"/>
      <c r="HU88" s="69"/>
      <c r="HV88" s="69"/>
      <c r="HW88" s="69"/>
      <c r="HX88" s="69"/>
      <c r="HY88" s="69"/>
      <c r="HZ88" s="69"/>
      <c r="IA88" s="69"/>
      <c r="IB88" s="69"/>
      <c r="IC88" s="69"/>
      <c r="ID88" s="69"/>
      <c r="IE88" s="69"/>
      <c r="IF88" s="69"/>
      <c r="IG88" s="69"/>
      <c r="IH88" s="69"/>
      <c r="II88" s="69"/>
      <c r="IJ88" s="69"/>
      <c r="IK88" s="69"/>
    </row>
    <row r="89" spans="1:245" s="68" customFormat="1" x14ac:dyDescent="0.35">
      <c r="A89" s="96" t="s">
        <v>62</v>
      </c>
      <c r="B89" s="96" t="s">
        <v>68</v>
      </c>
      <c r="C89" s="96" t="s">
        <v>24</v>
      </c>
      <c r="D89" s="85">
        <v>14000000</v>
      </c>
      <c r="E89" s="86"/>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row>
    <row r="90" spans="1:245" x14ac:dyDescent="0.35">
      <c r="A90" s="96" t="s">
        <v>63</v>
      </c>
      <c r="B90" s="96" t="s">
        <v>625</v>
      </c>
      <c r="C90" s="96" t="s">
        <v>24</v>
      </c>
      <c r="D90" s="85">
        <v>13000000</v>
      </c>
      <c r="E90" s="86"/>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c r="CA90" s="68"/>
      <c r="CB90" s="68"/>
      <c r="CC90" s="68"/>
      <c r="CD90" s="68"/>
      <c r="CE90" s="68"/>
      <c r="CF90" s="68"/>
      <c r="CG90" s="68"/>
      <c r="CH90" s="68"/>
      <c r="CI90" s="68"/>
      <c r="CJ90" s="68"/>
      <c r="CK90" s="68"/>
      <c r="CL90" s="68"/>
      <c r="CM90" s="68"/>
      <c r="CN90" s="68"/>
      <c r="CO90" s="68"/>
      <c r="CP90" s="68"/>
      <c r="CQ90" s="68"/>
      <c r="CR90" s="68"/>
      <c r="CS90" s="68"/>
      <c r="CT90" s="68"/>
      <c r="CU90" s="68"/>
      <c r="CV90" s="68"/>
      <c r="CW90" s="68"/>
      <c r="CX90" s="68"/>
      <c r="CY90" s="68"/>
      <c r="CZ90" s="68"/>
      <c r="DA90" s="68"/>
      <c r="DB90" s="68"/>
      <c r="DC90" s="68"/>
      <c r="DD90" s="68"/>
      <c r="DE90" s="68"/>
      <c r="DF90" s="68"/>
      <c r="DG90" s="68"/>
      <c r="DH90" s="68"/>
      <c r="DI90" s="68"/>
      <c r="DJ90" s="68"/>
      <c r="DK90" s="68"/>
      <c r="DL90" s="68"/>
      <c r="DM90" s="68"/>
      <c r="DN90" s="68"/>
      <c r="DO90" s="68"/>
      <c r="DP90" s="68"/>
      <c r="DQ90" s="68"/>
      <c r="DR90" s="68"/>
      <c r="DS90" s="68"/>
      <c r="DT90" s="68"/>
      <c r="DU90" s="68"/>
      <c r="DV90" s="68"/>
      <c r="DW90" s="68"/>
      <c r="DX90" s="68"/>
      <c r="DY90" s="68"/>
      <c r="DZ90" s="68"/>
      <c r="EA90" s="68"/>
      <c r="EB90" s="68"/>
      <c r="EC90" s="68"/>
      <c r="ED90" s="68"/>
      <c r="EE90" s="68"/>
      <c r="EF90" s="68"/>
      <c r="EG90" s="68"/>
      <c r="EH90" s="68"/>
      <c r="EI90" s="68"/>
      <c r="EJ90" s="68"/>
      <c r="EK90" s="68"/>
      <c r="EL90" s="68"/>
      <c r="EM90" s="68"/>
      <c r="EN90" s="68"/>
      <c r="EO90" s="68"/>
      <c r="EP90" s="68"/>
      <c r="EQ90" s="68"/>
      <c r="ER90" s="68"/>
      <c r="ES90" s="68"/>
      <c r="ET90" s="68"/>
      <c r="EU90" s="68"/>
      <c r="EV90" s="68"/>
      <c r="EW90" s="68"/>
      <c r="EX90" s="68"/>
      <c r="EY90" s="68"/>
      <c r="EZ90" s="68"/>
      <c r="FA90" s="68"/>
      <c r="FB90" s="68"/>
      <c r="FC90" s="68"/>
      <c r="FD90" s="68"/>
      <c r="FE90" s="68"/>
      <c r="FF90" s="68"/>
      <c r="FG90" s="68"/>
      <c r="FH90" s="68"/>
      <c r="FI90" s="68"/>
      <c r="FJ90" s="68"/>
      <c r="FK90" s="68"/>
      <c r="FL90" s="68"/>
      <c r="FM90" s="68"/>
      <c r="FN90" s="68"/>
      <c r="FO90" s="68"/>
      <c r="FP90" s="68"/>
      <c r="FQ90" s="68"/>
      <c r="FR90" s="68"/>
      <c r="FS90" s="68"/>
      <c r="FT90" s="68"/>
      <c r="FU90" s="68"/>
      <c r="FV90" s="68"/>
      <c r="FW90" s="68"/>
      <c r="FX90" s="68"/>
      <c r="FY90" s="68"/>
      <c r="FZ90" s="68"/>
      <c r="GA90" s="68"/>
      <c r="GB90" s="68"/>
      <c r="GC90" s="68"/>
      <c r="GD90" s="68"/>
      <c r="GE90" s="68"/>
      <c r="GF90" s="68"/>
      <c r="GG90" s="68"/>
      <c r="GH90" s="68"/>
      <c r="GI90" s="68"/>
      <c r="GJ90" s="68"/>
      <c r="GK90" s="68"/>
      <c r="GL90" s="68"/>
      <c r="GM90" s="68"/>
      <c r="GN90" s="68"/>
      <c r="GO90" s="68"/>
      <c r="GP90" s="68"/>
      <c r="GQ90" s="68"/>
      <c r="GR90" s="68"/>
      <c r="GS90" s="68"/>
      <c r="GT90" s="68"/>
      <c r="GU90" s="68"/>
      <c r="GV90" s="68"/>
      <c r="GW90" s="68"/>
      <c r="GX90" s="68"/>
      <c r="GY90" s="68"/>
      <c r="GZ90" s="68"/>
      <c r="HA90" s="68"/>
      <c r="HB90" s="68"/>
      <c r="HC90" s="68"/>
      <c r="HD90" s="68"/>
      <c r="HE90" s="68"/>
      <c r="HF90" s="68"/>
      <c r="HG90" s="68"/>
      <c r="HH90" s="68"/>
      <c r="HI90" s="68"/>
      <c r="HJ90" s="68"/>
      <c r="HK90" s="68"/>
      <c r="HL90" s="68"/>
      <c r="HM90" s="68"/>
      <c r="HN90" s="68"/>
      <c r="HO90" s="68"/>
      <c r="HP90" s="68"/>
      <c r="HQ90" s="68"/>
      <c r="HR90" s="68"/>
      <c r="HS90" s="68"/>
      <c r="HT90" s="68"/>
      <c r="HU90" s="68"/>
      <c r="HV90" s="68"/>
      <c r="HW90" s="68"/>
      <c r="HX90" s="68"/>
      <c r="HY90" s="68"/>
      <c r="HZ90" s="68"/>
      <c r="IA90" s="68"/>
      <c r="IB90" s="68"/>
      <c r="IC90" s="68"/>
      <c r="ID90" s="68"/>
      <c r="IE90" s="68"/>
      <c r="IF90" s="68"/>
      <c r="IG90" s="68"/>
      <c r="IH90" s="68"/>
      <c r="II90" s="68"/>
      <c r="IJ90" s="68"/>
      <c r="IK90" s="68"/>
    </row>
    <row r="91" spans="1:245" s="68" customFormat="1" x14ac:dyDescent="0.35">
      <c r="A91" s="96" t="s">
        <v>64</v>
      </c>
      <c r="B91" s="96" t="s">
        <v>180</v>
      </c>
      <c r="C91" s="96" t="s">
        <v>24</v>
      </c>
      <c r="D91" s="85">
        <v>12000000</v>
      </c>
      <c r="E91" s="86"/>
    </row>
    <row r="92" spans="1:245" s="72" customFormat="1" x14ac:dyDescent="0.35">
      <c r="A92" s="96" t="s">
        <v>65</v>
      </c>
      <c r="B92" s="96" t="s">
        <v>626</v>
      </c>
      <c r="C92" s="96" t="s">
        <v>24</v>
      </c>
      <c r="D92" s="85">
        <v>12000000</v>
      </c>
      <c r="E92" s="86"/>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c r="DA92" s="68"/>
      <c r="DB92" s="68"/>
      <c r="DC92" s="68"/>
      <c r="DD92" s="68"/>
      <c r="DE92" s="68"/>
      <c r="DF92" s="68"/>
      <c r="DG92" s="68"/>
      <c r="DH92" s="68"/>
      <c r="DI92" s="68"/>
      <c r="DJ92" s="68"/>
      <c r="DK92" s="68"/>
      <c r="DL92" s="68"/>
      <c r="DM92" s="68"/>
      <c r="DN92" s="68"/>
      <c r="DO92" s="68"/>
      <c r="DP92" s="68"/>
      <c r="DQ92" s="68"/>
      <c r="DR92" s="68"/>
      <c r="DS92" s="68"/>
      <c r="DT92" s="68"/>
      <c r="DU92" s="68"/>
      <c r="DV92" s="68"/>
      <c r="DW92" s="68"/>
      <c r="DX92" s="68"/>
      <c r="DY92" s="68"/>
      <c r="DZ92" s="68"/>
      <c r="EA92" s="68"/>
      <c r="EB92" s="68"/>
      <c r="EC92" s="68"/>
      <c r="ED92" s="68"/>
      <c r="EE92" s="68"/>
      <c r="EF92" s="68"/>
      <c r="EG92" s="68"/>
      <c r="EH92" s="68"/>
      <c r="EI92" s="68"/>
      <c r="EJ92" s="68"/>
      <c r="EK92" s="68"/>
      <c r="EL92" s="68"/>
      <c r="EM92" s="68"/>
      <c r="EN92" s="68"/>
      <c r="EO92" s="68"/>
      <c r="EP92" s="68"/>
      <c r="EQ92" s="68"/>
      <c r="ER92" s="68"/>
      <c r="ES92" s="68"/>
      <c r="ET92" s="68"/>
      <c r="EU92" s="68"/>
      <c r="EV92" s="68"/>
      <c r="EW92" s="68"/>
      <c r="EX92" s="68"/>
      <c r="EY92" s="68"/>
      <c r="EZ92" s="68"/>
      <c r="FA92" s="68"/>
      <c r="FB92" s="68"/>
      <c r="FC92" s="68"/>
      <c r="FD92" s="68"/>
      <c r="FE92" s="68"/>
      <c r="FF92" s="68"/>
      <c r="FG92" s="68"/>
      <c r="FH92" s="68"/>
      <c r="FI92" s="68"/>
      <c r="FJ92" s="68"/>
      <c r="FK92" s="68"/>
      <c r="FL92" s="68"/>
      <c r="FM92" s="68"/>
      <c r="FN92" s="68"/>
      <c r="FO92" s="68"/>
      <c r="FP92" s="68"/>
      <c r="FQ92" s="68"/>
      <c r="FR92" s="68"/>
      <c r="FS92" s="68"/>
      <c r="FT92" s="68"/>
      <c r="FU92" s="68"/>
      <c r="FV92" s="68"/>
      <c r="FW92" s="68"/>
      <c r="FX92" s="68"/>
      <c r="FY92" s="68"/>
      <c r="FZ92" s="68"/>
      <c r="GA92" s="68"/>
      <c r="GB92" s="68"/>
      <c r="GC92" s="68"/>
      <c r="GD92" s="68"/>
      <c r="GE92" s="68"/>
      <c r="GF92" s="68"/>
      <c r="GG92" s="68"/>
      <c r="GH92" s="68"/>
      <c r="GI92" s="68"/>
      <c r="GJ92" s="68"/>
      <c r="GK92" s="68"/>
      <c r="GL92" s="68"/>
      <c r="GM92" s="68"/>
      <c r="GN92" s="68"/>
      <c r="GO92" s="68"/>
      <c r="GP92" s="68"/>
      <c r="GQ92" s="68"/>
      <c r="GR92" s="68"/>
      <c r="GS92" s="68"/>
      <c r="GT92" s="68"/>
      <c r="GU92" s="68"/>
      <c r="GV92" s="68"/>
      <c r="GW92" s="68"/>
      <c r="GX92" s="68"/>
      <c r="GY92" s="68"/>
      <c r="GZ92" s="68"/>
      <c r="HA92" s="68"/>
      <c r="HB92" s="68"/>
      <c r="HC92" s="68"/>
      <c r="HD92" s="68"/>
      <c r="HE92" s="68"/>
      <c r="HF92" s="68"/>
      <c r="HG92" s="68"/>
      <c r="HH92" s="68"/>
      <c r="HI92" s="68"/>
      <c r="HJ92" s="68"/>
      <c r="HK92" s="68"/>
      <c r="HL92" s="68"/>
      <c r="HM92" s="68"/>
      <c r="HN92" s="68"/>
      <c r="HO92" s="68"/>
      <c r="HP92" s="68"/>
      <c r="HQ92" s="68"/>
      <c r="HR92" s="68"/>
      <c r="HS92" s="68"/>
      <c r="HT92" s="68"/>
      <c r="HU92" s="68"/>
      <c r="HV92" s="68"/>
      <c r="HW92" s="68"/>
      <c r="HX92" s="68"/>
      <c r="HY92" s="68"/>
      <c r="HZ92" s="68"/>
      <c r="IA92" s="68"/>
      <c r="IB92" s="68"/>
      <c r="IC92" s="68"/>
      <c r="ID92" s="68"/>
      <c r="IE92" s="68"/>
      <c r="IF92" s="68"/>
      <c r="IG92" s="68"/>
      <c r="IH92" s="68"/>
      <c r="II92" s="68"/>
      <c r="IJ92" s="68"/>
      <c r="IK92" s="68"/>
    </row>
    <row r="93" spans="1:245" s="69" customFormat="1" x14ac:dyDescent="0.35">
      <c r="A93" s="96" t="s">
        <v>67</v>
      </c>
      <c r="B93" s="96" t="s">
        <v>418</v>
      </c>
      <c r="C93" s="96" t="s">
        <v>24</v>
      </c>
      <c r="D93" s="85">
        <v>11000000</v>
      </c>
      <c r="E93" s="86"/>
    </row>
    <row r="94" spans="1:245" s="71" customFormat="1" x14ac:dyDescent="0.35">
      <c r="A94" s="96" t="s">
        <v>69</v>
      </c>
      <c r="B94" s="96" t="s">
        <v>627</v>
      </c>
      <c r="C94" s="96" t="s">
        <v>24</v>
      </c>
      <c r="D94" s="85">
        <v>10000000</v>
      </c>
      <c r="E94" s="86"/>
      <c r="F94" s="72"/>
      <c r="G94" s="72"/>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c r="CD94" s="72"/>
      <c r="CE94" s="72"/>
      <c r="CF94" s="72"/>
      <c r="CG94" s="72"/>
      <c r="CH94" s="72"/>
      <c r="CI94" s="72"/>
      <c r="CJ94" s="72"/>
      <c r="CK94" s="72"/>
      <c r="CL94" s="72"/>
      <c r="CM94" s="72"/>
      <c r="CN94" s="72"/>
      <c r="CO94" s="72"/>
      <c r="CP94" s="72"/>
      <c r="CQ94" s="72"/>
      <c r="CR94" s="72"/>
      <c r="CS94" s="72"/>
      <c r="CT94" s="72"/>
      <c r="CU94" s="72"/>
      <c r="CV94" s="72"/>
      <c r="CW94" s="72"/>
      <c r="CX94" s="72"/>
      <c r="CY94" s="72"/>
      <c r="CZ94" s="72"/>
      <c r="DA94" s="72"/>
      <c r="DB94" s="72"/>
      <c r="DC94" s="72"/>
      <c r="DD94" s="72"/>
      <c r="DE94" s="72"/>
      <c r="DF94" s="72"/>
      <c r="DG94" s="72"/>
      <c r="DH94" s="72"/>
      <c r="DI94" s="72"/>
      <c r="DJ94" s="72"/>
      <c r="DK94" s="72"/>
      <c r="DL94" s="72"/>
      <c r="DM94" s="72"/>
      <c r="DN94" s="72"/>
      <c r="DO94" s="72"/>
      <c r="DP94" s="72"/>
      <c r="DQ94" s="72"/>
      <c r="DR94" s="72"/>
      <c r="DS94" s="72"/>
      <c r="DT94" s="72"/>
      <c r="DU94" s="72"/>
      <c r="DV94" s="72"/>
      <c r="DW94" s="72"/>
      <c r="DX94" s="72"/>
      <c r="DY94" s="72"/>
      <c r="DZ94" s="72"/>
      <c r="EA94" s="72"/>
      <c r="EB94" s="72"/>
      <c r="EC94" s="72"/>
      <c r="ED94" s="72"/>
      <c r="EE94" s="72"/>
      <c r="EF94" s="72"/>
      <c r="EG94" s="72"/>
      <c r="EH94" s="72"/>
      <c r="EI94" s="72"/>
      <c r="EJ94" s="72"/>
      <c r="EK94" s="72"/>
      <c r="EL94" s="72"/>
      <c r="EM94" s="72"/>
      <c r="EN94" s="72"/>
      <c r="EO94" s="72"/>
      <c r="EP94" s="72"/>
      <c r="EQ94" s="72"/>
      <c r="ER94" s="72"/>
      <c r="ES94" s="72"/>
      <c r="ET94" s="72"/>
      <c r="EU94" s="72"/>
      <c r="EV94" s="72"/>
      <c r="EW94" s="72"/>
      <c r="EX94" s="72"/>
      <c r="EY94" s="72"/>
      <c r="EZ94" s="72"/>
      <c r="FA94" s="72"/>
      <c r="FB94" s="72"/>
      <c r="FC94" s="72"/>
      <c r="FD94" s="72"/>
      <c r="FE94" s="72"/>
      <c r="FF94" s="72"/>
      <c r="FG94" s="72"/>
      <c r="FH94" s="72"/>
      <c r="FI94" s="72"/>
      <c r="FJ94" s="72"/>
      <c r="FK94" s="72"/>
      <c r="FL94" s="72"/>
      <c r="FM94" s="72"/>
      <c r="FN94" s="72"/>
      <c r="FO94" s="72"/>
      <c r="FP94" s="72"/>
      <c r="FQ94" s="72"/>
      <c r="FR94" s="72"/>
      <c r="FS94" s="72"/>
      <c r="FT94" s="72"/>
      <c r="FU94" s="72"/>
      <c r="FV94" s="72"/>
      <c r="FW94" s="72"/>
      <c r="FX94" s="72"/>
      <c r="FY94" s="72"/>
      <c r="FZ94" s="72"/>
      <c r="GA94" s="72"/>
      <c r="GB94" s="72"/>
      <c r="GC94" s="72"/>
      <c r="GD94" s="72"/>
      <c r="GE94" s="72"/>
      <c r="GF94" s="72"/>
      <c r="GG94" s="72"/>
      <c r="GH94" s="72"/>
      <c r="GI94" s="72"/>
      <c r="GJ94" s="72"/>
      <c r="GK94" s="72"/>
      <c r="GL94" s="72"/>
      <c r="GM94" s="72"/>
      <c r="GN94" s="72"/>
      <c r="GO94" s="72"/>
      <c r="GP94" s="72"/>
      <c r="GQ94" s="72"/>
      <c r="GR94" s="72"/>
      <c r="GS94" s="72"/>
      <c r="GT94" s="72"/>
      <c r="GU94" s="72"/>
      <c r="GV94" s="72"/>
      <c r="GW94" s="72"/>
      <c r="GX94" s="72"/>
      <c r="GY94" s="72"/>
      <c r="GZ94" s="72"/>
      <c r="HA94" s="72"/>
      <c r="HB94" s="72"/>
      <c r="HC94" s="72"/>
      <c r="HD94" s="72"/>
      <c r="HE94" s="72"/>
      <c r="HF94" s="72"/>
      <c r="HG94" s="72"/>
      <c r="HH94" s="72"/>
      <c r="HI94" s="72"/>
      <c r="HJ94" s="72"/>
      <c r="HK94" s="72"/>
      <c r="HL94" s="72"/>
      <c r="HM94" s="72"/>
      <c r="HN94" s="72"/>
      <c r="HO94" s="72"/>
      <c r="HP94" s="72"/>
      <c r="HQ94" s="72"/>
      <c r="HR94" s="72"/>
      <c r="HS94" s="72"/>
      <c r="HT94" s="72"/>
      <c r="HU94" s="72"/>
      <c r="HV94" s="72"/>
      <c r="HW94" s="72"/>
      <c r="HX94" s="72"/>
      <c r="HY94" s="72"/>
      <c r="HZ94" s="72"/>
      <c r="IA94" s="72"/>
      <c r="IB94" s="72"/>
      <c r="IC94" s="72"/>
      <c r="ID94" s="72"/>
      <c r="IE94" s="72"/>
      <c r="IF94" s="72"/>
      <c r="IG94" s="72"/>
      <c r="IH94" s="72"/>
      <c r="II94" s="72"/>
      <c r="IJ94" s="72"/>
      <c r="IK94" s="72"/>
    </row>
    <row r="95" spans="1:245" x14ac:dyDescent="0.35">
      <c r="A95" s="96" t="s">
        <v>71</v>
      </c>
      <c r="B95" s="96" t="s">
        <v>628</v>
      </c>
      <c r="C95" s="96" t="s">
        <v>24</v>
      </c>
      <c r="D95" s="85">
        <v>10000000</v>
      </c>
      <c r="E95" s="86"/>
    </row>
    <row r="96" spans="1:245" x14ac:dyDescent="0.35">
      <c r="A96" s="96" t="s">
        <v>72</v>
      </c>
      <c r="B96" s="96" t="s">
        <v>629</v>
      </c>
      <c r="C96" s="96" t="s">
        <v>24</v>
      </c>
      <c r="D96" s="85">
        <v>10000000</v>
      </c>
      <c r="E96" s="86"/>
    </row>
    <row r="97" spans="1:245" x14ac:dyDescent="0.35">
      <c r="A97" s="96"/>
      <c r="B97" s="96"/>
      <c r="C97" s="96"/>
      <c r="D97" s="85"/>
      <c r="E97" s="86"/>
    </row>
    <row r="98" spans="1:245" x14ac:dyDescent="0.35">
      <c r="A98" s="96"/>
      <c r="B98" s="96"/>
      <c r="C98" s="96"/>
      <c r="D98" s="85"/>
      <c r="E98" s="86"/>
    </row>
    <row r="99" spans="1:245" x14ac:dyDescent="0.35">
      <c r="A99" s="101"/>
      <c r="B99" s="101" t="s">
        <v>630</v>
      </c>
      <c r="C99" s="101"/>
      <c r="D99" s="88"/>
      <c r="E99" s="80"/>
    </row>
    <row r="100" spans="1:245" x14ac:dyDescent="0.35">
      <c r="A100" s="96" t="s">
        <v>631</v>
      </c>
      <c r="B100" s="96" t="s">
        <v>632</v>
      </c>
      <c r="C100" s="96" t="s">
        <v>6</v>
      </c>
      <c r="D100" s="85">
        <v>5000000</v>
      </c>
      <c r="E100" s="86"/>
    </row>
    <row r="101" spans="1:245" x14ac:dyDescent="0.35">
      <c r="A101" s="96"/>
      <c r="B101" s="96"/>
      <c r="C101" s="96"/>
      <c r="D101" s="85"/>
      <c r="E101" s="86"/>
    </row>
    <row r="102" spans="1:245" x14ac:dyDescent="0.35">
      <c r="A102" s="96" t="s">
        <v>633</v>
      </c>
      <c r="B102" s="96" t="s">
        <v>634</v>
      </c>
      <c r="C102" s="96" t="s">
        <v>8</v>
      </c>
      <c r="D102" s="85">
        <v>6000000</v>
      </c>
      <c r="E102" s="86"/>
    </row>
    <row r="103" spans="1:245" s="68" customFormat="1" x14ac:dyDescent="0.35">
      <c r="A103" s="96" t="s">
        <v>635</v>
      </c>
      <c r="B103" s="96" t="s">
        <v>137</v>
      </c>
      <c r="C103" s="96" t="s">
        <v>8</v>
      </c>
      <c r="D103" s="85">
        <v>6000000</v>
      </c>
      <c r="E103" s="86"/>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c r="CA103" s="70"/>
      <c r="CB103" s="70"/>
      <c r="CC103" s="70"/>
      <c r="CD103" s="70"/>
      <c r="CE103" s="70"/>
      <c r="CF103" s="70"/>
      <c r="CG103" s="70"/>
      <c r="CH103" s="70"/>
      <c r="CI103" s="70"/>
      <c r="CJ103" s="70"/>
      <c r="CK103" s="70"/>
      <c r="CL103" s="70"/>
      <c r="CM103" s="70"/>
      <c r="CN103" s="70"/>
      <c r="CO103" s="70"/>
      <c r="CP103" s="70"/>
      <c r="CQ103" s="70"/>
      <c r="CR103" s="70"/>
      <c r="CS103" s="70"/>
      <c r="CT103" s="70"/>
      <c r="CU103" s="70"/>
      <c r="CV103" s="70"/>
      <c r="CW103" s="70"/>
      <c r="CX103" s="70"/>
      <c r="CY103" s="70"/>
      <c r="CZ103" s="70"/>
      <c r="DA103" s="70"/>
      <c r="DB103" s="70"/>
      <c r="DC103" s="70"/>
      <c r="DD103" s="70"/>
      <c r="DE103" s="70"/>
      <c r="DF103" s="70"/>
      <c r="DG103" s="70"/>
      <c r="DH103" s="70"/>
      <c r="DI103" s="70"/>
      <c r="DJ103" s="70"/>
      <c r="DK103" s="70"/>
      <c r="DL103" s="70"/>
      <c r="DM103" s="70"/>
      <c r="DN103" s="70"/>
      <c r="DO103" s="70"/>
      <c r="DP103" s="70"/>
      <c r="DQ103" s="70"/>
      <c r="DR103" s="70"/>
      <c r="DS103" s="70"/>
      <c r="DT103" s="70"/>
      <c r="DU103" s="70"/>
      <c r="DV103" s="70"/>
      <c r="DW103" s="70"/>
      <c r="DX103" s="70"/>
      <c r="DY103" s="70"/>
      <c r="DZ103" s="70"/>
      <c r="EA103" s="70"/>
      <c r="EB103" s="70"/>
      <c r="EC103" s="70"/>
      <c r="ED103" s="70"/>
      <c r="EE103" s="70"/>
      <c r="EF103" s="70"/>
      <c r="EG103" s="70"/>
      <c r="EH103" s="70"/>
      <c r="EI103" s="70"/>
      <c r="EJ103" s="70"/>
      <c r="EK103" s="70"/>
      <c r="EL103" s="70"/>
      <c r="EM103" s="70"/>
      <c r="EN103" s="70"/>
      <c r="EO103" s="70"/>
      <c r="EP103" s="70"/>
      <c r="EQ103" s="70"/>
      <c r="ER103" s="70"/>
      <c r="ES103" s="70"/>
      <c r="ET103" s="70"/>
      <c r="EU103" s="70"/>
      <c r="EV103" s="70"/>
      <c r="EW103" s="70"/>
      <c r="EX103" s="70"/>
      <c r="EY103" s="70"/>
      <c r="EZ103" s="70"/>
      <c r="FA103" s="70"/>
      <c r="FB103" s="70"/>
      <c r="FC103" s="70"/>
      <c r="FD103" s="70"/>
      <c r="FE103" s="70"/>
      <c r="FF103" s="70"/>
      <c r="FG103" s="70"/>
      <c r="FH103" s="70"/>
      <c r="FI103" s="70"/>
      <c r="FJ103" s="70"/>
      <c r="FK103" s="70"/>
      <c r="FL103" s="70"/>
      <c r="FM103" s="70"/>
      <c r="FN103" s="70"/>
      <c r="FO103" s="70"/>
      <c r="FP103" s="70"/>
      <c r="FQ103" s="70"/>
      <c r="FR103" s="70"/>
      <c r="FS103" s="70"/>
      <c r="FT103" s="70"/>
      <c r="FU103" s="70"/>
      <c r="FV103" s="70"/>
      <c r="FW103" s="70"/>
      <c r="FX103" s="70"/>
      <c r="FY103" s="70"/>
      <c r="FZ103" s="70"/>
      <c r="GA103" s="70"/>
      <c r="GB103" s="70"/>
      <c r="GC103" s="70"/>
      <c r="GD103" s="70"/>
      <c r="GE103" s="70"/>
      <c r="GF103" s="70"/>
      <c r="GG103" s="70"/>
      <c r="GH103" s="70"/>
      <c r="GI103" s="70"/>
      <c r="GJ103" s="70"/>
      <c r="GK103" s="70"/>
      <c r="GL103" s="70"/>
      <c r="GM103" s="70"/>
      <c r="GN103" s="70"/>
      <c r="GO103" s="70"/>
      <c r="GP103" s="70"/>
      <c r="GQ103" s="70"/>
      <c r="GR103" s="70"/>
      <c r="GS103" s="70"/>
      <c r="GT103" s="70"/>
      <c r="GU103" s="70"/>
      <c r="GV103" s="70"/>
      <c r="GW103" s="70"/>
      <c r="GX103" s="70"/>
      <c r="GY103" s="70"/>
      <c r="GZ103" s="70"/>
      <c r="HA103" s="70"/>
      <c r="HB103" s="70"/>
      <c r="HC103" s="70"/>
      <c r="HD103" s="70"/>
      <c r="HE103" s="70"/>
      <c r="HF103" s="70"/>
      <c r="HG103" s="70"/>
      <c r="HH103" s="70"/>
      <c r="HI103" s="70"/>
      <c r="HJ103" s="70"/>
      <c r="HK103" s="70"/>
      <c r="HL103" s="70"/>
      <c r="HM103" s="70"/>
      <c r="HN103" s="70"/>
      <c r="HO103" s="70"/>
      <c r="HP103" s="70"/>
      <c r="HQ103" s="70"/>
      <c r="HR103" s="70"/>
      <c r="HS103" s="70"/>
      <c r="HT103" s="70"/>
      <c r="HU103" s="70"/>
      <c r="HV103" s="70"/>
      <c r="HW103" s="70"/>
      <c r="HX103" s="70"/>
      <c r="HY103" s="70"/>
      <c r="HZ103" s="70"/>
      <c r="IA103" s="70"/>
      <c r="IB103" s="70"/>
      <c r="IC103" s="70"/>
      <c r="ID103" s="70"/>
      <c r="IE103" s="70"/>
      <c r="IF103" s="70"/>
      <c r="IG103" s="70"/>
      <c r="IH103" s="70"/>
      <c r="II103" s="70"/>
      <c r="IJ103" s="70"/>
      <c r="IK103" s="70"/>
    </row>
    <row r="104" spans="1:245" x14ac:dyDescent="0.35">
      <c r="A104" s="96" t="s">
        <v>636</v>
      </c>
      <c r="B104" s="96" t="s">
        <v>637</v>
      </c>
      <c r="C104" s="96" t="s">
        <v>8</v>
      </c>
      <c r="D104" s="85">
        <v>5000000</v>
      </c>
      <c r="E104" s="86"/>
    </row>
    <row r="105" spans="1:245" x14ac:dyDescent="0.35">
      <c r="A105" s="96" t="s">
        <v>638</v>
      </c>
      <c r="B105" s="96" t="s">
        <v>639</v>
      </c>
      <c r="C105" s="96" t="s">
        <v>8</v>
      </c>
      <c r="D105" s="85">
        <v>5000000</v>
      </c>
      <c r="E105" s="86"/>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L105" s="68"/>
      <c r="DM105" s="68"/>
      <c r="DN105" s="68"/>
      <c r="DO105" s="68"/>
      <c r="DP105" s="68"/>
      <c r="DQ105" s="68"/>
      <c r="DR105" s="68"/>
      <c r="DS105" s="68"/>
      <c r="DT105" s="68"/>
      <c r="DU105" s="68"/>
      <c r="DV105" s="68"/>
      <c r="DW105" s="68"/>
      <c r="DX105" s="68"/>
      <c r="DY105" s="68"/>
      <c r="DZ105" s="68"/>
      <c r="EA105" s="68"/>
      <c r="EB105" s="68"/>
      <c r="EC105" s="68"/>
      <c r="ED105" s="68"/>
      <c r="EE105" s="68"/>
      <c r="EF105" s="68"/>
      <c r="EG105" s="68"/>
      <c r="EH105" s="68"/>
      <c r="EI105" s="68"/>
      <c r="EJ105" s="68"/>
      <c r="EK105" s="68"/>
      <c r="EL105" s="68"/>
      <c r="EM105" s="68"/>
      <c r="EN105" s="68"/>
      <c r="EO105" s="68"/>
      <c r="EP105" s="68"/>
      <c r="EQ105" s="68"/>
      <c r="ER105" s="68"/>
      <c r="ES105" s="68"/>
      <c r="ET105" s="68"/>
      <c r="EU105" s="68"/>
      <c r="EV105" s="68"/>
      <c r="EW105" s="68"/>
      <c r="EX105" s="68"/>
      <c r="EY105" s="68"/>
      <c r="EZ105" s="68"/>
      <c r="FA105" s="68"/>
      <c r="FB105" s="68"/>
      <c r="FC105" s="68"/>
      <c r="FD105" s="68"/>
      <c r="FE105" s="68"/>
      <c r="FF105" s="68"/>
      <c r="FG105" s="68"/>
      <c r="FH105" s="68"/>
      <c r="FI105" s="68"/>
      <c r="FJ105" s="68"/>
      <c r="FK105" s="68"/>
      <c r="FL105" s="68"/>
      <c r="FM105" s="68"/>
      <c r="FN105" s="68"/>
      <c r="FO105" s="68"/>
      <c r="FP105" s="68"/>
      <c r="FQ105" s="68"/>
      <c r="FR105" s="68"/>
      <c r="FS105" s="68"/>
      <c r="FT105" s="68"/>
      <c r="FU105" s="68"/>
      <c r="FV105" s="68"/>
      <c r="FW105" s="68"/>
      <c r="FX105" s="68"/>
      <c r="FY105" s="68"/>
      <c r="FZ105" s="68"/>
      <c r="GA105" s="68"/>
      <c r="GB105" s="68"/>
      <c r="GC105" s="68"/>
      <c r="GD105" s="68"/>
      <c r="GE105" s="68"/>
      <c r="GF105" s="68"/>
      <c r="GG105" s="68"/>
      <c r="GH105" s="68"/>
      <c r="GI105" s="68"/>
      <c r="GJ105" s="68"/>
      <c r="GK105" s="68"/>
      <c r="GL105" s="68"/>
      <c r="GM105" s="68"/>
      <c r="GN105" s="68"/>
      <c r="GO105" s="68"/>
      <c r="GP105" s="68"/>
      <c r="GQ105" s="68"/>
      <c r="GR105" s="68"/>
      <c r="GS105" s="68"/>
      <c r="GT105" s="68"/>
      <c r="GU105" s="68"/>
      <c r="GV105" s="68"/>
      <c r="GW105" s="68"/>
      <c r="GX105" s="68"/>
      <c r="GY105" s="68"/>
      <c r="GZ105" s="68"/>
      <c r="HA105" s="68"/>
      <c r="HB105" s="68"/>
      <c r="HC105" s="68"/>
      <c r="HD105" s="68"/>
      <c r="HE105" s="68"/>
      <c r="HF105" s="68"/>
      <c r="HG105" s="68"/>
      <c r="HH105" s="68"/>
      <c r="HI105" s="68"/>
      <c r="HJ105" s="68"/>
      <c r="HK105" s="68"/>
      <c r="HL105" s="68"/>
      <c r="HM105" s="68"/>
      <c r="HN105" s="68"/>
      <c r="HO105" s="68"/>
      <c r="HP105" s="68"/>
      <c r="HQ105" s="68"/>
      <c r="HR105" s="68"/>
      <c r="HS105" s="68"/>
      <c r="HT105" s="68"/>
      <c r="HU105" s="68"/>
      <c r="HV105" s="68"/>
      <c r="HW105" s="68"/>
      <c r="HX105" s="68"/>
      <c r="HY105" s="68"/>
      <c r="HZ105" s="68"/>
      <c r="IA105" s="68"/>
      <c r="IB105" s="68"/>
      <c r="IC105" s="68"/>
      <c r="ID105" s="68"/>
      <c r="IE105" s="68"/>
      <c r="IF105" s="68"/>
      <c r="IG105" s="68"/>
      <c r="IH105" s="68"/>
      <c r="II105" s="68"/>
      <c r="IJ105" s="68"/>
      <c r="IK105" s="68"/>
    </row>
    <row r="106" spans="1:245" s="70" customFormat="1" x14ac:dyDescent="0.35">
      <c r="A106" s="84" t="s">
        <v>640</v>
      </c>
      <c r="B106" s="92" t="s">
        <v>641</v>
      </c>
      <c r="C106" s="84" t="s">
        <v>8</v>
      </c>
      <c r="D106" s="85">
        <v>5000000</v>
      </c>
      <c r="E106" s="86"/>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row>
    <row r="107" spans="1:245" s="70" customFormat="1" x14ac:dyDescent="0.35">
      <c r="A107" s="84" t="s">
        <v>642</v>
      </c>
      <c r="B107" s="84" t="s">
        <v>643</v>
      </c>
      <c r="C107" s="84" t="s">
        <v>8</v>
      </c>
      <c r="D107" s="85">
        <v>5000000</v>
      </c>
      <c r="E107" s="86"/>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row>
    <row r="108" spans="1:245" x14ac:dyDescent="0.35">
      <c r="A108" s="84" t="s">
        <v>644</v>
      </c>
      <c r="B108" s="84" t="s">
        <v>645</v>
      </c>
      <c r="C108" s="84" t="s">
        <v>8</v>
      </c>
      <c r="D108" s="85">
        <v>5000000</v>
      </c>
      <c r="E108" s="86"/>
    </row>
    <row r="109" spans="1:245" s="69" customFormat="1" x14ac:dyDescent="0.35">
      <c r="A109" s="89" t="s">
        <v>1053</v>
      </c>
      <c r="B109" s="89" t="s">
        <v>1054</v>
      </c>
      <c r="C109" s="89" t="s">
        <v>8</v>
      </c>
      <c r="D109" s="90">
        <v>5000000</v>
      </c>
      <c r="E109" s="91" t="s">
        <v>542</v>
      </c>
    </row>
    <row r="110" spans="1:245" s="69" customFormat="1" x14ac:dyDescent="0.35">
      <c r="A110" s="89" t="s">
        <v>1055</v>
      </c>
      <c r="B110" s="89" t="s">
        <v>1056</v>
      </c>
      <c r="C110" s="89" t="s">
        <v>8</v>
      </c>
      <c r="D110" s="90">
        <v>5000000</v>
      </c>
      <c r="E110" s="91" t="s">
        <v>542</v>
      </c>
    </row>
    <row r="111" spans="1:245" x14ac:dyDescent="0.35">
      <c r="A111" s="84"/>
      <c r="B111" s="84"/>
      <c r="C111" s="84"/>
      <c r="D111" s="85"/>
      <c r="E111" s="86"/>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c r="CA111" s="70"/>
      <c r="CB111" s="70"/>
      <c r="CC111" s="70"/>
      <c r="CD111" s="70"/>
      <c r="CE111" s="70"/>
      <c r="CF111" s="70"/>
      <c r="CG111" s="70"/>
      <c r="CH111" s="70"/>
      <c r="CI111" s="70"/>
      <c r="CJ111" s="70"/>
      <c r="CK111" s="70"/>
      <c r="CL111" s="70"/>
      <c r="CM111" s="70"/>
      <c r="CN111" s="70"/>
      <c r="CO111" s="70"/>
      <c r="CP111" s="70"/>
      <c r="CQ111" s="70"/>
      <c r="CR111" s="70"/>
      <c r="CS111" s="70"/>
      <c r="CT111" s="70"/>
      <c r="CU111" s="70"/>
      <c r="CV111" s="70"/>
      <c r="CW111" s="70"/>
      <c r="CX111" s="70"/>
      <c r="CY111" s="70"/>
      <c r="CZ111" s="70"/>
      <c r="DA111" s="70"/>
      <c r="DB111" s="70"/>
      <c r="DC111" s="70"/>
      <c r="DD111" s="70"/>
      <c r="DE111" s="70"/>
      <c r="DF111" s="70"/>
      <c r="DG111" s="70"/>
      <c r="DH111" s="70"/>
      <c r="DI111" s="70"/>
      <c r="DJ111" s="70"/>
      <c r="DK111" s="70"/>
      <c r="DL111" s="70"/>
      <c r="DM111" s="70"/>
      <c r="DN111" s="70"/>
      <c r="DO111" s="70"/>
      <c r="DP111" s="70"/>
      <c r="DQ111" s="70"/>
      <c r="DR111" s="70"/>
      <c r="DS111" s="70"/>
      <c r="DT111" s="70"/>
      <c r="DU111" s="70"/>
      <c r="DV111" s="70"/>
      <c r="DW111" s="70"/>
      <c r="DX111" s="70"/>
      <c r="DY111" s="70"/>
      <c r="DZ111" s="70"/>
      <c r="EA111" s="70"/>
      <c r="EB111" s="70"/>
      <c r="EC111" s="70"/>
      <c r="ED111" s="70"/>
      <c r="EE111" s="70"/>
      <c r="EF111" s="70"/>
      <c r="EG111" s="70"/>
      <c r="EH111" s="70"/>
      <c r="EI111" s="70"/>
      <c r="EJ111" s="70"/>
      <c r="EK111" s="70"/>
      <c r="EL111" s="70"/>
      <c r="EM111" s="70"/>
      <c r="EN111" s="70"/>
      <c r="EO111" s="70"/>
      <c r="EP111" s="70"/>
      <c r="EQ111" s="70"/>
      <c r="ER111" s="70"/>
      <c r="ES111" s="70"/>
      <c r="ET111" s="70"/>
      <c r="EU111" s="70"/>
      <c r="EV111" s="70"/>
      <c r="EW111" s="70"/>
      <c r="EX111" s="70"/>
      <c r="EY111" s="70"/>
      <c r="EZ111" s="70"/>
      <c r="FA111" s="70"/>
      <c r="FB111" s="70"/>
      <c r="FC111" s="70"/>
      <c r="FD111" s="70"/>
      <c r="FE111" s="70"/>
      <c r="FF111" s="70"/>
      <c r="FG111" s="70"/>
      <c r="FH111" s="70"/>
      <c r="FI111" s="70"/>
      <c r="FJ111" s="70"/>
      <c r="FK111" s="70"/>
      <c r="FL111" s="70"/>
      <c r="FM111" s="70"/>
      <c r="FN111" s="70"/>
      <c r="FO111" s="70"/>
      <c r="FP111" s="70"/>
      <c r="FQ111" s="70"/>
      <c r="FR111" s="70"/>
      <c r="FS111" s="70"/>
      <c r="FT111" s="70"/>
      <c r="FU111" s="70"/>
      <c r="FV111" s="70"/>
      <c r="FW111" s="70"/>
      <c r="FX111" s="70"/>
      <c r="FY111" s="70"/>
      <c r="FZ111" s="70"/>
      <c r="GA111" s="70"/>
      <c r="GB111" s="70"/>
      <c r="GC111" s="70"/>
      <c r="GD111" s="70"/>
      <c r="GE111" s="70"/>
      <c r="GF111" s="70"/>
      <c r="GG111" s="70"/>
      <c r="GH111" s="70"/>
      <c r="GI111" s="70"/>
      <c r="GJ111" s="70"/>
      <c r="GK111" s="70"/>
      <c r="GL111" s="70"/>
      <c r="GM111" s="70"/>
      <c r="GN111" s="70"/>
      <c r="GO111" s="70"/>
      <c r="GP111" s="70"/>
      <c r="GQ111" s="70"/>
      <c r="GR111" s="70"/>
      <c r="GS111" s="70"/>
      <c r="GT111" s="70"/>
      <c r="GU111" s="70"/>
      <c r="GV111" s="70"/>
      <c r="GW111" s="70"/>
      <c r="GX111" s="70"/>
      <c r="GY111" s="70"/>
      <c r="GZ111" s="70"/>
      <c r="HA111" s="70"/>
      <c r="HB111" s="70"/>
      <c r="HC111" s="70"/>
      <c r="HD111" s="70"/>
      <c r="HE111" s="70"/>
      <c r="HF111" s="70"/>
      <c r="HG111" s="70"/>
      <c r="HH111" s="70"/>
      <c r="HI111" s="70"/>
      <c r="HJ111" s="70"/>
      <c r="HK111" s="70"/>
      <c r="HL111" s="70"/>
      <c r="HM111" s="70"/>
      <c r="HN111" s="70"/>
      <c r="HO111" s="70"/>
      <c r="HP111" s="70"/>
      <c r="HQ111" s="70"/>
      <c r="HR111" s="70"/>
      <c r="HS111" s="70"/>
      <c r="HT111" s="70"/>
      <c r="HU111" s="70"/>
      <c r="HV111" s="70"/>
      <c r="HW111" s="70"/>
      <c r="HX111" s="70"/>
      <c r="HY111" s="70"/>
      <c r="HZ111" s="70"/>
      <c r="IA111" s="70"/>
      <c r="IB111" s="70"/>
      <c r="IC111" s="70"/>
      <c r="ID111" s="70"/>
      <c r="IE111" s="70"/>
      <c r="IF111" s="70"/>
      <c r="IG111" s="70"/>
      <c r="IH111" s="70"/>
      <c r="II111" s="70"/>
      <c r="IJ111" s="70"/>
      <c r="IK111" s="70"/>
    </row>
    <row r="112" spans="1:245" x14ac:dyDescent="0.35">
      <c r="A112" s="84" t="s">
        <v>646</v>
      </c>
      <c r="B112" s="84" t="s">
        <v>647</v>
      </c>
      <c r="C112" s="84" t="s">
        <v>17</v>
      </c>
      <c r="D112" s="85">
        <v>6000000</v>
      </c>
      <c r="E112" s="86"/>
    </row>
    <row r="113" spans="1:245" s="69" customFormat="1" x14ac:dyDescent="0.35">
      <c r="A113" s="84" t="s">
        <v>648</v>
      </c>
      <c r="B113" s="84" t="s">
        <v>649</v>
      </c>
      <c r="C113" s="84" t="s">
        <v>17</v>
      </c>
      <c r="D113" s="85">
        <v>5000000</v>
      </c>
      <c r="E113" s="86"/>
    </row>
    <row r="114" spans="1:245" x14ac:dyDescent="0.35">
      <c r="A114" s="84" t="s">
        <v>650</v>
      </c>
      <c r="B114" s="84" t="s">
        <v>651</v>
      </c>
      <c r="C114" s="84" t="s">
        <v>17</v>
      </c>
      <c r="D114" s="85">
        <v>5000000</v>
      </c>
      <c r="E114" s="86"/>
    </row>
    <row r="115" spans="1:245" s="69" customFormat="1" x14ac:dyDescent="0.35">
      <c r="A115" s="89" t="s">
        <v>1046</v>
      </c>
      <c r="B115" s="89" t="s">
        <v>1047</v>
      </c>
      <c r="C115" s="89" t="s">
        <v>17</v>
      </c>
      <c r="D115" s="90">
        <v>5000000</v>
      </c>
      <c r="E115" s="91" t="s">
        <v>542</v>
      </c>
    </row>
    <row r="116" spans="1:245" s="69" customFormat="1" x14ac:dyDescent="0.35">
      <c r="A116" s="89" t="s">
        <v>1052</v>
      </c>
      <c r="B116" s="89" t="s">
        <v>917</v>
      </c>
      <c r="C116" s="89" t="s">
        <v>17</v>
      </c>
      <c r="D116" s="90">
        <v>6000000</v>
      </c>
      <c r="E116" s="91" t="s">
        <v>542</v>
      </c>
    </row>
    <row r="117" spans="1:245" s="69" customFormat="1" x14ac:dyDescent="0.35">
      <c r="A117" s="89" t="s">
        <v>1057</v>
      </c>
      <c r="B117" s="89" t="s">
        <v>1058</v>
      </c>
      <c r="C117" s="89" t="s">
        <v>17</v>
      </c>
      <c r="D117" s="90">
        <v>5000000</v>
      </c>
      <c r="E117" s="91" t="s">
        <v>542</v>
      </c>
    </row>
    <row r="118" spans="1:245" s="68" customFormat="1" x14ac:dyDescent="0.35">
      <c r="A118" s="84"/>
      <c r="B118" s="84"/>
      <c r="C118" s="84"/>
      <c r="D118" s="85"/>
      <c r="E118" s="86"/>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row>
    <row r="119" spans="1:245" x14ac:dyDescent="0.35">
      <c r="A119" s="84" t="s">
        <v>652</v>
      </c>
      <c r="B119" s="84" t="s">
        <v>653</v>
      </c>
      <c r="C119" s="84" t="s">
        <v>24</v>
      </c>
      <c r="D119" s="85">
        <v>6000000</v>
      </c>
      <c r="E119" s="86"/>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c r="DA119" s="68"/>
      <c r="DB119" s="68"/>
      <c r="DC119" s="68"/>
      <c r="DD119" s="68"/>
      <c r="DE119" s="68"/>
      <c r="DF119" s="68"/>
      <c r="DG119" s="68"/>
      <c r="DH119" s="68"/>
      <c r="DI119" s="68"/>
      <c r="DJ119" s="68"/>
      <c r="DK119" s="68"/>
      <c r="DL119" s="68"/>
      <c r="DM119" s="68"/>
      <c r="DN119" s="68"/>
      <c r="DO119" s="68"/>
      <c r="DP119" s="68"/>
      <c r="DQ119" s="68"/>
      <c r="DR119" s="68"/>
      <c r="DS119" s="68"/>
      <c r="DT119" s="68"/>
      <c r="DU119" s="68"/>
      <c r="DV119" s="68"/>
      <c r="DW119" s="68"/>
      <c r="DX119" s="68"/>
      <c r="DY119" s="68"/>
      <c r="DZ119" s="68"/>
      <c r="EA119" s="68"/>
      <c r="EB119" s="68"/>
      <c r="EC119" s="68"/>
      <c r="ED119" s="68"/>
      <c r="EE119" s="68"/>
      <c r="EF119" s="68"/>
      <c r="EG119" s="68"/>
      <c r="EH119" s="68"/>
      <c r="EI119" s="68"/>
      <c r="EJ119" s="68"/>
      <c r="EK119" s="68"/>
      <c r="EL119" s="68"/>
      <c r="EM119" s="68"/>
      <c r="EN119" s="68"/>
      <c r="EO119" s="68"/>
      <c r="EP119" s="68"/>
      <c r="EQ119" s="68"/>
      <c r="ER119" s="68"/>
      <c r="ES119" s="68"/>
      <c r="ET119" s="68"/>
      <c r="EU119" s="68"/>
      <c r="EV119" s="68"/>
      <c r="EW119" s="68"/>
      <c r="EX119" s="68"/>
      <c r="EY119" s="68"/>
      <c r="EZ119" s="68"/>
      <c r="FA119" s="68"/>
      <c r="FB119" s="68"/>
      <c r="FC119" s="68"/>
      <c r="FD119" s="68"/>
      <c r="FE119" s="68"/>
      <c r="FF119" s="68"/>
      <c r="FG119" s="68"/>
      <c r="FH119" s="68"/>
      <c r="FI119" s="68"/>
      <c r="FJ119" s="68"/>
      <c r="FK119" s="68"/>
      <c r="FL119" s="68"/>
      <c r="FM119" s="68"/>
      <c r="FN119" s="68"/>
      <c r="FO119" s="68"/>
      <c r="FP119" s="68"/>
      <c r="FQ119" s="68"/>
      <c r="FR119" s="68"/>
      <c r="FS119" s="68"/>
      <c r="FT119" s="68"/>
      <c r="FU119" s="68"/>
      <c r="FV119" s="68"/>
      <c r="FW119" s="68"/>
      <c r="FX119" s="68"/>
      <c r="FY119" s="68"/>
      <c r="FZ119" s="68"/>
      <c r="GA119" s="68"/>
      <c r="GB119" s="68"/>
      <c r="GC119" s="68"/>
      <c r="GD119" s="68"/>
      <c r="GE119" s="68"/>
      <c r="GF119" s="68"/>
      <c r="GG119" s="68"/>
      <c r="GH119" s="68"/>
      <c r="GI119" s="68"/>
      <c r="GJ119" s="68"/>
      <c r="GK119" s="68"/>
      <c r="GL119" s="68"/>
      <c r="GM119" s="68"/>
      <c r="GN119" s="68"/>
      <c r="GO119" s="68"/>
      <c r="GP119" s="68"/>
      <c r="GQ119" s="68"/>
      <c r="GR119" s="68"/>
      <c r="GS119" s="68"/>
      <c r="GT119" s="68"/>
      <c r="GU119" s="68"/>
      <c r="GV119" s="68"/>
      <c r="GW119" s="68"/>
      <c r="GX119" s="68"/>
      <c r="GY119" s="68"/>
      <c r="GZ119" s="68"/>
      <c r="HA119" s="68"/>
      <c r="HB119" s="68"/>
      <c r="HC119" s="68"/>
      <c r="HD119" s="68"/>
      <c r="HE119" s="68"/>
      <c r="HF119" s="68"/>
      <c r="HG119" s="68"/>
      <c r="HH119" s="68"/>
      <c r="HI119" s="68"/>
      <c r="HJ119" s="68"/>
      <c r="HK119" s="68"/>
      <c r="HL119" s="68"/>
      <c r="HM119" s="68"/>
      <c r="HN119" s="68"/>
      <c r="HO119" s="68"/>
      <c r="HP119" s="68"/>
      <c r="HQ119" s="68"/>
      <c r="HR119" s="68"/>
      <c r="HS119" s="68"/>
      <c r="HT119" s="68"/>
      <c r="HU119" s="68"/>
      <c r="HV119" s="68"/>
      <c r="HW119" s="68"/>
      <c r="HX119" s="68"/>
      <c r="HY119" s="68"/>
      <c r="HZ119" s="68"/>
      <c r="IA119" s="68"/>
      <c r="IB119" s="68"/>
      <c r="IC119" s="68"/>
      <c r="ID119" s="68"/>
      <c r="IE119" s="68"/>
      <c r="IF119" s="68"/>
      <c r="IG119" s="68"/>
      <c r="IH119" s="68"/>
      <c r="II119" s="68"/>
      <c r="IJ119" s="68"/>
      <c r="IK119" s="68"/>
    </row>
    <row r="120" spans="1:245" s="68" customFormat="1" x14ac:dyDescent="0.35">
      <c r="A120" s="84" t="s">
        <v>654</v>
      </c>
      <c r="B120" s="84" t="s">
        <v>655</v>
      </c>
      <c r="C120" s="84" t="s">
        <v>24</v>
      </c>
      <c r="D120" s="85">
        <v>6000000</v>
      </c>
      <c r="E120" s="86"/>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c r="BI120" s="69"/>
      <c r="BJ120" s="69"/>
      <c r="BK120" s="69"/>
      <c r="BL120" s="69"/>
      <c r="BM120" s="69"/>
      <c r="BN120" s="69"/>
      <c r="BO120" s="69"/>
      <c r="BP120" s="69"/>
      <c r="BQ120" s="69"/>
      <c r="BR120" s="69"/>
      <c r="BS120" s="69"/>
      <c r="BT120" s="69"/>
      <c r="BU120" s="69"/>
      <c r="BV120" s="69"/>
      <c r="BW120" s="69"/>
      <c r="BX120" s="69"/>
      <c r="BY120" s="69"/>
      <c r="BZ120" s="69"/>
      <c r="CA120" s="69"/>
      <c r="CB120" s="69"/>
      <c r="CC120" s="69"/>
      <c r="CD120" s="69"/>
      <c r="CE120" s="69"/>
      <c r="CF120" s="69"/>
      <c r="CG120" s="69"/>
      <c r="CH120" s="69"/>
      <c r="CI120" s="69"/>
      <c r="CJ120" s="69"/>
      <c r="CK120" s="69"/>
      <c r="CL120" s="69"/>
      <c r="CM120" s="69"/>
      <c r="CN120" s="69"/>
      <c r="CO120" s="69"/>
      <c r="CP120" s="69"/>
      <c r="CQ120" s="69"/>
      <c r="CR120" s="69"/>
      <c r="CS120" s="69"/>
      <c r="CT120" s="69"/>
      <c r="CU120" s="69"/>
      <c r="CV120" s="69"/>
      <c r="CW120" s="69"/>
      <c r="CX120" s="69"/>
      <c r="CY120" s="69"/>
      <c r="CZ120" s="69"/>
      <c r="DA120" s="69"/>
      <c r="DB120" s="69"/>
      <c r="DC120" s="69"/>
      <c r="DD120" s="69"/>
      <c r="DE120" s="69"/>
      <c r="DF120" s="69"/>
      <c r="DG120" s="69"/>
      <c r="DH120" s="69"/>
      <c r="DI120" s="69"/>
      <c r="DJ120" s="69"/>
      <c r="DK120" s="69"/>
      <c r="DL120" s="69"/>
      <c r="DM120" s="69"/>
      <c r="DN120" s="69"/>
      <c r="DO120" s="69"/>
      <c r="DP120" s="69"/>
      <c r="DQ120" s="69"/>
      <c r="DR120" s="69"/>
      <c r="DS120" s="69"/>
      <c r="DT120" s="69"/>
      <c r="DU120" s="69"/>
      <c r="DV120" s="69"/>
      <c r="DW120" s="69"/>
      <c r="DX120" s="69"/>
      <c r="DY120" s="69"/>
      <c r="DZ120" s="69"/>
      <c r="EA120" s="69"/>
      <c r="EB120" s="69"/>
      <c r="EC120" s="69"/>
      <c r="ED120" s="69"/>
      <c r="EE120" s="69"/>
      <c r="EF120" s="69"/>
      <c r="EG120" s="69"/>
      <c r="EH120" s="69"/>
      <c r="EI120" s="69"/>
      <c r="EJ120" s="69"/>
      <c r="EK120" s="69"/>
      <c r="EL120" s="69"/>
      <c r="EM120" s="69"/>
      <c r="EN120" s="69"/>
      <c r="EO120" s="69"/>
      <c r="EP120" s="69"/>
      <c r="EQ120" s="69"/>
      <c r="ER120" s="69"/>
      <c r="ES120" s="69"/>
      <c r="ET120" s="69"/>
      <c r="EU120" s="69"/>
      <c r="EV120" s="69"/>
      <c r="EW120" s="69"/>
      <c r="EX120" s="69"/>
      <c r="EY120" s="69"/>
      <c r="EZ120" s="69"/>
      <c r="FA120" s="69"/>
      <c r="FB120" s="69"/>
      <c r="FC120" s="69"/>
      <c r="FD120" s="69"/>
      <c r="FE120" s="69"/>
      <c r="FF120" s="69"/>
      <c r="FG120" s="69"/>
      <c r="FH120" s="69"/>
      <c r="FI120" s="69"/>
      <c r="FJ120" s="69"/>
      <c r="FK120" s="69"/>
      <c r="FL120" s="69"/>
      <c r="FM120" s="69"/>
      <c r="FN120" s="69"/>
      <c r="FO120" s="69"/>
      <c r="FP120" s="69"/>
      <c r="FQ120" s="69"/>
      <c r="FR120" s="69"/>
      <c r="FS120" s="69"/>
      <c r="FT120" s="69"/>
      <c r="FU120" s="69"/>
      <c r="FV120" s="69"/>
      <c r="FW120" s="69"/>
      <c r="FX120" s="69"/>
      <c r="FY120" s="69"/>
      <c r="FZ120" s="69"/>
      <c r="GA120" s="69"/>
      <c r="GB120" s="69"/>
      <c r="GC120" s="69"/>
      <c r="GD120" s="69"/>
      <c r="GE120" s="69"/>
      <c r="GF120" s="69"/>
      <c r="GG120" s="69"/>
      <c r="GH120" s="69"/>
      <c r="GI120" s="69"/>
      <c r="GJ120" s="69"/>
      <c r="GK120" s="69"/>
      <c r="GL120" s="69"/>
      <c r="GM120" s="69"/>
      <c r="GN120" s="69"/>
      <c r="GO120" s="69"/>
      <c r="GP120" s="69"/>
      <c r="GQ120" s="69"/>
      <c r="GR120" s="69"/>
      <c r="GS120" s="69"/>
      <c r="GT120" s="69"/>
      <c r="GU120" s="69"/>
      <c r="GV120" s="69"/>
      <c r="GW120" s="69"/>
      <c r="GX120" s="69"/>
      <c r="GY120" s="69"/>
      <c r="GZ120" s="69"/>
      <c r="HA120" s="69"/>
      <c r="HB120" s="69"/>
      <c r="HC120" s="69"/>
      <c r="HD120" s="69"/>
      <c r="HE120" s="69"/>
      <c r="HF120" s="69"/>
      <c r="HG120" s="69"/>
      <c r="HH120" s="69"/>
      <c r="HI120" s="69"/>
      <c r="HJ120" s="69"/>
      <c r="HK120" s="69"/>
      <c r="HL120" s="69"/>
      <c r="HM120" s="69"/>
      <c r="HN120" s="69"/>
      <c r="HO120" s="69"/>
      <c r="HP120" s="69"/>
      <c r="HQ120" s="69"/>
      <c r="HR120" s="69"/>
      <c r="HS120" s="69"/>
      <c r="HT120" s="69"/>
      <c r="HU120" s="69"/>
      <c r="HV120" s="69"/>
      <c r="HW120" s="69"/>
      <c r="HX120" s="69"/>
      <c r="HY120" s="69"/>
      <c r="HZ120" s="69"/>
      <c r="IA120" s="69"/>
      <c r="IB120" s="69"/>
      <c r="IC120" s="69"/>
      <c r="ID120" s="69"/>
      <c r="IE120" s="69"/>
      <c r="IF120" s="69"/>
      <c r="IG120" s="69"/>
      <c r="IH120" s="69"/>
      <c r="II120" s="69"/>
      <c r="IJ120" s="69"/>
      <c r="IK120" s="69"/>
    </row>
    <row r="121" spans="1:245" s="68" customFormat="1" x14ac:dyDescent="0.35">
      <c r="A121" s="84" t="s">
        <v>656</v>
      </c>
      <c r="B121" s="84" t="s">
        <v>657</v>
      </c>
      <c r="C121" s="84" t="s">
        <v>24</v>
      </c>
      <c r="D121" s="85">
        <v>5000000</v>
      </c>
      <c r="E121" s="86"/>
    </row>
    <row r="122" spans="1:245" x14ac:dyDescent="0.35">
      <c r="A122" s="84" t="s">
        <v>658</v>
      </c>
      <c r="B122" s="84" t="s">
        <v>659</v>
      </c>
      <c r="C122" s="84" t="s">
        <v>24</v>
      </c>
      <c r="D122" s="85">
        <v>5000000</v>
      </c>
      <c r="E122" s="86"/>
    </row>
    <row r="123" spans="1:245" s="69" customFormat="1" x14ac:dyDescent="0.35">
      <c r="A123" s="84" t="s">
        <v>660</v>
      </c>
      <c r="B123" s="84" t="s">
        <v>661</v>
      </c>
      <c r="C123" s="84" t="s">
        <v>24</v>
      </c>
      <c r="D123" s="85">
        <v>5000000</v>
      </c>
      <c r="E123" s="86"/>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row>
    <row r="124" spans="1:245" x14ac:dyDescent="0.35">
      <c r="A124" s="84" t="s">
        <v>662</v>
      </c>
      <c r="B124" s="84" t="s">
        <v>663</v>
      </c>
      <c r="C124" s="84" t="s">
        <v>24</v>
      </c>
      <c r="D124" s="85">
        <v>5000000</v>
      </c>
      <c r="E124" s="86"/>
    </row>
    <row r="125" spans="1:245" s="69" customFormat="1" x14ac:dyDescent="0.35">
      <c r="A125" s="89" t="s">
        <v>1062</v>
      </c>
      <c r="B125" s="89" t="s">
        <v>1063</v>
      </c>
      <c r="C125" s="89" t="s">
        <v>24</v>
      </c>
      <c r="D125" s="90">
        <v>6000000</v>
      </c>
      <c r="E125" s="91" t="s">
        <v>542</v>
      </c>
    </row>
    <row r="126" spans="1:245" s="69" customFormat="1" x14ac:dyDescent="0.35">
      <c r="A126" s="84"/>
      <c r="B126" s="84"/>
      <c r="C126" s="84"/>
      <c r="D126" s="85"/>
      <c r="E126" s="86"/>
    </row>
    <row r="127" spans="1:245" x14ac:dyDescent="0.35">
      <c r="A127" s="84"/>
      <c r="B127" s="84"/>
      <c r="C127" s="84"/>
      <c r="D127" s="85"/>
      <c r="E127" s="86"/>
    </row>
    <row r="128" spans="1:245" s="68" customFormat="1" x14ac:dyDescent="0.35">
      <c r="A128" s="87"/>
      <c r="B128" s="87" t="s">
        <v>547</v>
      </c>
      <c r="C128" s="87"/>
      <c r="D128" s="88"/>
      <c r="E128" s="80"/>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row>
    <row r="129" spans="1:245" x14ac:dyDescent="0.35">
      <c r="A129" s="84" t="s">
        <v>664</v>
      </c>
      <c r="B129" s="84" t="s">
        <v>665</v>
      </c>
      <c r="C129" s="84" t="s">
        <v>6</v>
      </c>
      <c r="D129" s="85">
        <v>9000000</v>
      </c>
      <c r="E129" s="86"/>
    </row>
    <row r="130" spans="1:245" x14ac:dyDescent="0.35">
      <c r="A130" s="84"/>
      <c r="B130" s="84"/>
      <c r="C130" s="84"/>
      <c r="D130" s="85"/>
      <c r="E130" s="86"/>
    </row>
    <row r="131" spans="1:245" s="70" customFormat="1" x14ac:dyDescent="0.35">
      <c r="A131" s="84" t="s">
        <v>666</v>
      </c>
      <c r="B131" s="84" t="s">
        <v>667</v>
      </c>
      <c r="C131" s="84" t="s">
        <v>8</v>
      </c>
      <c r="D131" s="85">
        <v>9000000</v>
      </c>
      <c r="E131" s="86"/>
    </row>
    <row r="132" spans="1:245" x14ac:dyDescent="0.35">
      <c r="A132" s="84" t="s">
        <v>668</v>
      </c>
      <c r="B132" s="84" t="s">
        <v>243</v>
      </c>
      <c r="C132" s="84" t="s">
        <v>8</v>
      </c>
      <c r="D132" s="85">
        <v>8000000</v>
      </c>
      <c r="E132" s="86"/>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c r="CA132" s="68"/>
      <c r="CB132" s="68"/>
      <c r="CC132" s="68"/>
      <c r="CD132" s="68"/>
      <c r="CE132" s="68"/>
      <c r="CF132" s="68"/>
      <c r="CG132" s="68"/>
      <c r="CH132" s="68"/>
      <c r="CI132" s="68"/>
      <c r="CJ132" s="68"/>
      <c r="CK132" s="68"/>
      <c r="CL132" s="68"/>
      <c r="CM132" s="68"/>
      <c r="CN132" s="68"/>
      <c r="CO132" s="68"/>
      <c r="CP132" s="68"/>
      <c r="CQ132" s="68"/>
      <c r="CR132" s="68"/>
      <c r="CS132" s="68"/>
      <c r="CT132" s="68"/>
      <c r="CU132" s="68"/>
      <c r="CV132" s="68"/>
      <c r="CW132" s="68"/>
      <c r="CX132" s="68"/>
      <c r="CY132" s="68"/>
      <c r="CZ132" s="68"/>
      <c r="DA132" s="68"/>
      <c r="DB132" s="68"/>
      <c r="DC132" s="68"/>
      <c r="DD132" s="68"/>
      <c r="DE132" s="68"/>
      <c r="DF132" s="68"/>
      <c r="DG132" s="68"/>
      <c r="DH132" s="68"/>
      <c r="DI132" s="68"/>
      <c r="DJ132" s="68"/>
      <c r="DK132" s="68"/>
      <c r="DL132" s="68"/>
      <c r="DM132" s="68"/>
      <c r="DN132" s="68"/>
      <c r="DO132" s="68"/>
      <c r="DP132" s="68"/>
      <c r="DQ132" s="68"/>
      <c r="DR132" s="68"/>
      <c r="DS132" s="68"/>
      <c r="DT132" s="68"/>
      <c r="DU132" s="68"/>
      <c r="DV132" s="68"/>
      <c r="DW132" s="68"/>
      <c r="DX132" s="68"/>
      <c r="DY132" s="68"/>
      <c r="DZ132" s="68"/>
      <c r="EA132" s="68"/>
      <c r="EB132" s="68"/>
      <c r="EC132" s="68"/>
      <c r="ED132" s="68"/>
      <c r="EE132" s="68"/>
      <c r="EF132" s="68"/>
      <c r="EG132" s="68"/>
      <c r="EH132" s="68"/>
      <c r="EI132" s="68"/>
      <c r="EJ132" s="68"/>
      <c r="EK132" s="68"/>
      <c r="EL132" s="68"/>
      <c r="EM132" s="68"/>
      <c r="EN132" s="68"/>
      <c r="EO132" s="68"/>
      <c r="EP132" s="68"/>
      <c r="EQ132" s="68"/>
      <c r="ER132" s="68"/>
      <c r="ES132" s="68"/>
      <c r="ET132" s="68"/>
      <c r="EU132" s="68"/>
      <c r="EV132" s="68"/>
      <c r="EW132" s="68"/>
      <c r="EX132" s="68"/>
      <c r="EY132" s="68"/>
      <c r="EZ132" s="68"/>
      <c r="FA132" s="68"/>
      <c r="FB132" s="68"/>
      <c r="FC132" s="68"/>
      <c r="FD132" s="68"/>
      <c r="FE132" s="68"/>
      <c r="FF132" s="68"/>
      <c r="FG132" s="68"/>
      <c r="FH132" s="68"/>
      <c r="FI132" s="68"/>
      <c r="FJ132" s="68"/>
      <c r="FK132" s="68"/>
      <c r="FL132" s="68"/>
      <c r="FM132" s="68"/>
      <c r="FN132" s="68"/>
      <c r="FO132" s="68"/>
      <c r="FP132" s="68"/>
      <c r="FQ132" s="68"/>
      <c r="FR132" s="68"/>
      <c r="FS132" s="68"/>
      <c r="FT132" s="68"/>
      <c r="FU132" s="68"/>
      <c r="FV132" s="68"/>
      <c r="FW132" s="68"/>
      <c r="FX132" s="68"/>
      <c r="FY132" s="68"/>
      <c r="FZ132" s="68"/>
      <c r="GA132" s="68"/>
      <c r="GB132" s="68"/>
      <c r="GC132" s="68"/>
      <c r="GD132" s="68"/>
      <c r="GE132" s="68"/>
      <c r="GF132" s="68"/>
      <c r="GG132" s="68"/>
      <c r="GH132" s="68"/>
      <c r="GI132" s="68"/>
      <c r="GJ132" s="68"/>
      <c r="GK132" s="68"/>
      <c r="GL132" s="68"/>
      <c r="GM132" s="68"/>
      <c r="GN132" s="68"/>
      <c r="GO132" s="68"/>
      <c r="GP132" s="68"/>
      <c r="GQ132" s="68"/>
      <c r="GR132" s="68"/>
      <c r="GS132" s="68"/>
      <c r="GT132" s="68"/>
      <c r="GU132" s="68"/>
      <c r="GV132" s="68"/>
      <c r="GW132" s="68"/>
      <c r="GX132" s="68"/>
      <c r="GY132" s="68"/>
      <c r="GZ132" s="68"/>
      <c r="HA132" s="68"/>
      <c r="HB132" s="68"/>
      <c r="HC132" s="68"/>
      <c r="HD132" s="68"/>
      <c r="HE132" s="68"/>
      <c r="HF132" s="68"/>
      <c r="HG132" s="68"/>
      <c r="HH132" s="68"/>
      <c r="HI132" s="68"/>
      <c r="HJ132" s="68"/>
      <c r="HK132" s="68"/>
      <c r="HL132" s="68"/>
      <c r="HM132" s="68"/>
      <c r="HN132" s="68"/>
      <c r="HO132" s="68"/>
      <c r="HP132" s="68"/>
      <c r="HQ132" s="68"/>
      <c r="HR132" s="68"/>
      <c r="HS132" s="68"/>
      <c r="HT132" s="68"/>
      <c r="HU132" s="68"/>
      <c r="HV132" s="68"/>
      <c r="HW132" s="68"/>
      <c r="HX132" s="68"/>
      <c r="HY132" s="68"/>
      <c r="HZ132" s="68"/>
      <c r="IA132" s="68"/>
      <c r="IB132" s="68"/>
      <c r="IC132" s="68"/>
      <c r="ID132" s="68"/>
      <c r="IE132" s="68"/>
      <c r="IF132" s="68"/>
      <c r="IG132" s="68"/>
      <c r="IH132" s="68"/>
      <c r="II132" s="68"/>
      <c r="IJ132" s="68"/>
      <c r="IK132" s="68"/>
    </row>
    <row r="133" spans="1:245" x14ac:dyDescent="0.35">
      <c r="A133" s="84" t="s">
        <v>669</v>
      </c>
      <c r="B133" s="84" t="s">
        <v>670</v>
      </c>
      <c r="C133" s="84" t="s">
        <v>8</v>
      </c>
      <c r="D133" s="85">
        <v>8000000</v>
      </c>
      <c r="E133" s="86"/>
    </row>
    <row r="134" spans="1:245" x14ac:dyDescent="0.35">
      <c r="A134" s="84" t="s">
        <v>671</v>
      </c>
      <c r="B134" s="84" t="s">
        <v>672</v>
      </c>
      <c r="C134" s="84" t="s">
        <v>8</v>
      </c>
      <c r="D134" s="85">
        <v>7000000</v>
      </c>
      <c r="E134" s="86"/>
    </row>
    <row r="135" spans="1:245" x14ac:dyDescent="0.35">
      <c r="A135" s="84" t="s">
        <v>673</v>
      </c>
      <c r="B135" s="84" t="s">
        <v>674</v>
      </c>
      <c r="C135" s="84" t="s">
        <v>8</v>
      </c>
      <c r="D135" s="85">
        <v>7000000</v>
      </c>
      <c r="E135" s="86"/>
    </row>
    <row r="136" spans="1:245" x14ac:dyDescent="0.35">
      <c r="A136" s="84" t="s">
        <v>675</v>
      </c>
      <c r="B136" s="84" t="s">
        <v>676</v>
      </c>
      <c r="C136" s="84" t="s">
        <v>8</v>
      </c>
      <c r="D136" s="85">
        <v>6000000</v>
      </c>
      <c r="E136" s="86"/>
    </row>
    <row r="137" spans="1:245" x14ac:dyDescent="0.35">
      <c r="A137" s="84" t="s">
        <v>677</v>
      </c>
      <c r="B137" s="84" t="s">
        <v>678</v>
      </c>
      <c r="C137" s="84" t="s">
        <v>8</v>
      </c>
      <c r="D137" s="85">
        <v>5000000</v>
      </c>
      <c r="E137" s="86"/>
    </row>
    <row r="138" spans="1:245" x14ac:dyDescent="0.35">
      <c r="A138" s="84" t="s">
        <v>679</v>
      </c>
      <c r="B138" s="84" t="s">
        <v>680</v>
      </c>
      <c r="C138" s="84" t="s">
        <v>8</v>
      </c>
      <c r="D138" s="85">
        <v>5000000</v>
      </c>
      <c r="E138" s="86"/>
    </row>
    <row r="139" spans="1:245" s="69" customFormat="1" x14ac:dyDescent="0.35">
      <c r="A139" s="89" t="s">
        <v>1030</v>
      </c>
      <c r="B139" s="89" t="s">
        <v>1031</v>
      </c>
      <c r="C139" s="89" t="s">
        <v>8</v>
      </c>
      <c r="D139" s="90">
        <v>6000000</v>
      </c>
      <c r="E139" s="91" t="s">
        <v>542</v>
      </c>
    </row>
    <row r="140" spans="1:245" x14ac:dyDescent="0.35">
      <c r="A140" s="84"/>
      <c r="B140" s="84"/>
      <c r="C140" s="84"/>
      <c r="D140" s="85"/>
      <c r="E140" s="86"/>
    </row>
    <row r="141" spans="1:245" s="68" customFormat="1" x14ac:dyDescent="0.35">
      <c r="A141" s="84" t="s">
        <v>681</v>
      </c>
      <c r="B141" s="84" t="s">
        <v>682</v>
      </c>
      <c r="C141" s="84" t="s">
        <v>17</v>
      </c>
      <c r="D141" s="85">
        <v>13000000</v>
      </c>
      <c r="E141" s="86"/>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row>
    <row r="142" spans="1:245" x14ac:dyDescent="0.35">
      <c r="A142" s="84" t="s">
        <v>683</v>
      </c>
      <c r="B142" s="84" t="s">
        <v>684</v>
      </c>
      <c r="C142" s="84" t="s">
        <v>17</v>
      </c>
      <c r="D142" s="85">
        <v>12000000</v>
      </c>
      <c r="E142" s="86"/>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N142" s="69"/>
      <c r="BO142" s="69"/>
      <c r="BP142" s="69"/>
      <c r="BQ142" s="69"/>
      <c r="BR142" s="69"/>
      <c r="BS142" s="69"/>
      <c r="BT142" s="69"/>
      <c r="BU142" s="69"/>
      <c r="BV142" s="69"/>
      <c r="BW142" s="69"/>
      <c r="BX142" s="69"/>
      <c r="BY142" s="69"/>
      <c r="BZ142" s="69"/>
      <c r="CA142" s="69"/>
      <c r="CB142" s="69"/>
      <c r="CC142" s="69"/>
      <c r="CD142" s="69"/>
      <c r="CE142" s="69"/>
      <c r="CF142" s="69"/>
      <c r="CG142" s="69"/>
      <c r="CH142" s="69"/>
      <c r="CI142" s="69"/>
      <c r="CJ142" s="69"/>
      <c r="CK142" s="69"/>
      <c r="CL142" s="69"/>
      <c r="CM142" s="69"/>
      <c r="CN142" s="69"/>
      <c r="CO142" s="69"/>
      <c r="CP142" s="69"/>
      <c r="CQ142" s="69"/>
      <c r="CR142" s="69"/>
      <c r="CS142" s="69"/>
      <c r="CT142" s="69"/>
      <c r="CU142" s="69"/>
      <c r="CV142" s="69"/>
      <c r="CW142" s="69"/>
      <c r="CX142" s="69"/>
      <c r="CY142" s="69"/>
      <c r="CZ142" s="69"/>
      <c r="DA142" s="69"/>
      <c r="DB142" s="69"/>
      <c r="DC142" s="69"/>
      <c r="DD142" s="69"/>
      <c r="DE142" s="69"/>
      <c r="DF142" s="69"/>
      <c r="DG142" s="69"/>
      <c r="DH142" s="69"/>
      <c r="DI142" s="69"/>
      <c r="DJ142" s="69"/>
      <c r="DK142" s="69"/>
      <c r="DL142" s="69"/>
      <c r="DM142" s="69"/>
      <c r="DN142" s="69"/>
      <c r="DO142" s="69"/>
      <c r="DP142" s="69"/>
      <c r="DQ142" s="69"/>
      <c r="DR142" s="69"/>
      <c r="DS142" s="69"/>
      <c r="DT142" s="69"/>
      <c r="DU142" s="69"/>
      <c r="DV142" s="69"/>
      <c r="DW142" s="69"/>
      <c r="DX142" s="69"/>
      <c r="DY142" s="69"/>
      <c r="DZ142" s="69"/>
      <c r="EA142" s="69"/>
      <c r="EB142" s="69"/>
      <c r="EC142" s="69"/>
      <c r="ED142" s="69"/>
      <c r="EE142" s="69"/>
      <c r="EF142" s="69"/>
      <c r="EG142" s="69"/>
      <c r="EH142" s="69"/>
      <c r="EI142" s="69"/>
      <c r="EJ142" s="69"/>
      <c r="EK142" s="69"/>
      <c r="EL142" s="69"/>
      <c r="EM142" s="69"/>
      <c r="EN142" s="69"/>
      <c r="EO142" s="69"/>
      <c r="EP142" s="69"/>
      <c r="EQ142" s="69"/>
      <c r="ER142" s="69"/>
      <c r="ES142" s="69"/>
      <c r="ET142" s="69"/>
      <c r="EU142" s="69"/>
      <c r="EV142" s="69"/>
      <c r="EW142" s="69"/>
      <c r="EX142" s="69"/>
      <c r="EY142" s="69"/>
      <c r="EZ142" s="69"/>
      <c r="FA142" s="69"/>
      <c r="FB142" s="69"/>
      <c r="FC142" s="69"/>
      <c r="FD142" s="69"/>
      <c r="FE142" s="69"/>
      <c r="FF142" s="69"/>
      <c r="FG142" s="69"/>
      <c r="FH142" s="69"/>
      <c r="FI142" s="69"/>
      <c r="FJ142" s="69"/>
      <c r="FK142" s="69"/>
      <c r="FL142" s="69"/>
      <c r="FM142" s="69"/>
      <c r="FN142" s="69"/>
      <c r="FO142" s="69"/>
      <c r="FP142" s="69"/>
      <c r="FQ142" s="69"/>
      <c r="FR142" s="69"/>
      <c r="FS142" s="69"/>
      <c r="FT142" s="69"/>
      <c r="FU142" s="69"/>
      <c r="FV142" s="69"/>
      <c r="FW142" s="69"/>
      <c r="FX142" s="69"/>
      <c r="FY142" s="69"/>
      <c r="FZ142" s="69"/>
      <c r="GA142" s="69"/>
      <c r="GB142" s="69"/>
      <c r="GC142" s="69"/>
      <c r="GD142" s="69"/>
      <c r="GE142" s="69"/>
      <c r="GF142" s="69"/>
      <c r="GG142" s="69"/>
      <c r="GH142" s="69"/>
      <c r="GI142" s="69"/>
      <c r="GJ142" s="69"/>
      <c r="GK142" s="69"/>
      <c r="GL142" s="69"/>
      <c r="GM142" s="69"/>
      <c r="GN142" s="69"/>
      <c r="GO142" s="69"/>
      <c r="GP142" s="69"/>
      <c r="GQ142" s="69"/>
      <c r="GR142" s="69"/>
      <c r="GS142" s="69"/>
      <c r="GT142" s="69"/>
      <c r="GU142" s="69"/>
      <c r="GV142" s="69"/>
      <c r="GW142" s="69"/>
      <c r="GX142" s="69"/>
      <c r="GY142" s="69"/>
      <c r="GZ142" s="69"/>
      <c r="HA142" s="69"/>
      <c r="HB142" s="69"/>
      <c r="HC142" s="69"/>
      <c r="HD142" s="69"/>
      <c r="HE142" s="69"/>
      <c r="HF142" s="69"/>
      <c r="HG142" s="69"/>
      <c r="HH142" s="69"/>
      <c r="HI142" s="69"/>
      <c r="HJ142" s="69"/>
      <c r="HK142" s="69"/>
      <c r="HL142" s="69"/>
      <c r="HM142" s="69"/>
      <c r="HN142" s="69"/>
      <c r="HO142" s="69"/>
      <c r="HP142" s="69"/>
      <c r="HQ142" s="69"/>
      <c r="HR142" s="69"/>
      <c r="HS142" s="69"/>
      <c r="HT142" s="69"/>
      <c r="HU142" s="69"/>
      <c r="HV142" s="69"/>
      <c r="HW142" s="69"/>
      <c r="HX142" s="69"/>
      <c r="HY142" s="69"/>
      <c r="HZ142" s="69"/>
      <c r="IA142" s="69"/>
      <c r="IB142" s="69"/>
      <c r="IC142" s="69"/>
      <c r="ID142" s="69"/>
      <c r="IE142" s="69"/>
      <c r="IF142" s="69"/>
      <c r="IG142" s="69"/>
      <c r="IH142" s="69"/>
      <c r="II142" s="69"/>
      <c r="IJ142" s="69"/>
      <c r="IK142" s="69"/>
    </row>
    <row r="143" spans="1:245" s="68" customFormat="1" x14ac:dyDescent="0.35">
      <c r="A143" s="84" t="s">
        <v>685</v>
      </c>
      <c r="B143" s="84" t="s">
        <v>686</v>
      </c>
      <c r="C143" s="84" t="s">
        <v>17</v>
      </c>
      <c r="D143" s="85">
        <v>9000000</v>
      </c>
      <c r="E143" s="86"/>
    </row>
    <row r="144" spans="1:245" x14ac:dyDescent="0.35">
      <c r="A144" s="102" t="s">
        <v>687</v>
      </c>
      <c r="B144" s="102" t="s">
        <v>688</v>
      </c>
      <c r="C144" s="102" t="s">
        <v>17</v>
      </c>
      <c r="D144" s="103">
        <v>8000000</v>
      </c>
      <c r="E144" s="104"/>
    </row>
    <row r="145" spans="1:245" s="68" customFormat="1" x14ac:dyDescent="0.35">
      <c r="A145" s="84" t="s">
        <v>689</v>
      </c>
      <c r="B145" s="84" t="s">
        <v>690</v>
      </c>
      <c r="C145" s="84" t="s">
        <v>17</v>
      </c>
      <c r="D145" s="85">
        <v>7000000</v>
      </c>
      <c r="E145" s="86"/>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row>
    <row r="146" spans="1:245" s="72" customFormat="1" x14ac:dyDescent="0.35">
      <c r="A146" s="84" t="s">
        <v>691</v>
      </c>
      <c r="B146" s="84" t="s">
        <v>692</v>
      </c>
      <c r="C146" s="84" t="s">
        <v>17</v>
      </c>
      <c r="D146" s="85">
        <v>5000000</v>
      </c>
      <c r="E146" s="86"/>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c r="BJ146" s="68"/>
      <c r="BK146" s="68"/>
      <c r="BL146" s="68"/>
      <c r="BM146" s="68"/>
      <c r="BN146" s="68"/>
      <c r="BO146" s="68"/>
      <c r="BP146" s="68"/>
      <c r="BQ146" s="68"/>
      <c r="BR146" s="68"/>
      <c r="BS146" s="68"/>
      <c r="BT146" s="68"/>
      <c r="BU146" s="68"/>
      <c r="BV146" s="68"/>
      <c r="BW146" s="68"/>
      <c r="BX146" s="68"/>
      <c r="BY146" s="68"/>
      <c r="BZ146" s="68"/>
      <c r="CA146" s="68"/>
      <c r="CB146" s="68"/>
      <c r="CC146" s="68"/>
      <c r="CD146" s="68"/>
      <c r="CE146" s="68"/>
      <c r="CF146" s="68"/>
      <c r="CG146" s="68"/>
      <c r="CH146" s="68"/>
      <c r="CI146" s="68"/>
      <c r="CJ146" s="68"/>
      <c r="CK146" s="68"/>
      <c r="CL146" s="68"/>
      <c r="CM146" s="68"/>
      <c r="CN146" s="68"/>
      <c r="CO146" s="68"/>
      <c r="CP146" s="68"/>
      <c r="CQ146" s="68"/>
      <c r="CR146" s="68"/>
      <c r="CS146" s="68"/>
      <c r="CT146" s="68"/>
      <c r="CU146" s="68"/>
      <c r="CV146" s="68"/>
      <c r="CW146" s="68"/>
      <c r="CX146" s="68"/>
      <c r="CY146" s="68"/>
      <c r="CZ146" s="68"/>
      <c r="DA146" s="68"/>
      <c r="DB146" s="68"/>
      <c r="DC146" s="68"/>
      <c r="DD146" s="68"/>
      <c r="DE146" s="68"/>
      <c r="DF146" s="68"/>
      <c r="DG146" s="68"/>
      <c r="DH146" s="68"/>
      <c r="DI146" s="68"/>
      <c r="DJ146" s="68"/>
      <c r="DK146" s="68"/>
      <c r="DL146" s="68"/>
      <c r="DM146" s="68"/>
      <c r="DN146" s="68"/>
      <c r="DO146" s="68"/>
      <c r="DP146" s="68"/>
      <c r="DQ146" s="68"/>
      <c r="DR146" s="68"/>
      <c r="DS146" s="68"/>
      <c r="DT146" s="68"/>
      <c r="DU146" s="68"/>
      <c r="DV146" s="68"/>
      <c r="DW146" s="68"/>
      <c r="DX146" s="68"/>
      <c r="DY146" s="68"/>
      <c r="DZ146" s="68"/>
      <c r="EA146" s="68"/>
      <c r="EB146" s="68"/>
      <c r="EC146" s="68"/>
      <c r="ED146" s="68"/>
      <c r="EE146" s="68"/>
      <c r="EF146" s="68"/>
      <c r="EG146" s="68"/>
      <c r="EH146" s="68"/>
      <c r="EI146" s="68"/>
      <c r="EJ146" s="68"/>
      <c r="EK146" s="68"/>
      <c r="EL146" s="68"/>
      <c r="EM146" s="68"/>
      <c r="EN146" s="68"/>
      <c r="EO146" s="68"/>
      <c r="EP146" s="68"/>
      <c r="EQ146" s="68"/>
      <c r="ER146" s="68"/>
      <c r="ES146" s="68"/>
      <c r="ET146" s="68"/>
      <c r="EU146" s="68"/>
      <c r="EV146" s="68"/>
      <c r="EW146" s="68"/>
      <c r="EX146" s="68"/>
      <c r="EY146" s="68"/>
      <c r="EZ146" s="68"/>
      <c r="FA146" s="68"/>
      <c r="FB146" s="68"/>
      <c r="FC146" s="68"/>
      <c r="FD146" s="68"/>
      <c r="FE146" s="68"/>
      <c r="FF146" s="68"/>
      <c r="FG146" s="68"/>
      <c r="FH146" s="68"/>
      <c r="FI146" s="68"/>
      <c r="FJ146" s="68"/>
      <c r="FK146" s="68"/>
      <c r="FL146" s="68"/>
      <c r="FM146" s="68"/>
      <c r="FN146" s="68"/>
      <c r="FO146" s="68"/>
      <c r="FP146" s="68"/>
      <c r="FQ146" s="68"/>
      <c r="FR146" s="68"/>
      <c r="FS146" s="68"/>
      <c r="FT146" s="68"/>
      <c r="FU146" s="68"/>
      <c r="FV146" s="68"/>
      <c r="FW146" s="68"/>
      <c r="FX146" s="68"/>
      <c r="FY146" s="68"/>
      <c r="FZ146" s="68"/>
      <c r="GA146" s="68"/>
      <c r="GB146" s="68"/>
      <c r="GC146" s="68"/>
      <c r="GD146" s="68"/>
      <c r="GE146" s="68"/>
      <c r="GF146" s="68"/>
      <c r="GG146" s="68"/>
      <c r="GH146" s="68"/>
      <c r="GI146" s="68"/>
      <c r="GJ146" s="68"/>
      <c r="GK146" s="68"/>
      <c r="GL146" s="68"/>
      <c r="GM146" s="68"/>
      <c r="GN146" s="68"/>
      <c r="GO146" s="68"/>
      <c r="GP146" s="68"/>
      <c r="GQ146" s="68"/>
      <c r="GR146" s="68"/>
      <c r="GS146" s="68"/>
      <c r="GT146" s="68"/>
      <c r="GU146" s="68"/>
      <c r="GV146" s="68"/>
      <c r="GW146" s="68"/>
      <c r="GX146" s="68"/>
      <c r="GY146" s="68"/>
      <c r="GZ146" s="68"/>
      <c r="HA146" s="68"/>
      <c r="HB146" s="68"/>
      <c r="HC146" s="68"/>
      <c r="HD146" s="68"/>
      <c r="HE146" s="68"/>
      <c r="HF146" s="68"/>
      <c r="HG146" s="68"/>
      <c r="HH146" s="68"/>
      <c r="HI146" s="68"/>
      <c r="HJ146" s="68"/>
      <c r="HK146" s="68"/>
      <c r="HL146" s="68"/>
      <c r="HM146" s="68"/>
      <c r="HN146" s="68"/>
      <c r="HO146" s="68"/>
      <c r="HP146" s="68"/>
      <c r="HQ146" s="68"/>
      <c r="HR146" s="68"/>
      <c r="HS146" s="68"/>
      <c r="HT146" s="68"/>
      <c r="HU146" s="68"/>
      <c r="HV146" s="68"/>
      <c r="HW146" s="68"/>
      <c r="HX146" s="68"/>
      <c r="HY146" s="68"/>
      <c r="HZ146" s="68"/>
      <c r="IA146" s="68"/>
      <c r="IB146" s="68"/>
      <c r="IC146" s="68"/>
      <c r="ID146" s="68"/>
      <c r="IE146" s="68"/>
      <c r="IF146" s="68"/>
      <c r="IG146" s="68"/>
      <c r="IH146" s="68"/>
      <c r="II146" s="68"/>
      <c r="IJ146" s="68"/>
      <c r="IK146" s="68"/>
    </row>
    <row r="147" spans="1:245" s="69" customFormat="1" x14ac:dyDescent="0.35">
      <c r="A147" s="89" t="s">
        <v>1032</v>
      </c>
      <c r="B147" s="89" t="s">
        <v>1033</v>
      </c>
      <c r="C147" s="89" t="s">
        <v>17</v>
      </c>
      <c r="D147" s="90">
        <v>6000000</v>
      </c>
      <c r="E147" s="91" t="s">
        <v>542</v>
      </c>
    </row>
    <row r="148" spans="1:245" x14ac:dyDescent="0.35">
      <c r="A148" s="84"/>
      <c r="B148" s="84"/>
      <c r="C148" s="84"/>
      <c r="D148" s="85"/>
      <c r="E148" s="86"/>
    </row>
    <row r="149" spans="1:245" s="69" customFormat="1" x14ac:dyDescent="0.35">
      <c r="A149" s="84" t="s">
        <v>693</v>
      </c>
      <c r="B149" s="84" t="s">
        <v>694</v>
      </c>
      <c r="C149" s="84" t="s">
        <v>24</v>
      </c>
      <c r="D149" s="85">
        <v>12000000</v>
      </c>
      <c r="E149" s="86"/>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row>
    <row r="150" spans="1:245" x14ac:dyDescent="0.35">
      <c r="A150" s="84" t="s">
        <v>695</v>
      </c>
      <c r="B150" s="84" t="s">
        <v>696</v>
      </c>
      <c r="C150" s="84" t="s">
        <v>24</v>
      </c>
      <c r="D150" s="85">
        <v>9000000</v>
      </c>
      <c r="E150" s="86"/>
    </row>
    <row r="151" spans="1:245" x14ac:dyDescent="0.35">
      <c r="A151" s="84" t="s">
        <v>697</v>
      </c>
      <c r="B151" s="84" t="s">
        <v>698</v>
      </c>
      <c r="C151" s="84" t="s">
        <v>24</v>
      </c>
      <c r="D151" s="85">
        <v>8000000</v>
      </c>
      <c r="E151" s="86"/>
    </row>
    <row r="152" spans="1:245" s="68" customFormat="1" x14ac:dyDescent="0.35">
      <c r="A152" s="84" t="s">
        <v>699</v>
      </c>
      <c r="B152" s="84" t="s">
        <v>700</v>
      </c>
      <c r="C152" s="84" t="s">
        <v>24</v>
      </c>
      <c r="D152" s="85">
        <v>7000000</v>
      </c>
      <c r="E152" s="86"/>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69"/>
      <c r="AY152" s="69"/>
      <c r="AZ152" s="69"/>
      <c r="BA152" s="69"/>
      <c r="BB152" s="69"/>
      <c r="BC152" s="69"/>
      <c r="BD152" s="69"/>
      <c r="BE152" s="69"/>
      <c r="BF152" s="69"/>
      <c r="BG152" s="69"/>
      <c r="BH152" s="69"/>
      <c r="BI152" s="69"/>
      <c r="BJ152" s="69"/>
      <c r="BK152" s="69"/>
      <c r="BL152" s="69"/>
      <c r="BM152" s="69"/>
      <c r="BN152" s="69"/>
      <c r="BO152" s="69"/>
      <c r="BP152" s="69"/>
      <c r="BQ152" s="69"/>
      <c r="BR152" s="69"/>
      <c r="BS152" s="69"/>
      <c r="BT152" s="69"/>
      <c r="BU152" s="69"/>
      <c r="BV152" s="69"/>
      <c r="BW152" s="69"/>
      <c r="BX152" s="69"/>
      <c r="BY152" s="69"/>
      <c r="BZ152" s="69"/>
      <c r="CA152" s="69"/>
      <c r="CB152" s="69"/>
      <c r="CC152" s="69"/>
      <c r="CD152" s="69"/>
      <c r="CE152" s="69"/>
      <c r="CF152" s="69"/>
      <c r="CG152" s="69"/>
      <c r="CH152" s="69"/>
      <c r="CI152" s="69"/>
      <c r="CJ152" s="69"/>
      <c r="CK152" s="69"/>
      <c r="CL152" s="69"/>
      <c r="CM152" s="69"/>
      <c r="CN152" s="69"/>
      <c r="CO152" s="69"/>
      <c r="CP152" s="69"/>
      <c r="CQ152" s="69"/>
      <c r="CR152" s="69"/>
      <c r="CS152" s="69"/>
      <c r="CT152" s="69"/>
      <c r="CU152" s="69"/>
      <c r="CV152" s="69"/>
      <c r="CW152" s="69"/>
      <c r="CX152" s="69"/>
      <c r="CY152" s="69"/>
      <c r="CZ152" s="69"/>
      <c r="DA152" s="69"/>
      <c r="DB152" s="69"/>
      <c r="DC152" s="69"/>
      <c r="DD152" s="69"/>
      <c r="DE152" s="69"/>
      <c r="DF152" s="69"/>
      <c r="DG152" s="69"/>
      <c r="DH152" s="69"/>
      <c r="DI152" s="69"/>
      <c r="DJ152" s="69"/>
      <c r="DK152" s="69"/>
      <c r="DL152" s="69"/>
      <c r="DM152" s="69"/>
      <c r="DN152" s="69"/>
      <c r="DO152" s="69"/>
      <c r="DP152" s="69"/>
      <c r="DQ152" s="69"/>
      <c r="DR152" s="69"/>
      <c r="DS152" s="69"/>
      <c r="DT152" s="69"/>
      <c r="DU152" s="69"/>
      <c r="DV152" s="69"/>
      <c r="DW152" s="69"/>
      <c r="DX152" s="69"/>
      <c r="DY152" s="69"/>
      <c r="DZ152" s="69"/>
      <c r="EA152" s="69"/>
      <c r="EB152" s="69"/>
      <c r="EC152" s="69"/>
      <c r="ED152" s="69"/>
      <c r="EE152" s="69"/>
      <c r="EF152" s="69"/>
      <c r="EG152" s="69"/>
      <c r="EH152" s="69"/>
      <c r="EI152" s="69"/>
      <c r="EJ152" s="69"/>
      <c r="EK152" s="69"/>
      <c r="EL152" s="69"/>
      <c r="EM152" s="69"/>
      <c r="EN152" s="69"/>
      <c r="EO152" s="69"/>
      <c r="EP152" s="69"/>
      <c r="EQ152" s="69"/>
      <c r="ER152" s="69"/>
      <c r="ES152" s="69"/>
      <c r="ET152" s="69"/>
      <c r="EU152" s="69"/>
      <c r="EV152" s="69"/>
      <c r="EW152" s="69"/>
      <c r="EX152" s="69"/>
      <c r="EY152" s="69"/>
      <c r="EZ152" s="69"/>
      <c r="FA152" s="69"/>
      <c r="FB152" s="69"/>
      <c r="FC152" s="69"/>
      <c r="FD152" s="69"/>
      <c r="FE152" s="69"/>
      <c r="FF152" s="69"/>
      <c r="FG152" s="69"/>
      <c r="FH152" s="69"/>
      <c r="FI152" s="69"/>
      <c r="FJ152" s="69"/>
      <c r="FK152" s="69"/>
      <c r="FL152" s="69"/>
      <c r="FM152" s="69"/>
      <c r="FN152" s="69"/>
      <c r="FO152" s="69"/>
      <c r="FP152" s="69"/>
      <c r="FQ152" s="69"/>
      <c r="FR152" s="69"/>
      <c r="FS152" s="69"/>
      <c r="FT152" s="69"/>
      <c r="FU152" s="69"/>
      <c r="FV152" s="69"/>
      <c r="FW152" s="69"/>
      <c r="FX152" s="69"/>
      <c r="FY152" s="69"/>
      <c r="FZ152" s="69"/>
      <c r="GA152" s="69"/>
      <c r="GB152" s="69"/>
      <c r="GC152" s="69"/>
      <c r="GD152" s="69"/>
      <c r="GE152" s="69"/>
      <c r="GF152" s="69"/>
      <c r="GG152" s="69"/>
      <c r="GH152" s="69"/>
      <c r="GI152" s="69"/>
      <c r="GJ152" s="69"/>
      <c r="GK152" s="69"/>
      <c r="GL152" s="69"/>
      <c r="GM152" s="69"/>
      <c r="GN152" s="69"/>
      <c r="GO152" s="69"/>
      <c r="GP152" s="69"/>
      <c r="GQ152" s="69"/>
      <c r="GR152" s="69"/>
      <c r="GS152" s="69"/>
      <c r="GT152" s="69"/>
      <c r="GU152" s="69"/>
      <c r="GV152" s="69"/>
      <c r="GW152" s="69"/>
      <c r="GX152" s="69"/>
      <c r="GY152" s="69"/>
      <c r="GZ152" s="69"/>
      <c r="HA152" s="69"/>
      <c r="HB152" s="69"/>
      <c r="HC152" s="69"/>
      <c r="HD152" s="69"/>
      <c r="HE152" s="69"/>
      <c r="HF152" s="69"/>
      <c r="HG152" s="69"/>
      <c r="HH152" s="69"/>
      <c r="HI152" s="69"/>
      <c r="HJ152" s="69"/>
      <c r="HK152" s="69"/>
      <c r="HL152" s="69"/>
      <c r="HM152" s="69"/>
      <c r="HN152" s="69"/>
      <c r="HO152" s="69"/>
      <c r="HP152" s="69"/>
      <c r="HQ152" s="69"/>
      <c r="HR152" s="69"/>
      <c r="HS152" s="69"/>
      <c r="HT152" s="69"/>
      <c r="HU152" s="69"/>
      <c r="HV152" s="69"/>
      <c r="HW152" s="69"/>
      <c r="HX152" s="69"/>
      <c r="HY152" s="69"/>
      <c r="HZ152" s="69"/>
      <c r="IA152" s="69"/>
      <c r="IB152" s="69"/>
      <c r="IC152" s="69"/>
      <c r="ID152" s="69"/>
      <c r="IE152" s="69"/>
      <c r="IF152" s="69"/>
      <c r="IG152" s="69"/>
      <c r="IH152" s="69"/>
      <c r="II152" s="69"/>
      <c r="IJ152" s="69"/>
      <c r="IK152" s="69"/>
    </row>
    <row r="153" spans="1:245" x14ac:dyDescent="0.35">
      <c r="A153" s="84" t="s">
        <v>701</v>
      </c>
      <c r="B153" s="84" t="s">
        <v>702</v>
      </c>
      <c r="C153" s="84" t="s">
        <v>24</v>
      </c>
      <c r="D153" s="85">
        <v>5000000</v>
      </c>
      <c r="E153" s="86"/>
      <c r="F153" s="69"/>
      <c r="G153" s="69"/>
      <c r="H153" s="69"/>
      <c r="I153" s="69"/>
      <c r="J153" s="69"/>
      <c r="K153" s="69"/>
      <c r="L153" s="69"/>
      <c r="M153" s="69"/>
      <c r="N153" s="69"/>
      <c r="O153" s="69"/>
      <c r="P153" s="69"/>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c r="BI153" s="69"/>
      <c r="BJ153" s="69"/>
      <c r="BK153" s="69"/>
      <c r="BL153" s="69"/>
      <c r="BM153" s="69"/>
      <c r="BN153" s="69"/>
      <c r="BO153" s="69"/>
      <c r="BP153" s="69"/>
      <c r="BQ153" s="69"/>
      <c r="BR153" s="69"/>
      <c r="BS153" s="69"/>
      <c r="BT153" s="69"/>
      <c r="BU153" s="69"/>
      <c r="BV153" s="69"/>
      <c r="BW153" s="69"/>
      <c r="BX153" s="69"/>
      <c r="BY153" s="69"/>
      <c r="BZ153" s="69"/>
      <c r="CA153" s="69"/>
      <c r="CB153" s="69"/>
      <c r="CC153" s="69"/>
      <c r="CD153" s="69"/>
      <c r="CE153" s="69"/>
      <c r="CF153" s="69"/>
      <c r="CG153" s="69"/>
      <c r="CH153" s="69"/>
      <c r="CI153" s="69"/>
      <c r="CJ153" s="69"/>
      <c r="CK153" s="69"/>
      <c r="CL153" s="69"/>
      <c r="CM153" s="69"/>
      <c r="CN153" s="69"/>
      <c r="CO153" s="69"/>
      <c r="CP153" s="69"/>
      <c r="CQ153" s="69"/>
      <c r="CR153" s="69"/>
      <c r="CS153" s="69"/>
      <c r="CT153" s="69"/>
      <c r="CU153" s="69"/>
      <c r="CV153" s="69"/>
      <c r="CW153" s="69"/>
      <c r="CX153" s="69"/>
      <c r="CY153" s="69"/>
      <c r="CZ153" s="69"/>
      <c r="DA153" s="69"/>
      <c r="DB153" s="69"/>
      <c r="DC153" s="69"/>
      <c r="DD153" s="69"/>
      <c r="DE153" s="69"/>
      <c r="DF153" s="69"/>
      <c r="DG153" s="69"/>
      <c r="DH153" s="69"/>
      <c r="DI153" s="69"/>
      <c r="DJ153" s="69"/>
      <c r="DK153" s="69"/>
      <c r="DL153" s="69"/>
      <c r="DM153" s="69"/>
      <c r="DN153" s="69"/>
      <c r="DO153" s="69"/>
      <c r="DP153" s="69"/>
      <c r="DQ153" s="69"/>
      <c r="DR153" s="69"/>
      <c r="DS153" s="69"/>
      <c r="DT153" s="69"/>
      <c r="DU153" s="69"/>
      <c r="DV153" s="69"/>
      <c r="DW153" s="69"/>
      <c r="DX153" s="69"/>
      <c r="DY153" s="69"/>
      <c r="DZ153" s="69"/>
      <c r="EA153" s="69"/>
      <c r="EB153" s="69"/>
      <c r="EC153" s="69"/>
      <c r="ED153" s="69"/>
      <c r="EE153" s="69"/>
      <c r="EF153" s="69"/>
      <c r="EG153" s="69"/>
      <c r="EH153" s="69"/>
      <c r="EI153" s="69"/>
      <c r="EJ153" s="69"/>
      <c r="EK153" s="69"/>
      <c r="EL153" s="69"/>
      <c r="EM153" s="69"/>
      <c r="EN153" s="69"/>
      <c r="EO153" s="69"/>
      <c r="EP153" s="69"/>
      <c r="EQ153" s="69"/>
      <c r="ER153" s="69"/>
      <c r="ES153" s="69"/>
      <c r="ET153" s="69"/>
      <c r="EU153" s="69"/>
      <c r="EV153" s="69"/>
      <c r="EW153" s="69"/>
      <c r="EX153" s="69"/>
      <c r="EY153" s="69"/>
      <c r="EZ153" s="69"/>
      <c r="FA153" s="69"/>
      <c r="FB153" s="69"/>
      <c r="FC153" s="69"/>
      <c r="FD153" s="69"/>
      <c r="FE153" s="69"/>
      <c r="FF153" s="69"/>
      <c r="FG153" s="69"/>
      <c r="FH153" s="69"/>
      <c r="FI153" s="69"/>
      <c r="FJ153" s="69"/>
      <c r="FK153" s="69"/>
      <c r="FL153" s="69"/>
      <c r="FM153" s="69"/>
      <c r="FN153" s="69"/>
      <c r="FO153" s="69"/>
      <c r="FP153" s="69"/>
      <c r="FQ153" s="69"/>
      <c r="FR153" s="69"/>
      <c r="FS153" s="69"/>
      <c r="FT153" s="69"/>
      <c r="FU153" s="69"/>
      <c r="FV153" s="69"/>
      <c r="FW153" s="69"/>
      <c r="FX153" s="69"/>
      <c r="FY153" s="69"/>
      <c r="FZ153" s="69"/>
      <c r="GA153" s="69"/>
      <c r="GB153" s="69"/>
      <c r="GC153" s="69"/>
      <c r="GD153" s="69"/>
      <c r="GE153" s="69"/>
      <c r="GF153" s="69"/>
      <c r="GG153" s="69"/>
      <c r="GH153" s="69"/>
      <c r="GI153" s="69"/>
      <c r="GJ153" s="69"/>
      <c r="GK153" s="69"/>
      <c r="GL153" s="69"/>
      <c r="GM153" s="69"/>
      <c r="GN153" s="69"/>
      <c r="GO153" s="69"/>
      <c r="GP153" s="69"/>
      <c r="GQ153" s="69"/>
      <c r="GR153" s="69"/>
      <c r="GS153" s="69"/>
      <c r="GT153" s="69"/>
      <c r="GU153" s="69"/>
      <c r="GV153" s="69"/>
      <c r="GW153" s="69"/>
      <c r="GX153" s="69"/>
      <c r="GY153" s="69"/>
      <c r="GZ153" s="69"/>
      <c r="HA153" s="69"/>
      <c r="HB153" s="69"/>
      <c r="HC153" s="69"/>
      <c r="HD153" s="69"/>
      <c r="HE153" s="69"/>
      <c r="HF153" s="69"/>
      <c r="HG153" s="69"/>
      <c r="HH153" s="69"/>
      <c r="HI153" s="69"/>
      <c r="HJ153" s="69"/>
      <c r="HK153" s="69"/>
      <c r="HL153" s="69"/>
      <c r="HM153" s="69"/>
      <c r="HN153" s="69"/>
      <c r="HO153" s="69"/>
      <c r="HP153" s="69"/>
      <c r="HQ153" s="69"/>
      <c r="HR153" s="69"/>
      <c r="HS153" s="69"/>
      <c r="HT153" s="69"/>
      <c r="HU153" s="69"/>
      <c r="HV153" s="69"/>
      <c r="HW153" s="69"/>
      <c r="HX153" s="69"/>
      <c r="HY153" s="69"/>
      <c r="HZ153" s="69"/>
      <c r="IA153" s="69"/>
      <c r="IB153" s="69"/>
      <c r="IC153" s="69"/>
      <c r="ID153" s="69"/>
      <c r="IE153" s="69"/>
      <c r="IF153" s="69"/>
      <c r="IG153" s="69"/>
      <c r="IH153" s="69"/>
      <c r="II153" s="69"/>
      <c r="IJ153" s="69"/>
      <c r="IK153" s="69"/>
    </row>
    <row r="154" spans="1:245" s="69" customFormat="1" x14ac:dyDescent="0.35">
      <c r="A154" s="89" t="s">
        <v>1065</v>
      </c>
      <c r="B154" s="89" t="s">
        <v>726</v>
      </c>
      <c r="C154" s="89" t="s">
        <v>24</v>
      </c>
      <c r="D154" s="90">
        <v>9000000</v>
      </c>
      <c r="E154" s="91" t="s">
        <v>542</v>
      </c>
    </row>
    <row r="155" spans="1:245" s="69" customFormat="1" x14ac:dyDescent="0.35">
      <c r="A155" s="84"/>
      <c r="B155" s="84"/>
      <c r="C155" s="84"/>
      <c r="D155" s="85"/>
      <c r="E155" s="86"/>
    </row>
    <row r="156" spans="1:245" s="69" customFormat="1" x14ac:dyDescent="0.35">
      <c r="A156" s="84"/>
      <c r="B156" s="84"/>
      <c r="C156" s="84"/>
      <c r="D156" s="85"/>
      <c r="E156" s="86"/>
      <c r="F156" s="72"/>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L156" s="72"/>
      <c r="AM156" s="72"/>
      <c r="AN156" s="72"/>
      <c r="AO156" s="72"/>
      <c r="AP156" s="72"/>
      <c r="AQ156" s="72"/>
      <c r="AR156" s="72"/>
      <c r="AS156" s="72"/>
      <c r="AT156" s="72"/>
      <c r="AU156" s="72"/>
      <c r="AV156" s="72"/>
      <c r="AW156" s="72"/>
      <c r="AX156" s="72"/>
      <c r="AY156" s="72"/>
      <c r="AZ156" s="72"/>
      <c r="BA156" s="72"/>
      <c r="BB156" s="72"/>
      <c r="BC156" s="72"/>
      <c r="BD156" s="72"/>
      <c r="BE156" s="72"/>
      <c r="BF156" s="72"/>
      <c r="BG156" s="72"/>
      <c r="BH156" s="72"/>
      <c r="BI156" s="72"/>
      <c r="BJ156" s="72"/>
      <c r="BK156" s="72"/>
      <c r="BL156" s="72"/>
      <c r="BM156" s="72"/>
      <c r="BN156" s="72"/>
      <c r="BO156" s="72"/>
      <c r="BP156" s="72"/>
      <c r="BQ156" s="72"/>
      <c r="BR156" s="72"/>
      <c r="BS156" s="72"/>
      <c r="BT156" s="72"/>
      <c r="BU156" s="72"/>
      <c r="BV156" s="72"/>
      <c r="BW156" s="72"/>
      <c r="BX156" s="72"/>
      <c r="BY156" s="72"/>
      <c r="BZ156" s="72"/>
      <c r="CA156" s="72"/>
      <c r="CB156" s="72"/>
      <c r="CC156" s="72"/>
      <c r="CD156" s="72"/>
      <c r="CE156" s="72"/>
      <c r="CF156" s="72"/>
      <c r="CG156" s="72"/>
      <c r="CH156" s="72"/>
      <c r="CI156" s="72"/>
      <c r="CJ156" s="72"/>
      <c r="CK156" s="72"/>
      <c r="CL156" s="72"/>
      <c r="CM156" s="72"/>
      <c r="CN156" s="72"/>
      <c r="CO156" s="72"/>
      <c r="CP156" s="72"/>
      <c r="CQ156" s="72"/>
      <c r="CR156" s="72"/>
      <c r="CS156" s="72"/>
      <c r="CT156" s="72"/>
      <c r="CU156" s="72"/>
      <c r="CV156" s="72"/>
      <c r="CW156" s="72"/>
      <c r="CX156" s="72"/>
      <c r="CY156" s="72"/>
      <c r="CZ156" s="72"/>
      <c r="DA156" s="72"/>
      <c r="DB156" s="72"/>
      <c r="DC156" s="72"/>
      <c r="DD156" s="72"/>
      <c r="DE156" s="72"/>
      <c r="DF156" s="72"/>
      <c r="DG156" s="72"/>
      <c r="DH156" s="72"/>
      <c r="DI156" s="72"/>
      <c r="DJ156" s="72"/>
      <c r="DK156" s="72"/>
      <c r="DL156" s="72"/>
      <c r="DM156" s="72"/>
      <c r="DN156" s="72"/>
      <c r="DO156" s="72"/>
      <c r="DP156" s="72"/>
      <c r="DQ156" s="72"/>
      <c r="DR156" s="72"/>
      <c r="DS156" s="72"/>
      <c r="DT156" s="72"/>
      <c r="DU156" s="72"/>
      <c r="DV156" s="72"/>
      <c r="DW156" s="72"/>
      <c r="DX156" s="72"/>
      <c r="DY156" s="72"/>
      <c r="DZ156" s="72"/>
      <c r="EA156" s="72"/>
      <c r="EB156" s="72"/>
      <c r="EC156" s="72"/>
      <c r="ED156" s="72"/>
      <c r="EE156" s="72"/>
      <c r="EF156" s="72"/>
      <c r="EG156" s="72"/>
      <c r="EH156" s="72"/>
      <c r="EI156" s="72"/>
      <c r="EJ156" s="72"/>
      <c r="EK156" s="72"/>
      <c r="EL156" s="72"/>
      <c r="EM156" s="72"/>
      <c r="EN156" s="72"/>
      <c r="EO156" s="72"/>
      <c r="EP156" s="72"/>
      <c r="EQ156" s="72"/>
      <c r="ER156" s="72"/>
      <c r="ES156" s="72"/>
      <c r="ET156" s="72"/>
      <c r="EU156" s="72"/>
      <c r="EV156" s="72"/>
      <c r="EW156" s="72"/>
      <c r="EX156" s="72"/>
      <c r="EY156" s="72"/>
      <c r="EZ156" s="72"/>
      <c r="FA156" s="72"/>
      <c r="FB156" s="72"/>
      <c r="FC156" s="72"/>
      <c r="FD156" s="72"/>
      <c r="FE156" s="72"/>
      <c r="FF156" s="72"/>
      <c r="FG156" s="72"/>
      <c r="FH156" s="72"/>
      <c r="FI156" s="72"/>
      <c r="FJ156" s="72"/>
      <c r="FK156" s="72"/>
      <c r="FL156" s="72"/>
      <c r="FM156" s="72"/>
      <c r="FN156" s="72"/>
      <c r="FO156" s="72"/>
      <c r="FP156" s="72"/>
      <c r="FQ156" s="72"/>
      <c r="FR156" s="72"/>
      <c r="FS156" s="72"/>
      <c r="FT156" s="72"/>
      <c r="FU156" s="72"/>
      <c r="FV156" s="72"/>
      <c r="FW156" s="72"/>
      <c r="FX156" s="72"/>
      <c r="FY156" s="72"/>
      <c r="FZ156" s="72"/>
      <c r="GA156" s="72"/>
      <c r="GB156" s="72"/>
      <c r="GC156" s="72"/>
      <c r="GD156" s="72"/>
      <c r="GE156" s="72"/>
      <c r="GF156" s="72"/>
      <c r="GG156" s="72"/>
      <c r="GH156" s="72"/>
      <c r="GI156" s="72"/>
      <c r="GJ156" s="72"/>
      <c r="GK156" s="72"/>
      <c r="GL156" s="72"/>
      <c r="GM156" s="72"/>
      <c r="GN156" s="72"/>
      <c r="GO156" s="72"/>
      <c r="GP156" s="72"/>
      <c r="GQ156" s="72"/>
      <c r="GR156" s="72"/>
      <c r="GS156" s="72"/>
      <c r="GT156" s="72"/>
      <c r="GU156" s="72"/>
      <c r="GV156" s="72"/>
      <c r="GW156" s="72"/>
      <c r="GX156" s="72"/>
      <c r="GY156" s="72"/>
      <c r="GZ156" s="72"/>
      <c r="HA156" s="72"/>
      <c r="HB156" s="72"/>
      <c r="HC156" s="72"/>
      <c r="HD156" s="72"/>
      <c r="HE156" s="72"/>
      <c r="HF156" s="72"/>
      <c r="HG156" s="72"/>
      <c r="HH156" s="72"/>
      <c r="HI156" s="72"/>
      <c r="HJ156" s="72"/>
      <c r="HK156" s="72"/>
      <c r="HL156" s="72"/>
      <c r="HM156" s="72"/>
      <c r="HN156" s="72"/>
      <c r="HO156" s="72"/>
      <c r="HP156" s="72"/>
      <c r="HQ156" s="72"/>
      <c r="HR156" s="72"/>
      <c r="HS156" s="72"/>
      <c r="HT156" s="72"/>
      <c r="HU156" s="72"/>
      <c r="HV156" s="72"/>
      <c r="HW156" s="72"/>
      <c r="HX156" s="72"/>
      <c r="HY156" s="72"/>
      <c r="HZ156" s="72"/>
      <c r="IA156" s="72"/>
      <c r="IB156" s="72"/>
      <c r="IC156" s="72"/>
      <c r="ID156" s="72"/>
      <c r="IE156" s="72"/>
      <c r="IF156" s="72"/>
      <c r="IG156" s="72"/>
      <c r="IH156" s="72"/>
      <c r="II156" s="72"/>
      <c r="IJ156" s="72"/>
      <c r="IK156" s="72"/>
    </row>
    <row r="157" spans="1:245" s="69" customFormat="1" x14ac:dyDescent="0.35">
      <c r="A157" s="87"/>
      <c r="B157" s="87" t="s">
        <v>76</v>
      </c>
      <c r="C157" s="87"/>
      <c r="D157" s="88"/>
      <c r="E157" s="80"/>
      <c r="F157" s="72"/>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c r="AD157" s="72"/>
      <c r="AE157" s="72"/>
      <c r="AF157" s="72"/>
      <c r="AG157" s="72"/>
      <c r="AH157" s="72"/>
      <c r="AI157" s="72"/>
      <c r="AJ157" s="72"/>
      <c r="AK157" s="72"/>
      <c r="AL157" s="72"/>
      <c r="AM157" s="72"/>
      <c r="AN157" s="72"/>
      <c r="AO157" s="72"/>
      <c r="AP157" s="72"/>
      <c r="AQ157" s="72"/>
      <c r="AR157" s="72"/>
      <c r="AS157" s="72"/>
      <c r="AT157" s="72"/>
      <c r="AU157" s="72"/>
      <c r="AV157" s="72"/>
      <c r="AW157" s="72"/>
      <c r="AX157" s="72"/>
      <c r="AY157" s="72"/>
      <c r="AZ157" s="72"/>
      <c r="BA157" s="72"/>
      <c r="BB157" s="72"/>
      <c r="BC157" s="72"/>
      <c r="BD157" s="72"/>
      <c r="BE157" s="72"/>
      <c r="BF157" s="72"/>
      <c r="BG157" s="72"/>
      <c r="BH157" s="72"/>
      <c r="BI157" s="72"/>
      <c r="BJ157" s="72"/>
      <c r="BK157" s="72"/>
      <c r="BL157" s="72"/>
      <c r="BM157" s="72"/>
      <c r="BN157" s="72"/>
      <c r="BO157" s="72"/>
      <c r="BP157" s="72"/>
      <c r="BQ157" s="72"/>
      <c r="BR157" s="72"/>
      <c r="BS157" s="72"/>
      <c r="BT157" s="72"/>
      <c r="BU157" s="72"/>
      <c r="BV157" s="72"/>
      <c r="BW157" s="72"/>
      <c r="BX157" s="72"/>
      <c r="BY157" s="72"/>
      <c r="BZ157" s="72"/>
      <c r="CA157" s="72"/>
      <c r="CB157" s="72"/>
      <c r="CC157" s="72"/>
      <c r="CD157" s="72"/>
      <c r="CE157" s="72"/>
      <c r="CF157" s="72"/>
      <c r="CG157" s="72"/>
      <c r="CH157" s="72"/>
      <c r="CI157" s="72"/>
      <c r="CJ157" s="72"/>
      <c r="CK157" s="72"/>
      <c r="CL157" s="72"/>
      <c r="CM157" s="72"/>
      <c r="CN157" s="72"/>
      <c r="CO157" s="72"/>
      <c r="CP157" s="72"/>
      <c r="CQ157" s="72"/>
      <c r="CR157" s="72"/>
      <c r="CS157" s="72"/>
      <c r="CT157" s="72"/>
      <c r="CU157" s="72"/>
      <c r="CV157" s="72"/>
      <c r="CW157" s="72"/>
      <c r="CX157" s="72"/>
      <c r="CY157" s="72"/>
      <c r="CZ157" s="72"/>
      <c r="DA157" s="72"/>
      <c r="DB157" s="72"/>
      <c r="DC157" s="72"/>
      <c r="DD157" s="72"/>
      <c r="DE157" s="72"/>
      <c r="DF157" s="72"/>
      <c r="DG157" s="72"/>
      <c r="DH157" s="72"/>
      <c r="DI157" s="72"/>
      <c r="DJ157" s="72"/>
      <c r="DK157" s="72"/>
      <c r="DL157" s="72"/>
      <c r="DM157" s="72"/>
      <c r="DN157" s="72"/>
      <c r="DO157" s="72"/>
      <c r="DP157" s="72"/>
      <c r="DQ157" s="72"/>
      <c r="DR157" s="72"/>
      <c r="DS157" s="72"/>
      <c r="DT157" s="72"/>
      <c r="DU157" s="72"/>
      <c r="DV157" s="72"/>
      <c r="DW157" s="72"/>
      <c r="DX157" s="72"/>
      <c r="DY157" s="72"/>
      <c r="DZ157" s="72"/>
      <c r="EA157" s="72"/>
      <c r="EB157" s="72"/>
      <c r="EC157" s="72"/>
      <c r="ED157" s="72"/>
      <c r="EE157" s="72"/>
      <c r="EF157" s="72"/>
      <c r="EG157" s="72"/>
      <c r="EH157" s="72"/>
      <c r="EI157" s="72"/>
      <c r="EJ157" s="72"/>
      <c r="EK157" s="72"/>
      <c r="EL157" s="72"/>
      <c r="EM157" s="72"/>
      <c r="EN157" s="72"/>
      <c r="EO157" s="72"/>
      <c r="EP157" s="72"/>
      <c r="EQ157" s="72"/>
      <c r="ER157" s="72"/>
      <c r="ES157" s="72"/>
      <c r="ET157" s="72"/>
      <c r="EU157" s="72"/>
      <c r="EV157" s="72"/>
      <c r="EW157" s="72"/>
      <c r="EX157" s="72"/>
      <c r="EY157" s="72"/>
      <c r="EZ157" s="72"/>
      <c r="FA157" s="72"/>
      <c r="FB157" s="72"/>
      <c r="FC157" s="72"/>
      <c r="FD157" s="72"/>
      <c r="FE157" s="72"/>
      <c r="FF157" s="72"/>
      <c r="FG157" s="72"/>
      <c r="FH157" s="72"/>
      <c r="FI157" s="72"/>
      <c r="FJ157" s="72"/>
      <c r="FK157" s="72"/>
      <c r="FL157" s="72"/>
      <c r="FM157" s="72"/>
      <c r="FN157" s="72"/>
      <c r="FO157" s="72"/>
      <c r="FP157" s="72"/>
      <c r="FQ157" s="72"/>
      <c r="FR157" s="72"/>
      <c r="FS157" s="72"/>
      <c r="FT157" s="72"/>
      <c r="FU157" s="72"/>
      <c r="FV157" s="72"/>
      <c r="FW157" s="72"/>
      <c r="FX157" s="72"/>
      <c r="FY157" s="72"/>
      <c r="FZ157" s="72"/>
      <c r="GA157" s="72"/>
      <c r="GB157" s="72"/>
      <c r="GC157" s="72"/>
      <c r="GD157" s="72"/>
      <c r="GE157" s="72"/>
      <c r="GF157" s="72"/>
      <c r="GG157" s="72"/>
      <c r="GH157" s="72"/>
      <c r="GI157" s="72"/>
      <c r="GJ157" s="72"/>
      <c r="GK157" s="72"/>
      <c r="GL157" s="72"/>
      <c r="GM157" s="72"/>
      <c r="GN157" s="72"/>
      <c r="GO157" s="72"/>
      <c r="GP157" s="72"/>
      <c r="GQ157" s="72"/>
      <c r="GR157" s="72"/>
      <c r="GS157" s="72"/>
      <c r="GT157" s="72"/>
      <c r="GU157" s="72"/>
      <c r="GV157" s="72"/>
      <c r="GW157" s="72"/>
      <c r="GX157" s="72"/>
      <c r="GY157" s="72"/>
      <c r="GZ157" s="72"/>
      <c r="HA157" s="72"/>
      <c r="HB157" s="72"/>
      <c r="HC157" s="72"/>
      <c r="HD157" s="72"/>
      <c r="HE157" s="72"/>
      <c r="HF157" s="72"/>
      <c r="HG157" s="72"/>
      <c r="HH157" s="72"/>
      <c r="HI157" s="72"/>
      <c r="HJ157" s="72"/>
      <c r="HK157" s="72"/>
      <c r="HL157" s="72"/>
      <c r="HM157" s="72"/>
      <c r="HN157" s="72"/>
      <c r="HO157" s="72"/>
      <c r="HP157" s="72"/>
      <c r="HQ157" s="72"/>
      <c r="HR157" s="72"/>
      <c r="HS157" s="72"/>
      <c r="HT157" s="72"/>
      <c r="HU157" s="72"/>
      <c r="HV157" s="72"/>
      <c r="HW157" s="72"/>
      <c r="HX157" s="72"/>
      <c r="HY157" s="72"/>
      <c r="HZ157" s="72"/>
      <c r="IA157" s="72"/>
      <c r="IB157" s="72"/>
      <c r="IC157" s="72"/>
      <c r="ID157" s="72"/>
      <c r="IE157" s="72"/>
      <c r="IF157" s="72"/>
      <c r="IG157" s="72"/>
      <c r="IH157" s="72"/>
      <c r="II157" s="72"/>
      <c r="IJ157" s="72"/>
      <c r="IK157" s="72"/>
    </row>
    <row r="158" spans="1:245" x14ac:dyDescent="0.35">
      <c r="A158" s="84" t="s">
        <v>77</v>
      </c>
      <c r="B158" s="84" t="s">
        <v>78</v>
      </c>
      <c r="C158" s="84" t="s">
        <v>6</v>
      </c>
      <c r="D158" s="85">
        <v>14000000</v>
      </c>
      <c r="E158" s="86"/>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c r="CA158" s="68"/>
      <c r="CB158" s="68"/>
      <c r="CC158" s="68"/>
      <c r="CD158" s="68"/>
      <c r="CE158" s="68"/>
      <c r="CF158" s="68"/>
      <c r="CG158" s="68"/>
      <c r="CH158" s="68"/>
      <c r="CI158" s="68"/>
      <c r="CJ158" s="68"/>
      <c r="CK158" s="68"/>
      <c r="CL158" s="68"/>
      <c r="CM158" s="68"/>
      <c r="CN158" s="68"/>
      <c r="CO158" s="68"/>
      <c r="CP158" s="68"/>
      <c r="CQ158" s="68"/>
      <c r="CR158" s="68"/>
      <c r="CS158" s="68"/>
      <c r="CT158" s="68"/>
      <c r="CU158" s="68"/>
      <c r="CV158" s="68"/>
      <c r="CW158" s="68"/>
      <c r="CX158" s="68"/>
      <c r="CY158" s="68"/>
      <c r="CZ158" s="68"/>
      <c r="DA158" s="68"/>
      <c r="DB158" s="68"/>
      <c r="DC158" s="68"/>
      <c r="DD158" s="68"/>
      <c r="DE158" s="68"/>
      <c r="DF158" s="68"/>
      <c r="DG158" s="68"/>
      <c r="DH158" s="68"/>
      <c r="DI158" s="68"/>
      <c r="DJ158" s="68"/>
      <c r="DK158" s="68"/>
      <c r="DL158" s="68"/>
      <c r="DM158" s="68"/>
      <c r="DN158" s="68"/>
      <c r="DO158" s="68"/>
      <c r="DP158" s="68"/>
      <c r="DQ158" s="68"/>
      <c r="DR158" s="68"/>
      <c r="DS158" s="68"/>
      <c r="DT158" s="68"/>
      <c r="DU158" s="68"/>
      <c r="DV158" s="68"/>
      <c r="DW158" s="68"/>
      <c r="DX158" s="68"/>
      <c r="DY158" s="68"/>
      <c r="DZ158" s="68"/>
      <c r="EA158" s="68"/>
      <c r="EB158" s="68"/>
      <c r="EC158" s="68"/>
      <c r="ED158" s="68"/>
      <c r="EE158" s="68"/>
      <c r="EF158" s="68"/>
      <c r="EG158" s="68"/>
      <c r="EH158" s="68"/>
      <c r="EI158" s="68"/>
      <c r="EJ158" s="68"/>
      <c r="EK158" s="68"/>
      <c r="EL158" s="68"/>
      <c r="EM158" s="68"/>
      <c r="EN158" s="68"/>
      <c r="EO158" s="68"/>
      <c r="EP158" s="68"/>
      <c r="EQ158" s="68"/>
      <c r="ER158" s="68"/>
      <c r="ES158" s="68"/>
      <c r="ET158" s="68"/>
      <c r="EU158" s="68"/>
      <c r="EV158" s="68"/>
      <c r="EW158" s="68"/>
      <c r="EX158" s="68"/>
      <c r="EY158" s="68"/>
      <c r="EZ158" s="68"/>
      <c r="FA158" s="68"/>
      <c r="FB158" s="68"/>
      <c r="FC158" s="68"/>
      <c r="FD158" s="68"/>
      <c r="FE158" s="68"/>
      <c r="FF158" s="68"/>
      <c r="FG158" s="68"/>
      <c r="FH158" s="68"/>
      <c r="FI158" s="68"/>
      <c r="FJ158" s="68"/>
      <c r="FK158" s="68"/>
      <c r="FL158" s="68"/>
      <c r="FM158" s="68"/>
      <c r="FN158" s="68"/>
      <c r="FO158" s="68"/>
      <c r="FP158" s="68"/>
      <c r="FQ158" s="68"/>
      <c r="FR158" s="68"/>
      <c r="FS158" s="68"/>
      <c r="FT158" s="68"/>
      <c r="FU158" s="68"/>
      <c r="FV158" s="68"/>
      <c r="FW158" s="68"/>
      <c r="FX158" s="68"/>
      <c r="FY158" s="68"/>
      <c r="FZ158" s="68"/>
      <c r="GA158" s="68"/>
      <c r="GB158" s="68"/>
      <c r="GC158" s="68"/>
      <c r="GD158" s="68"/>
      <c r="GE158" s="68"/>
      <c r="GF158" s="68"/>
      <c r="GG158" s="68"/>
      <c r="GH158" s="68"/>
      <c r="GI158" s="68"/>
      <c r="GJ158" s="68"/>
      <c r="GK158" s="68"/>
      <c r="GL158" s="68"/>
      <c r="GM158" s="68"/>
      <c r="GN158" s="68"/>
      <c r="GO158" s="68"/>
      <c r="GP158" s="68"/>
      <c r="GQ158" s="68"/>
      <c r="GR158" s="68"/>
      <c r="GS158" s="68"/>
      <c r="GT158" s="68"/>
      <c r="GU158" s="68"/>
      <c r="GV158" s="68"/>
      <c r="GW158" s="68"/>
      <c r="GX158" s="68"/>
      <c r="GY158" s="68"/>
      <c r="GZ158" s="68"/>
      <c r="HA158" s="68"/>
      <c r="HB158" s="68"/>
      <c r="HC158" s="68"/>
      <c r="HD158" s="68"/>
      <c r="HE158" s="68"/>
      <c r="HF158" s="68"/>
      <c r="HG158" s="68"/>
      <c r="HH158" s="68"/>
      <c r="HI158" s="68"/>
      <c r="HJ158" s="68"/>
      <c r="HK158" s="68"/>
      <c r="HL158" s="68"/>
      <c r="HM158" s="68"/>
      <c r="HN158" s="68"/>
      <c r="HO158" s="68"/>
      <c r="HP158" s="68"/>
      <c r="HQ158" s="68"/>
      <c r="HR158" s="68"/>
      <c r="HS158" s="68"/>
      <c r="HT158" s="68"/>
      <c r="HU158" s="68"/>
      <c r="HV158" s="68"/>
      <c r="HW158" s="68"/>
      <c r="HX158" s="68"/>
      <c r="HY158" s="68"/>
      <c r="HZ158" s="68"/>
      <c r="IA158" s="68"/>
      <c r="IB158" s="68"/>
      <c r="IC158" s="68"/>
      <c r="ID158" s="68"/>
      <c r="IE158" s="68"/>
      <c r="IF158" s="68"/>
      <c r="IG158" s="68"/>
      <c r="IH158" s="68"/>
      <c r="II158" s="68"/>
      <c r="IJ158" s="68"/>
      <c r="IK158" s="68"/>
    </row>
    <row r="159" spans="1:245" s="68" customFormat="1" x14ac:dyDescent="0.35">
      <c r="A159" s="84"/>
      <c r="B159" s="84"/>
      <c r="C159" s="84"/>
      <c r="D159" s="85"/>
      <c r="E159" s="86"/>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row>
    <row r="160" spans="1:245" s="68" customFormat="1" x14ac:dyDescent="0.35">
      <c r="A160" s="84" t="s">
        <v>79</v>
      </c>
      <c r="B160" s="84" t="s">
        <v>703</v>
      </c>
      <c r="C160" s="84" t="s">
        <v>8</v>
      </c>
      <c r="D160" s="85">
        <v>17000000</v>
      </c>
      <c r="E160" s="86"/>
      <c r="F160" s="72"/>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72"/>
      <c r="CJ160" s="72"/>
      <c r="CK160" s="72"/>
      <c r="CL160" s="72"/>
      <c r="CM160" s="72"/>
      <c r="CN160" s="72"/>
      <c r="CO160" s="72"/>
      <c r="CP160" s="72"/>
      <c r="CQ160" s="72"/>
      <c r="CR160" s="72"/>
      <c r="CS160" s="72"/>
      <c r="CT160" s="72"/>
      <c r="CU160" s="72"/>
      <c r="CV160" s="72"/>
      <c r="CW160" s="72"/>
      <c r="CX160" s="72"/>
      <c r="CY160" s="72"/>
      <c r="CZ160" s="72"/>
      <c r="DA160" s="72"/>
      <c r="DB160" s="72"/>
      <c r="DC160" s="72"/>
      <c r="DD160" s="72"/>
      <c r="DE160" s="72"/>
      <c r="DF160" s="72"/>
      <c r="DG160" s="72"/>
      <c r="DH160" s="72"/>
      <c r="DI160" s="72"/>
      <c r="DJ160" s="72"/>
      <c r="DK160" s="72"/>
      <c r="DL160" s="72"/>
      <c r="DM160" s="72"/>
      <c r="DN160" s="72"/>
      <c r="DO160" s="72"/>
      <c r="DP160" s="72"/>
      <c r="DQ160" s="72"/>
      <c r="DR160" s="72"/>
      <c r="DS160" s="72"/>
      <c r="DT160" s="72"/>
      <c r="DU160" s="72"/>
      <c r="DV160" s="72"/>
      <c r="DW160" s="72"/>
      <c r="DX160" s="72"/>
      <c r="DY160" s="72"/>
      <c r="DZ160" s="72"/>
      <c r="EA160" s="72"/>
      <c r="EB160" s="72"/>
      <c r="EC160" s="72"/>
      <c r="ED160" s="72"/>
      <c r="EE160" s="72"/>
      <c r="EF160" s="72"/>
      <c r="EG160" s="72"/>
      <c r="EH160" s="72"/>
      <c r="EI160" s="72"/>
      <c r="EJ160" s="72"/>
      <c r="EK160" s="72"/>
      <c r="EL160" s="72"/>
      <c r="EM160" s="72"/>
      <c r="EN160" s="72"/>
      <c r="EO160" s="72"/>
      <c r="EP160" s="72"/>
      <c r="EQ160" s="72"/>
      <c r="ER160" s="72"/>
      <c r="ES160" s="72"/>
      <c r="ET160" s="72"/>
      <c r="EU160" s="72"/>
      <c r="EV160" s="72"/>
      <c r="EW160" s="72"/>
      <c r="EX160" s="72"/>
      <c r="EY160" s="72"/>
      <c r="EZ160" s="72"/>
      <c r="FA160" s="72"/>
      <c r="FB160" s="72"/>
      <c r="FC160" s="72"/>
      <c r="FD160" s="72"/>
      <c r="FE160" s="72"/>
      <c r="FF160" s="72"/>
      <c r="FG160" s="72"/>
      <c r="FH160" s="72"/>
      <c r="FI160" s="72"/>
      <c r="FJ160" s="72"/>
      <c r="FK160" s="72"/>
      <c r="FL160" s="72"/>
      <c r="FM160" s="72"/>
      <c r="FN160" s="72"/>
      <c r="FO160" s="72"/>
      <c r="FP160" s="72"/>
      <c r="FQ160" s="72"/>
      <c r="FR160" s="72"/>
      <c r="FS160" s="72"/>
      <c r="FT160" s="72"/>
      <c r="FU160" s="72"/>
      <c r="FV160" s="72"/>
      <c r="FW160" s="72"/>
      <c r="FX160" s="72"/>
      <c r="FY160" s="72"/>
      <c r="FZ160" s="72"/>
      <c r="GA160" s="72"/>
      <c r="GB160" s="72"/>
      <c r="GC160" s="72"/>
      <c r="GD160" s="72"/>
      <c r="GE160" s="72"/>
      <c r="GF160" s="72"/>
      <c r="GG160" s="72"/>
      <c r="GH160" s="72"/>
      <c r="GI160" s="72"/>
      <c r="GJ160" s="72"/>
      <c r="GK160" s="72"/>
      <c r="GL160" s="72"/>
      <c r="GM160" s="72"/>
      <c r="GN160" s="72"/>
      <c r="GO160" s="72"/>
      <c r="GP160" s="72"/>
      <c r="GQ160" s="72"/>
      <c r="GR160" s="72"/>
      <c r="GS160" s="72"/>
      <c r="GT160" s="72"/>
      <c r="GU160" s="72"/>
      <c r="GV160" s="72"/>
      <c r="GW160" s="72"/>
      <c r="GX160" s="72"/>
      <c r="GY160" s="72"/>
      <c r="GZ160" s="72"/>
      <c r="HA160" s="72"/>
      <c r="HB160" s="72"/>
      <c r="HC160" s="72"/>
      <c r="HD160" s="72"/>
      <c r="HE160" s="72"/>
      <c r="HF160" s="72"/>
      <c r="HG160" s="72"/>
      <c r="HH160" s="72"/>
      <c r="HI160" s="72"/>
      <c r="HJ160" s="72"/>
      <c r="HK160" s="72"/>
      <c r="HL160" s="72"/>
      <c r="HM160" s="72"/>
      <c r="HN160" s="72"/>
      <c r="HO160" s="72"/>
      <c r="HP160" s="72"/>
      <c r="HQ160" s="72"/>
      <c r="HR160" s="72"/>
      <c r="HS160" s="72"/>
      <c r="HT160" s="72"/>
      <c r="HU160" s="72"/>
      <c r="HV160" s="72"/>
      <c r="HW160" s="72"/>
      <c r="HX160" s="72"/>
      <c r="HY160" s="72"/>
      <c r="HZ160" s="72"/>
      <c r="IA160" s="72"/>
      <c r="IB160" s="72"/>
      <c r="IC160" s="72"/>
      <c r="ID160" s="72"/>
      <c r="IE160" s="72"/>
      <c r="IF160" s="72"/>
      <c r="IG160" s="72"/>
      <c r="IH160" s="72"/>
      <c r="II160" s="72"/>
      <c r="IJ160" s="72"/>
      <c r="IK160" s="72"/>
    </row>
    <row r="161" spans="1:245" s="68" customFormat="1" x14ac:dyDescent="0.35">
      <c r="A161" s="84" t="s">
        <v>80</v>
      </c>
      <c r="B161" s="84" t="s">
        <v>704</v>
      </c>
      <c r="C161" s="84" t="s">
        <v>8</v>
      </c>
      <c r="D161" s="85">
        <v>15000000</v>
      </c>
      <c r="E161" s="86"/>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69"/>
      <c r="BL161" s="69"/>
      <c r="BM161" s="69"/>
      <c r="BN161" s="69"/>
      <c r="BO161" s="69"/>
      <c r="BP161" s="69"/>
      <c r="BQ161" s="69"/>
      <c r="BR161" s="69"/>
      <c r="BS161" s="69"/>
      <c r="BT161" s="69"/>
      <c r="BU161" s="69"/>
      <c r="BV161" s="69"/>
      <c r="BW161" s="69"/>
      <c r="BX161" s="69"/>
      <c r="BY161" s="69"/>
      <c r="BZ161" s="69"/>
      <c r="CA161" s="69"/>
      <c r="CB161" s="69"/>
      <c r="CC161" s="69"/>
      <c r="CD161" s="69"/>
      <c r="CE161" s="69"/>
      <c r="CF161" s="69"/>
      <c r="CG161" s="69"/>
      <c r="CH161" s="69"/>
      <c r="CI161" s="69"/>
      <c r="CJ161" s="69"/>
      <c r="CK161" s="69"/>
      <c r="CL161" s="69"/>
      <c r="CM161" s="69"/>
      <c r="CN161" s="69"/>
      <c r="CO161" s="69"/>
      <c r="CP161" s="69"/>
      <c r="CQ161" s="69"/>
      <c r="CR161" s="69"/>
      <c r="CS161" s="69"/>
      <c r="CT161" s="69"/>
      <c r="CU161" s="69"/>
      <c r="CV161" s="69"/>
      <c r="CW161" s="69"/>
      <c r="CX161" s="69"/>
      <c r="CY161" s="69"/>
      <c r="CZ161" s="69"/>
      <c r="DA161" s="69"/>
      <c r="DB161" s="69"/>
      <c r="DC161" s="69"/>
      <c r="DD161" s="69"/>
      <c r="DE161" s="69"/>
      <c r="DF161" s="69"/>
      <c r="DG161" s="69"/>
      <c r="DH161" s="69"/>
      <c r="DI161" s="69"/>
      <c r="DJ161" s="69"/>
      <c r="DK161" s="69"/>
      <c r="DL161" s="69"/>
      <c r="DM161" s="69"/>
      <c r="DN161" s="69"/>
      <c r="DO161" s="69"/>
      <c r="DP161" s="69"/>
      <c r="DQ161" s="69"/>
      <c r="DR161" s="69"/>
      <c r="DS161" s="69"/>
      <c r="DT161" s="69"/>
      <c r="DU161" s="69"/>
      <c r="DV161" s="69"/>
      <c r="DW161" s="69"/>
      <c r="DX161" s="69"/>
      <c r="DY161" s="69"/>
      <c r="DZ161" s="69"/>
      <c r="EA161" s="69"/>
      <c r="EB161" s="69"/>
      <c r="EC161" s="69"/>
      <c r="ED161" s="69"/>
      <c r="EE161" s="69"/>
      <c r="EF161" s="69"/>
      <c r="EG161" s="69"/>
      <c r="EH161" s="69"/>
      <c r="EI161" s="69"/>
      <c r="EJ161" s="69"/>
      <c r="EK161" s="69"/>
      <c r="EL161" s="69"/>
      <c r="EM161" s="69"/>
      <c r="EN161" s="69"/>
      <c r="EO161" s="69"/>
      <c r="EP161" s="69"/>
      <c r="EQ161" s="69"/>
      <c r="ER161" s="69"/>
      <c r="ES161" s="69"/>
      <c r="ET161" s="69"/>
      <c r="EU161" s="69"/>
      <c r="EV161" s="69"/>
      <c r="EW161" s="69"/>
      <c r="EX161" s="69"/>
      <c r="EY161" s="69"/>
      <c r="EZ161" s="69"/>
      <c r="FA161" s="69"/>
      <c r="FB161" s="69"/>
      <c r="FC161" s="69"/>
      <c r="FD161" s="69"/>
      <c r="FE161" s="69"/>
      <c r="FF161" s="69"/>
      <c r="FG161" s="69"/>
      <c r="FH161" s="69"/>
      <c r="FI161" s="69"/>
      <c r="FJ161" s="69"/>
      <c r="FK161" s="69"/>
      <c r="FL161" s="69"/>
      <c r="FM161" s="69"/>
      <c r="FN161" s="69"/>
      <c r="FO161" s="69"/>
      <c r="FP161" s="69"/>
      <c r="FQ161" s="69"/>
      <c r="FR161" s="69"/>
      <c r="FS161" s="69"/>
      <c r="FT161" s="69"/>
      <c r="FU161" s="69"/>
      <c r="FV161" s="69"/>
      <c r="FW161" s="69"/>
      <c r="FX161" s="69"/>
      <c r="FY161" s="69"/>
      <c r="FZ161" s="69"/>
      <c r="GA161" s="69"/>
      <c r="GB161" s="69"/>
      <c r="GC161" s="69"/>
      <c r="GD161" s="69"/>
      <c r="GE161" s="69"/>
      <c r="GF161" s="69"/>
      <c r="GG161" s="69"/>
      <c r="GH161" s="69"/>
      <c r="GI161" s="69"/>
      <c r="GJ161" s="69"/>
      <c r="GK161" s="69"/>
      <c r="GL161" s="69"/>
      <c r="GM161" s="69"/>
      <c r="GN161" s="69"/>
      <c r="GO161" s="69"/>
      <c r="GP161" s="69"/>
      <c r="GQ161" s="69"/>
      <c r="GR161" s="69"/>
      <c r="GS161" s="69"/>
      <c r="GT161" s="69"/>
      <c r="GU161" s="69"/>
      <c r="GV161" s="69"/>
      <c r="GW161" s="69"/>
      <c r="GX161" s="69"/>
      <c r="GY161" s="69"/>
      <c r="GZ161" s="69"/>
      <c r="HA161" s="69"/>
      <c r="HB161" s="69"/>
      <c r="HC161" s="69"/>
      <c r="HD161" s="69"/>
      <c r="HE161" s="69"/>
      <c r="HF161" s="69"/>
      <c r="HG161" s="69"/>
      <c r="HH161" s="69"/>
      <c r="HI161" s="69"/>
      <c r="HJ161" s="69"/>
      <c r="HK161" s="69"/>
      <c r="HL161" s="69"/>
      <c r="HM161" s="69"/>
      <c r="HN161" s="69"/>
      <c r="HO161" s="69"/>
      <c r="HP161" s="69"/>
      <c r="HQ161" s="69"/>
      <c r="HR161" s="69"/>
      <c r="HS161" s="69"/>
      <c r="HT161" s="69"/>
      <c r="HU161" s="69"/>
      <c r="HV161" s="69"/>
      <c r="HW161" s="69"/>
      <c r="HX161" s="69"/>
      <c r="HY161" s="69"/>
      <c r="HZ161" s="69"/>
      <c r="IA161" s="69"/>
      <c r="IB161" s="69"/>
      <c r="IC161" s="69"/>
      <c r="ID161" s="69"/>
      <c r="IE161" s="69"/>
      <c r="IF161" s="69"/>
      <c r="IG161" s="69"/>
      <c r="IH161" s="69"/>
      <c r="II161" s="69"/>
      <c r="IJ161" s="69"/>
      <c r="IK161" s="69"/>
    </row>
    <row r="162" spans="1:245" x14ac:dyDescent="0.35">
      <c r="A162" s="84" t="s">
        <v>81</v>
      </c>
      <c r="B162" s="84" t="s">
        <v>705</v>
      </c>
      <c r="C162" s="84" t="s">
        <v>8</v>
      </c>
      <c r="D162" s="85">
        <v>14000000</v>
      </c>
      <c r="E162" s="86"/>
    </row>
    <row r="163" spans="1:245" s="72" customFormat="1" x14ac:dyDescent="0.35">
      <c r="A163" s="84" t="s">
        <v>82</v>
      </c>
      <c r="B163" s="84" t="s">
        <v>706</v>
      </c>
      <c r="C163" s="84" t="s">
        <v>8</v>
      </c>
      <c r="D163" s="85">
        <v>13000000</v>
      </c>
      <c r="E163" s="86"/>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c r="CA163" s="68"/>
      <c r="CB163" s="68"/>
      <c r="CC163" s="68"/>
      <c r="CD163" s="68"/>
      <c r="CE163" s="68"/>
      <c r="CF163" s="68"/>
      <c r="CG163" s="68"/>
      <c r="CH163" s="68"/>
      <c r="CI163" s="68"/>
      <c r="CJ163" s="68"/>
      <c r="CK163" s="68"/>
      <c r="CL163" s="68"/>
      <c r="CM163" s="68"/>
      <c r="CN163" s="68"/>
      <c r="CO163" s="68"/>
      <c r="CP163" s="68"/>
      <c r="CQ163" s="68"/>
      <c r="CR163" s="68"/>
      <c r="CS163" s="68"/>
      <c r="CT163" s="68"/>
      <c r="CU163" s="68"/>
      <c r="CV163" s="68"/>
      <c r="CW163" s="68"/>
      <c r="CX163" s="68"/>
      <c r="CY163" s="68"/>
      <c r="CZ163" s="68"/>
      <c r="DA163" s="68"/>
      <c r="DB163" s="68"/>
      <c r="DC163" s="68"/>
      <c r="DD163" s="68"/>
      <c r="DE163" s="68"/>
      <c r="DF163" s="68"/>
      <c r="DG163" s="68"/>
      <c r="DH163" s="68"/>
      <c r="DI163" s="68"/>
      <c r="DJ163" s="68"/>
      <c r="DK163" s="68"/>
      <c r="DL163" s="68"/>
      <c r="DM163" s="68"/>
      <c r="DN163" s="68"/>
      <c r="DO163" s="68"/>
      <c r="DP163" s="68"/>
      <c r="DQ163" s="68"/>
      <c r="DR163" s="68"/>
      <c r="DS163" s="68"/>
      <c r="DT163" s="68"/>
      <c r="DU163" s="68"/>
      <c r="DV163" s="68"/>
      <c r="DW163" s="68"/>
      <c r="DX163" s="68"/>
      <c r="DY163" s="68"/>
      <c r="DZ163" s="68"/>
      <c r="EA163" s="68"/>
      <c r="EB163" s="68"/>
      <c r="EC163" s="68"/>
      <c r="ED163" s="68"/>
      <c r="EE163" s="68"/>
      <c r="EF163" s="68"/>
      <c r="EG163" s="68"/>
      <c r="EH163" s="68"/>
      <c r="EI163" s="68"/>
      <c r="EJ163" s="68"/>
      <c r="EK163" s="68"/>
      <c r="EL163" s="68"/>
      <c r="EM163" s="68"/>
      <c r="EN163" s="68"/>
      <c r="EO163" s="68"/>
      <c r="EP163" s="68"/>
      <c r="EQ163" s="68"/>
      <c r="ER163" s="68"/>
      <c r="ES163" s="68"/>
      <c r="ET163" s="68"/>
      <c r="EU163" s="68"/>
      <c r="EV163" s="68"/>
      <c r="EW163" s="68"/>
      <c r="EX163" s="68"/>
      <c r="EY163" s="68"/>
      <c r="EZ163" s="68"/>
      <c r="FA163" s="68"/>
      <c r="FB163" s="68"/>
      <c r="FC163" s="68"/>
      <c r="FD163" s="68"/>
      <c r="FE163" s="68"/>
      <c r="FF163" s="68"/>
      <c r="FG163" s="68"/>
      <c r="FH163" s="68"/>
      <c r="FI163" s="68"/>
      <c r="FJ163" s="68"/>
      <c r="FK163" s="68"/>
      <c r="FL163" s="68"/>
      <c r="FM163" s="68"/>
      <c r="FN163" s="68"/>
      <c r="FO163" s="68"/>
      <c r="FP163" s="68"/>
      <c r="FQ163" s="68"/>
      <c r="FR163" s="68"/>
      <c r="FS163" s="68"/>
      <c r="FT163" s="68"/>
      <c r="FU163" s="68"/>
      <c r="FV163" s="68"/>
      <c r="FW163" s="68"/>
      <c r="FX163" s="68"/>
      <c r="FY163" s="68"/>
      <c r="FZ163" s="68"/>
      <c r="GA163" s="68"/>
      <c r="GB163" s="68"/>
      <c r="GC163" s="68"/>
      <c r="GD163" s="68"/>
      <c r="GE163" s="68"/>
      <c r="GF163" s="68"/>
      <c r="GG163" s="68"/>
      <c r="GH163" s="68"/>
      <c r="GI163" s="68"/>
      <c r="GJ163" s="68"/>
      <c r="GK163" s="68"/>
      <c r="GL163" s="68"/>
      <c r="GM163" s="68"/>
      <c r="GN163" s="68"/>
      <c r="GO163" s="68"/>
      <c r="GP163" s="68"/>
      <c r="GQ163" s="68"/>
      <c r="GR163" s="68"/>
      <c r="GS163" s="68"/>
      <c r="GT163" s="68"/>
      <c r="GU163" s="68"/>
      <c r="GV163" s="68"/>
      <c r="GW163" s="68"/>
      <c r="GX163" s="68"/>
      <c r="GY163" s="68"/>
      <c r="GZ163" s="68"/>
      <c r="HA163" s="68"/>
      <c r="HB163" s="68"/>
      <c r="HC163" s="68"/>
      <c r="HD163" s="68"/>
      <c r="HE163" s="68"/>
      <c r="HF163" s="68"/>
      <c r="HG163" s="68"/>
      <c r="HH163" s="68"/>
      <c r="HI163" s="68"/>
      <c r="HJ163" s="68"/>
      <c r="HK163" s="68"/>
      <c r="HL163" s="68"/>
      <c r="HM163" s="68"/>
      <c r="HN163" s="68"/>
      <c r="HO163" s="68"/>
      <c r="HP163" s="68"/>
      <c r="HQ163" s="68"/>
      <c r="HR163" s="68"/>
      <c r="HS163" s="68"/>
      <c r="HT163" s="68"/>
      <c r="HU163" s="68"/>
      <c r="HV163" s="68"/>
      <c r="HW163" s="68"/>
      <c r="HX163" s="68"/>
      <c r="HY163" s="68"/>
      <c r="HZ163" s="68"/>
      <c r="IA163" s="68"/>
      <c r="IB163" s="68"/>
      <c r="IC163" s="68"/>
      <c r="ID163" s="68"/>
      <c r="IE163" s="68"/>
      <c r="IF163" s="68"/>
      <c r="IG163" s="68"/>
      <c r="IH163" s="68"/>
      <c r="II163" s="68"/>
      <c r="IJ163" s="68"/>
      <c r="IK163" s="68"/>
    </row>
    <row r="164" spans="1:245" s="72" customFormat="1" x14ac:dyDescent="0.35">
      <c r="A164" s="84" t="s">
        <v>84</v>
      </c>
      <c r="B164" s="84" t="s">
        <v>707</v>
      </c>
      <c r="C164" s="84" t="s">
        <v>8</v>
      </c>
      <c r="D164" s="85">
        <v>13000000</v>
      </c>
      <c r="E164" s="86"/>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c r="CA164" s="68"/>
      <c r="CB164" s="68"/>
      <c r="CC164" s="68"/>
      <c r="CD164" s="68"/>
      <c r="CE164" s="68"/>
      <c r="CF164" s="68"/>
      <c r="CG164" s="68"/>
      <c r="CH164" s="68"/>
      <c r="CI164" s="68"/>
      <c r="CJ164" s="68"/>
      <c r="CK164" s="68"/>
      <c r="CL164" s="68"/>
      <c r="CM164" s="68"/>
      <c r="CN164" s="68"/>
      <c r="CO164" s="68"/>
      <c r="CP164" s="68"/>
      <c r="CQ164" s="68"/>
      <c r="CR164" s="68"/>
      <c r="CS164" s="68"/>
      <c r="CT164" s="68"/>
      <c r="CU164" s="68"/>
      <c r="CV164" s="68"/>
      <c r="CW164" s="68"/>
      <c r="CX164" s="68"/>
      <c r="CY164" s="68"/>
      <c r="CZ164" s="68"/>
      <c r="DA164" s="68"/>
      <c r="DB164" s="68"/>
      <c r="DC164" s="68"/>
      <c r="DD164" s="68"/>
      <c r="DE164" s="68"/>
      <c r="DF164" s="68"/>
      <c r="DG164" s="68"/>
      <c r="DH164" s="68"/>
      <c r="DI164" s="68"/>
      <c r="DJ164" s="68"/>
      <c r="DK164" s="68"/>
      <c r="DL164" s="68"/>
      <c r="DM164" s="68"/>
      <c r="DN164" s="68"/>
      <c r="DO164" s="68"/>
      <c r="DP164" s="68"/>
      <c r="DQ164" s="68"/>
      <c r="DR164" s="68"/>
      <c r="DS164" s="68"/>
      <c r="DT164" s="68"/>
      <c r="DU164" s="68"/>
      <c r="DV164" s="68"/>
      <c r="DW164" s="68"/>
      <c r="DX164" s="68"/>
      <c r="DY164" s="68"/>
      <c r="DZ164" s="68"/>
      <c r="EA164" s="68"/>
      <c r="EB164" s="68"/>
      <c r="EC164" s="68"/>
      <c r="ED164" s="68"/>
      <c r="EE164" s="68"/>
      <c r="EF164" s="68"/>
      <c r="EG164" s="68"/>
      <c r="EH164" s="68"/>
      <c r="EI164" s="68"/>
      <c r="EJ164" s="68"/>
      <c r="EK164" s="68"/>
      <c r="EL164" s="68"/>
      <c r="EM164" s="68"/>
      <c r="EN164" s="68"/>
      <c r="EO164" s="68"/>
      <c r="EP164" s="68"/>
      <c r="EQ164" s="68"/>
      <c r="ER164" s="68"/>
      <c r="ES164" s="68"/>
      <c r="ET164" s="68"/>
      <c r="EU164" s="68"/>
      <c r="EV164" s="68"/>
      <c r="EW164" s="68"/>
      <c r="EX164" s="68"/>
      <c r="EY164" s="68"/>
      <c r="EZ164" s="68"/>
      <c r="FA164" s="68"/>
      <c r="FB164" s="68"/>
      <c r="FC164" s="68"/>
      <c r="FD164" s="68"/>
      <c r="FE164" s="68"/>
      <c r="FF164" s="68"/>
      <c r="FG164" s="68"/>
      <c r="FH164" s="68"/>
      <c r="FI164" s="68"/>
      <c r="FJ164" s="68"/>
      <c r="FK164" s="68"/>
      <c r="FL164" s="68"/>
      <c r="FM164" s="68"/>
      <c r="FN164" s="68"/>
      <c r="FO164" s="68"/>
      <c r="FP164" s="68"/>
      <c r="FQ164" s="68"/>
      <c r="FR164" s="68"/>
      <c r="FS164" s="68"/>
      <c r="FT164" s="68"/>
      <c r="FU164" s="68"/>
      <c r="FV164" s="68"/>
      <c r="FW164" s="68"/>
      <c r="FX164" s="68"/>
      <c r="FY164" s="68"/>
      <c r="FZ164" s="68"/>
      <c r="GA164" s="68"/>
      <c r="GB164" s="68"/>
      <c r="GC164" s="68"/>
      <c r="GD164" s="68"/>
      <c r="GE164" s="68"/>
      <c r="GF164" s="68"/>
      <c r="GG164" s="68"/>
      <c r="GH164" s="68"/>
      <c r="GI164" s="68"/>
      <c r="GJ164" s="68"/>
      <c r="GK164" s="68"/>
      <c r="GL164" s="68"/>
      <c r="GM164" s="68"/>
      <c r="GN164" s="68"/>
      <c r="GO164" s="68"/>
      <c r="GP164" s="68"/>
      <c r="GQ164" s="68"/>
      <c r="GR164" s="68"/>
      <c r="GS164" s="68"/>
      <c r="GT164" s="68"/>
      <c r="GU164" s="68"/>
      <c r="GV164" s="68"/>
      <c r="GW164" s="68"/>
      <c r="GX164" s="68"/>
      <c r="GY164" s="68"/>
      <c r="GZ164" s="68"/>
      <c r="HA164" s="68"/>
      <c r="HB164" s="68"/>
      <c r="HC164" s="68"/>
      <c r="HD164" s="68"/>
      <c r="HE164" s="68"/>
      <c r="HF164" s="68"/>
      <c r="HG164" s="68"/>
      <c r="HH164" s="68"/>
      <c r="HI164" s="68"/>
      <c r="HJ164" s="68"/>
      <c r="HK164" s="68"/>
      <c r="HL164" s="68"/>
      <c r="HM164" s="68"/>
      <c r="HN164" s="68"/>
      <c r="HO164" s="68"/>
      <c r="HP164" s="68"/>
      <c r="HQ164" s="68"/>
      <c r="HR164" s="68"/>
      <c r="HS164" s="68"/>
      <c r="HT164" s="68"/>
      <c r="HU164" s="68"/>
      <c r="HV164" s="68"/>
      <c r="HW164" s="68"/>
      <c r="HX164" s="68"/>
      <c r="HY164" s="68"/>
      <c r="HZ164" s="68"/>
      <c r="IA164" s="68"/>
      <c r="IB164" s="68"/>
      <c r="IC164" s="68"/>
      <c r="ID164" s="68"/>
      <c r="IE164" s="68"/>
      <c r="IF164" s="68"/>
      <c r="IG164" s="68"/>
      <c r="IH164" s="68"/>
      <c r="II164" s="68"/>
      <c r="IJ164" s="68"/>
      <c r="IK164" s="68"/>
    </row>
    <row r="165" spans="1:245" s="69" customFormat="1" x14ac:dyDescent="0.35">
      <c r="A165" s="84" t="s">
        <v>85</v>
      </c>
      <c r="B165" s="84" t="s">
        <v>265</v>
      </c>
      <c r="C165" s="84" t="s">
        <v>8</v>
      </c>
      <c r="D165" s="85">
        <v>12000000</v>
      </c>
      <c r="E165" s="86"/>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c r="DA165" s="68"/>
      <c r="DB165" s="68"/>
      <c r="DC165" s="68"/>
      <c r="DD165" s="68"/>
      <c r="DE165" s="68"/>
      <c r="DF165" s="68"/>
      <c r="DG165" s="68"/>
      <c r="DH165" s="68"/>
      <c r="DI165" s="68"/>
      <c r="DJ165" s="68"/>
      <c r="DK165" s="68"/>
      <c r="DL165" s="68"/>
      <c r="DM165" s="68"/>
      <c r="DN165" s="68"/>
      <c r="DO165" s="68"/>
      <c r="DP165" s="68"/>
      <c r="DQ165" s="68"/>
      <c r="DR165" s="68"/>
      <c r="DS165" s="68"/>
      <c r="DT165" s="68"/>
      <c r="DU165" s="68"/>
      <c r="DV165" s="68"/>
      <c r="DW165" s="68"/>
      <c r="DX165" s="68"/>
      <c r="DY165" s="68"/>
      <c r="DZ165" s="68"/>
      <c r="EA165" s="68"/>
      <c r="EB165" s="68"/>
      <c r="EC165" s="68"/>
      <c r="ED165" s="68"/>
      <c r="EE165" s="68"/>
      <c r="EF165" s="68"/>
      <c r="EG165" s="68"/>
      <c r="EH165" s="68"/>
      <c r="EI165" s="68"/>
      <c r="EJ165" s="68"/>
      <c r="EK165" s="68"/>
      <c r="EL165" s="68"/>
      <c r="EM165" s="68"/>
      <c r="EN165" s="68"/>
      <c r="EO165" s="68"/>
      <c r="EP165" s="68"/>
      <c r="EQ165" s="68"/>
      <c r="ER165" s="68"/>
      <c r="ES165" s="68"/>
      <c r="ET165" s="68"/>
      <c r="EU165" s="68"/>
      <c r="EV165" s="68"/>
      <c r="EW165" s="68"/>
      <c r="EX165" s="68"/>
      <c r="EY165" s="68"/>
      <c r="EZ165" s="68"/>
      <c r="FA165" s="68"/>
      <c r="FB165" s="68"/>
      <c r="FC165" s="68"/>
      <c r="FD165" s="68"/>
      <c r="FE165" s="68"/>
      <c r="FF165" s="68"/>
      <c r="FG165" s="68"/>
      <c r="FH165" s="68"/>
      <c r="FI165" s="68"/>
      <c r="FJ165" s="68"/>
      <c r="FK165" s="68"/>
      <c r="FL165" s="68"/>
      <c r="FM165" s="68"/>
      <c r="FN165" s="68"/>
      <c r="FO165" s="68"/>
      <c r="FP165" s="68"/>
      <c r="FQ165" s="68"/>
      <c r="FR165" s="68"/>
      <c r="FS165" s="68"/>
      <c r="FT165" s="68"/>
      <c r="FU165" s="68"/>
      <c r="FV165" s="68"/>
      <c r="FW165" s="68"/>
      <c r="FX165" s="68"/>
      <c r="FY165" s="68"/>
      <c r="FZ165" s="68"/>
      <c r="GA165" s="68"/>
      <c r="GB165" s="68"/>
      <c r="GC165" s="68"/>
      <c r="GD165" s="68"/>
      <c r="GE165" s="68"/>
      <c r="GF165" s="68"/>
      <c r="GG165" s="68"/>
      <c r="GH165" s="68"/>
      <c r="GI165" s="68"/>
      <c r="GJ165" s="68"/>
      <c r="GK165" s="68"/>
      <c r="GL165" s="68"/>
      <c r="GM165" s="68"/>
      <c r="GN165" s="68"/>
      <c r="GO165" s="68"/>
      <c r="GP165" s="68"/>
      <c r="GQ165" s="68"/>
      <c r="GR165" s="68"/>
      <c r="GS165" s="68"/>
      <c r="GT165" s="68"/>
      <c r="GU165" s="68"/>
      <c r="GV165" s="68"/>
      <c r="GW165" s="68"/>
      <c r="GX165" s="68"/>
      <c r="GY165" s="68"/>
      <c r="GZ165" s="68"/>
      <c r="HA165" s="68"/>
      <c r="HB165" s="68"/>
      <c r="HC165" s="68"/>
      <c r="HD165" s="68"/>
      <c r="HE165" s="68"/>
      <c r="HF165" s="68"/>
      <c r="HG165" s="68"/>
      <c r="HH165" s="68"/>
      <c r="HI165" s="68"/>
      <c r="HJ165" s="68"/>
      <c r="HK165" s="68"/>
      <c r="HL165" s="68"/>
      <c r="HM165" s="68"/>
      <c r="HN165" s="68"/>
      <c r="HO165" s="68"/>
      <c r="HP165" s="68"/>
      <c r="HQ165" s="68"/>
      <c r="HR165" s="68"/>
      <c r="HS165" s="68"/>
      <c r="HT165" s="68"/>
      <c r="HU165" s="68"/>
      <c r="HV165" s="68"/>
      <c r="HW165" s="68"/>
      <c r="HX165" s="68"/>
      <c r="HY165" s="68"/>
      <c r="HZ165" s="68"/>
      <c r="IA165" s="68"/>
      <c r="IB165" s="68"/>
      <c r="IC165" s="68"/>
      <c r="ID165" s="68"/>
      <c r="IE165" s="68"/>
      <c r="IF165" s="68"/>
      <c r="IG165" s="68"/>
      <c r="IH165" s="68"/>
      <c r="II165" s="68"/>
      <c r="IJ165" s="68"/>
      <c r="IK165" s="68"/>
    </row>
    <row r="166" spans="1:245" x14ac:dyDescent="0.35">
      <c r="A166" s="84" t="s">
        <v>87</v>
      </c>
      <c r="B166" s="84" t="s">
        <v>131</v>
      </c>
      <c r="C166" s="84" t="s">
        <v>8</v>
      </c>
      <c r="D166" s="85">
        <v>12000000</v>
      </c>
      <c r="E166" s="86"/>
    </row>
    <row r="167" spans="1:245" x14ac:dyDescent="0.35">
      <c r="A167" s="84" t="s">
        <v>88</v>
      </c>
      <c r="B167" s="84" t="s">
        <v>419</v>
      </c>
      <c r="C167" s="84" t="s">
        <v>8</v>
      </c>
      <c r="D167" s="85">
        <v>11000000</v>
      </c>
      <c r="E167" s="86"/>
    </row>
    <row r="168" spans="1:245" x14ac:dyDescent="0.35">
      <c r="A168" s="84" t="s">
        <v>89</v>
      </c>
      <c r="B168" s="84" t="s">
        <v>86</v>
      </c>
      <c r="C168" s="84" t="s">
        <v>8</v>
      </c>
      <c r="D168" s="85">
        <v>10000000</v>
      </c>
      <c r="E168" s="86"/>
    </row>
    <row r="169" spans="1:245" x14ac:dyDescent="0.35">
      <c r="A169" s="84" t="s">
        <v>90</v>
      </c>
      <c r="B169" s="84" t="s">
        <v>708</v>
      </c>
      <c r="C169" s="84" t="s">
        <v>8</v>
      </c>
      <c r="D169" s="85">
        <v>10000000</v>
      </c>
      <c r="E169" s="86"/>
    </row>
    <row r="170" spans="1:245" x14ac:dyDescent="0.35">
      <c r="A170" s="84" t="s">
        <v>529</v>
      </c>
      <c r="B170" s="84" t="s">
        <v>709</v>
      </c>
      <c r="C170" s="84" t="s">
        <v>8</v>
      </c>
      <c r="D170" s="85">
        <v>9000000</v>
      </c>
      <c r="E170" s="86"/>
    </row>
    <row r="171" spans="1:245" x14ac:dyDescent="0.35">
      <c r="A171" s="84" t="s">
        <v>710</v>
      </c>
      <c r="B171" s="84" t="s">
        <v>711</v>
      </c>
      <c r="C171" s="84" t="s">
        <v>8</v>
      </c>
      <c r="D171" s="85">
        <v>8000000</v>
      </c>
      <c r="E171" s="86"/>
    </row>
    <row r="172" spans="1:245" s="70" customFormat="1" x14ac:dyDescent="0.35">
      <c r="A172" s="84"/>
      <c r="B172" s="84"/>
      <c r="C172" s="84"/>
      <c r="D172" s="85"/>
      <c r="E172" s="86"/>
      <c r="F172" s="69"/>
      <c r="G172" s="69"/>
      <c r="H172" s="69"/>
      <c r="I172" s="69"/>
      <c r="J172" s="69"/>
      <c r="K172" s="69"/>
      <c r="L172" s="69"/>
      <c r="M172" s="69"/>
      <c r="N172" s="69"/>
      <c r="O172" s="69"/>
      <c r="P172" s="69"/>
      <c r="Q172" s="69"/>
      <c r="R172" s="69"/>
      <c r="S172" s="69"/>
      <c r="T172" s="69"/>
      <c r="U172" s="69"/>
      <c r="V172" s="69"/>
      <c r="W172" s="69"/>
      <c r="X172" s="69"/>
      <c r="Y172" s="69"/>
      <c r="Z172" s="69"/>
      <c r="AA172" s="69"/>
      <c r="AB172" s="69"/>
      <c r="AC172" s="69"/>
      <c r="AD172" s="69"/>
      <c r="AE172" s="69"/>
      <c r="AF172" s="69"/>
      <c r="AG172" s="69"/>
      <c r="AH172" s="69"/>
      <c r="AI172" s="69"/>
      <c r="AJ172" s="69"/>
      <c r="AK172" s="69"/>
      <c r="AL172" s="69"/>
      <c r="AM172" s="69"/>
      <c r="AN172" s="69"/>
      <c r="AO172" s="69"/>
      <c r="AP172" s="69"/>
      <c r="AQ172" s="69"/>
      <c r="AR172" s="69"/>
      <c r="AS172" s="69"/>
      <c r="AT172" s="69"/>
      <c r="AU172" s="69"/>
      <c r="AV172" s="69"/>
      <c r="AW172" s="69"/>
      <c r="AX172" s="69"/>
      <c r="AY172" s="69"/>
      <c r="AZ172" s="69"/>
      <c r="BA172" s="69"/>
      <c r="BB172" s="69"/>
      <c r="BC172" s="69"/>
      <c r="BD172" s="69"/>
      <c r="BE172" s="69"/>
      <c r="BF172" s="69"/>
      <c r="BG172" s="69"/>
      <c r="BH172" s="69"/>
      <c r="BI172" s="69"/>
      <c r="BJ172" s="69"/>
      <c r="BK172" s="69"/>
      <c r="BL172" s="69"/>
      <c r="BM172" s="69"/>
      <c r="BN172" s="69"/>
      <c r="BO172" s="69"/>
      <c r="BP172" s="69"/>
      <c r="BQ172" s="69"/>
      <c r="BR172" s="69"/>
      <c r="BS172" s="69"/>
      <c r="BT172" s="69"/>
      <c r="BU172" s="69"/>
      <c r="BV172" s="69"/>
      <c r="BW172" s="69"/>
      <c r="BX172" s="69"/>
      <c r="BY172" s="69"/>
      <c r="BZ172" s="69"/>
      <c r="CA172" s="69"/>
      <c r="CB172" s="69"/>
      <c r="CC172" s="69"/>
      <c r="CD172" s="69"/>
      <c r="CE172" s="69"/>
      <c r="CF172" s="69"/>
      <c r="CG172" s="69"/>
      <c r="CH172" s="69"/>
      <c r="CI172" s="69"/>
      <c r="CJ172" s="69"/>
      <c r="CK172" s="69"/>
      <c r="CL172" s="69"/>
      <c r="CM172" s="69"/>
      <c r="CN172" s="69"/>
      <c r="CO172" s="69"/>
      <c r="CP172" s="69"/>
      <c r="CQ172" s="69"/>
      <c r="CR172" s="69"/>
      <c r="CS172" s="69"/>
      <c r="CT172" s="69"/>
      <c r="CU172" s="69"/>
      <c r="CV172" s="69"/>
      <c r="CW172" s="69"/>
      <c r="CX172" s="69"/>
      <c r="CY172" s="69"/>
      <c r="CZ172" s="69"/>
      <c r="DA172" s="69"/>
      <c r="DB172" s="69"/>
      <c r="DC172" s="69"/>
      <c r="DD172" s="69"/>
      <c r="DE172" s="69"/>
      <c r="DF172" s="69"/>
      <c r="DG172" s="69"/>
      <c r="DH172" s="69"/>
      <c r="DI172" s="69"/>
      <c r="DJ172" s="69"/>
      <c r="DK172" s="69"/>
      <c r="DL172" s="69"/>
      <c r="DM172" s="69"/>
      <c r="DN172" s="69"/>
      <c r="DO172" s="69"/>
      <c r="DP172" s="69"/>
      <c r="DQ172" s="69"/>
      <c r="DR172" s="69"/>
      <c r="DS172" s="69"/>
      <c r="DT172" s="69"/>
      <c r="DU172" s="69"/>
      <c r="DV172" s="69"/>
      <c r="DW172" s="69"/>
      <c r="DX172" s="69"/>
      <c r="DY172" s="69"/>
      <c r="DZ172" s="69"/>
      <c r="EA172" s="69"/>
      <c r="EB172" s="69"/>
      <c r="EC172" s="69"/>
      <c r="ED172" s="69"/>
      <c r="EE172" s="69"/>
      <c r="EF172" s="69"/>
      <c r="EG172" s="69"/>
      <c r="EH172" s="69"/>
      <c r="EI172" s="69"/>
      <c r="EJ172" s="69"/>
      <c r="EK172" s="69"/>
      <c r="EL172" s="69"/>
      <c r="EM172" s="69"/>
      <c r="EN172" s="69"/>
      <c r="EO172" s="69"/>
      <c r="EP172" s="69"/>
      <c r="EQ172" s="69"/>
      <c r="ER172" s="69"/>
      <c r="ES172" s="69"/>
      <c r="ET172" s="69"/>
      <c r="EU172" s="69"/>
      <c r="EV172" s="69"/>
      <c r="EW172" s="69"/>
      <c r="EX172" s="69"/>
      <c r="EY172" s="69"/>
      <c r="EZ172" s="69"/>
      <c r="FA172" s="69"/>
      <c r="FB172" s="69"/>
      <c r="FC172" s="69"/>
      <c r="FD172" s="69"/>
      <c r="FE172" s="69"/>
      <c r="FF172" s="69"/>
      <c r="FG172" s="69"/>
      <c r="FH172" s="69"/>
      <c r="FI172" s="69"/>
      <c r="FJ172" s="69"/>
      <c r="FK172" s="69"/>
      <c r="FL172" s="69"/>
      <c r="FM172" s="69"/>
      <c r="FN172" s="69"/>
      <c r="FO172" s="69"/>
      <c r="FP172" s="69"/>
      <c r="FQ172" s="69"/>
      <c r="FR172" s="69"/>
      <c r="FS172" s="69"/>
      <c r="FT172" s="69"/>
      <c r="FU172" s="69"/>
      <c r="FV172" s="69"/>
      <c r="FW172" s="69"/>
      <c r="FX172" s="69"/>
      <c r="FY172" s="69"/>
      <c r="FZ172" s="69"/>
      <c r="GA172" s="69"/>
      <c r="GB172" s="69"/>
      <c r="GC172" s="69"/>
      <c r="GD172" s="69"/>
      <c r="GE172" s="69"/>
      <c r="GF172" s="69"/>
      <c r="GG172" s="69"/>
      <c r="GH172" s="69"/>
      <c r="GI172" s="69"/>
      <c r="GJ172" s="69"/>
      <c r="GK172" s="69"/>
      <c r="GL172" s="69"/>
      <c r="GM172" s="69"/>
      <c r="GN172" s="69"/>
      <c r="GO172" s="69"/>
      <c r="GP172" s="69"/>
      <c r="GQ172" s="69"/>
      <c r="GR172" s="69"/>
      <c r="GS172" s="69"/>
      <c r="GT172" s="69"/>
      <c r="GU172" s="69"/>
      <c r="GV172" s="69"/>
      <c r="GW172" s="69"/>
      <c r="GX172" s="69"/>
      <c r="GY172" s="69"/>
      <c r="GZ172" s="69"/>
      <c r="HA172" s="69"/>
      <c r="HB172" s="69"/>
      <c r="HC172" s="69"/>
      <c r="HD172" s="69"/>
      <c r="HE172" s="69"/>
      <c r="HF172" s="69"/>
      <c r="HG172" s="69"/>
      <c r="HH172" s="69"/>
      <c r="HI172" s="69"/>
      <c r="HJ172" s="69"/>
      <c r="HK172" s="69"/>
      <c r="HL172" s="69"/>
      <c r="HM172" s="69"/>
      <c r="HN172" s="69"/>
      <c r="HO172" s="69"/>
      <c r="HP172" s="69"/>
      <c r="HQ172" s="69"/>
      <c r="HR172" s="69"/>
      <c r="HS172" s="69"/>
      <c r="HT172" s="69"/>
      <c r="HU172" s="69"/>
      <c r="HV172" s="69"/>
      <c r="HW172" s="69"/>
      <c r="HX172" s="69"/>
      <c r="HY172" s="69"/>
      <c r="HZ172" s="69"/>
      <c r="IA172" s="69"/>
      <c r="IB172" s="69"/>
      <c r="IC172" s="69"/>
      <c r="ID172" s="69"/>
      <c r="IE172" s="69"/>
      <c r="IF172" s="69"/>
      <c r="IG172" s="69"/>
      <c r="IH172" s="69"/>
      <c r="II172" s="69"/>
      <c r="IJ172" s="69"/>
      <c r="IK172" s="69"/>
    </row>
    <row r="173" spans="1:245" x14ac:dyDescent="0.35">
      <c r="A173" s="84" t="s">
        <v>91</v>
      </c>
      <c r="B173" s="84" t="s">
        <v>274</v>
      </c>
      <c r="C173" s="84" t="s">
        <v>17</v>
      </c>
      <c r="D173" s="85">
        <v>17000000</v>
      </c>
      <c r="E173" s="86"/>
    </row>
    <row r="174" spans="1:245" x14ac:dyDescent="0.35">
      <c r="A174" s="84" t="s">
        <v>92</v>
      </c>
      <c r="B174" s="84" t="s">
        <v>420</v>
      </c>
      <c r="C174" s="84" t="s">
        <v>17</v>
      </c>
      <c r="D174" s="85">
        <v>16000000</v>
      </c>
      <c r="E174" s="86"/>
    </row>
    <row r="175" spans="1:245" x14ac:dyDescent="0.35">
      <c r="A175" s="84" t="s">
        <v>93</v>
      </c>
      <c r="B175" s="84" t="s">
        <v>446</v>
      </c>
      <c r="C175" s="84" t="s">
        <v>17</v>
      </c>
      <c r="D175" s="85">
        <v>15000000</v>
      </c>
      <c r="E175" s="86"/>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69"/>
      <c r="AZ175" s="69"/>
      <c r="BA175" s="69"/>
      <c r="BB175" s="69"/>
      <c r="BC175" s="69"/>
      <c r="BD175" s="69"/>
      <c r="BE175" s="69"/>
      <c r="BF175" s="69"/>
      <c r="BG175" s="69"/>
      <c r="BH175" s="69"/>
      <c r="BI175" s="69"/>
      <c r="BJ175" s="69"/>
      <c r="BK175" s="69"/>
      <c r="BL175" s="69"/>
      <c r="BM175" s="69"/>
      <c r="BN175" s="69"/>
      <c r="BO175" s="69"/>
      <c r="BP175" s="69"/>
      <c r="BQ175" s="69"/>
      <c r="BR175" s="69"/>
      <c r="BS175" s="69"/>
      <c r="BT175" s="69"/>
      <c r="BU175" s="69"/>
      <c r="BV175" s="69"/>
      <c r="BW175" s="69"/>
      <c r="BX175" s="69"/>
      <c r="BY175" s="69"/>
      <c r="BZ175" s="69"/>
      <c r="CA175" s="69"/>
      <c r="CB175" s="69"/>
      <c r="CC175" s="69"/>
      <c r="CD175" s="69"/>
      <c r="CE175" s="69"/>
      <c r="CF175" s="69"/>
      <c r="CG175" s="69"/>
      <c r="CH175" s="69"/>
      <c r="CI175" s="69"/>
      <c r="CJ175" s="69"/>
      <c r="CK175" s="69"/>
      <c r="CL175" s="69"/>
      <c r="CM175" s="69"/>
      <c r="CN175" s="69"/>
      <c r="CO175" s="69"/>
      <c r="CP175" s="69"/>
      <c r="CQ175" s="69"/>
      <c r="CR175" s="69"/>
      <c r="CS175" s="69"/>
      <c r="CT175" s="69"/>
      <c r="CU175" s="69"/>
      <c r="CV175" s="69"/>
      <c r="CW175" s="69"/>
      <c r="CX175" s="69"/>
      <c r="CY175" s="69"/>
      <c r="CZ175" s="69"/>
      <c r="DA175" s="69"/>
      <c r="DB175" s="69"/>
      <c r="DC175" s="69"/>
      <c r="DD175" s="69"/>
      <c r="DE175" s="69"/>
      <c r="DF175" s="69"/>
      <c r="DG175" s="69"/>
      <c r="DH175" s="69"/>
      <c r="DI175" s="69"/>
      <c r="DJ175" s="69"/>
      <c r="DK175" s="69"/>
      <c r="DL175" s="69"/>
      <c r="DM175" s="69"/>
      <c r="DN175" s="69"/>
      <c r="DO175" s="69"/>
      <c r="DP175" s="69"/>
      <c r="DQ175" s="69"/>
      <c r="DR175" s="69"/>
      <c r="DS175" s="69"/>
      <c r="DT175" s="69"/>
      <c r="DU175" s="69"/>
      <c r="DV175" s="69"/>
      <c r="DW175" s="69"/>
      <c r="DX175" s="69"/>
      <c r="DY175" s="69"/>
      <c r="DZ175" s="69"/>
      <c r="EA175" s="69"/>
      <c r="EB175" s="69"/>
      <c r="EC175" s="69"/>
      <c r="ED175" s="69"/>
      <c r="EE175" s="69"/>
      <c r="EF175" s="69"/>
      <c r="EG175" s="69"/>
      <c r="EH175" s="69"/>
      <c r="EI175" s="69"/>
      <c r="EJ175" s="69"/>
      <c r="EK175" s="69"/>
      <c r="EL175" s="69"/>
      <c r="EM175" s="69"/>
      <c r="EN175" s="69"/>
      <c r="EO175" s="69"/>
      <c r="EP175" s="69"/>
      <c r="EQ175" s="69"/>
      <c r="ER175" s="69"/>
      <c r="ES175" s="69"/>
      <c r="ET175" s="69"/>
      <c r="EU175" s="69"/>
      <c r="EV175" s="69"/>
      <c r="EW175" s="69"/>
      <c r="EX175" s="69"/>
      <c r="EY175" s="69"/>
      <c r="EZ175" s="69"/>
      <c r="FA175" s="69"/>
      <c r="FB175" s="69"/>
      <c r="FC175" s="69"/>
      <c r="FD175" s="69"/>
      <c r="FE175" s="69"/>
      <c r="FF175" s="69"/>
      <c r="FG175" s="69"/>
      <c r="FH175" s="69"/>
      <c r="FI175" s="69"/>
      <c r="FJ175" s="69"/>
      <c r="FK175" s="69"/>
      <c r="FL175" s="69"/>
      <c r="FM175" s="69"/>
      <c r="FN175" s="69"/>
      <c r="FO175" s="69"/>
      <c r="FP175" s="69"/>
      <c r="FQ175" s="69"/>
      <c r="FR175" s="69"/>
      <c r="FS175" s="69"/>
      <c r="FT175" s="69"/>
      <c r="FU175" s="69"/>
      <c r="FV175" s="69"/>
      <c r="FW175" s="69"/>
      <c r="FX175" s="69"/>
      <c r="FY175" s="69"/>
      <c r="FZ175" s="69"/>
      <c r="GA175" s="69"/>
      <c r="GB175" s="69"/>
      <c r="GC175" s="69"/>
      <c r="GD175" s="69"/>
      <c r="GE175" s="69"/>
      <c r="GF175" s="69"/>
      <c r="GG175" s="69"/>
      <c r="GH175" s="69"/>
      <c r="GI175" s="69"/>
      <c r="GJ175" s="69"/>
      <c r="GK175" s="69"/>
      <c r="GL175" s="69"/>
      <c r="GM175" s="69"/>
      <c r="GN175" s="69"/>
      <c r="GO175" s="69"/>
      <c r="GP175" s="69"/>
      <c r="GQ175" s="69"/>
      <c r="GR175" s="69"/>
      <c r="GS175" s="69"/>
      <c r="GT175" s="69"/>
      <c r="GU175" s="69"/>
      <c r="GV175" s="69"/>
      <c r="GW175" s="69"/>
      <c r="GX175" s="69"/>
      <c r="GY175" s="69"/>
      <c r="GZ175" s="69"/>
      <c r="HA175" s="69"/>
      <c r="HB175" s="69"/>
      <c r="HC175" s="69"/>
      <c r="HD175" s="69"/>
      <c r="HE175" s="69"/>
      <c r="HF175" s="69"/>
      <c r="HG175" s="69"/>
      <c r="HH175" s="69"/>
      <c r="HI175" s="69"/>
      <c r="HJ175" s="69"/>
      <c r="HK175" s="69"/>
      <c r="HL175" s="69"/>
      <c r="HM175" s="69"/>
      <c r="HN175" s="69"/>
      <c r="HO175" s="69"/>
      <c r="HP175" s="69"/>
      <c r="HQ175" s="69"/>
      <c r="HR175" s="69"/>
      <c r="HS175" s="69"/>
      <c r="HT175" s="69"/>
      <c r="HU175" s="69"/>
      <c r="HV175" s="69"/>
      <c r="HW175" s="69"/>
      <c r="HX175" s="69"/>
      <c r="HY175" s="69"/>
      <c r="HZ175" s="69"/>
      <c r="IA175" s="69"/>
      <c r="IB175" s="69"/>
      <c r="IC175" s="69"/>
      <c r="ID175" s="69"/>
      <c r="IE175" s="69"/>
      <c r="IF175" s="69"/>
      <c r="IG175" s="69"/>
      <c r="IH175" s="69"/>
      <c r="II175" s="69"/>
      <c r="IJ175" s="69"/>
      <c r="IK175" s="69"/>
    </row>
    <row r="176" spans="1:245" s="68" customFormat="1" x14ac:dyDescent="0.35">
      <c r="A176" s="84" t="s">
        <v>95</v>
      </c>
      <c r="B176" s="84" t="s">
        <v>712</v>
      </c>
      <c r="C176" s="84" t="s">
        <v>17</v>
      </c>
      <c r="D176" s="85">
        <v>14000000</v>
      </c>
      <c r="E176" s="86"/>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row>
    <row r="177" spans="1:245" s="70" customFormat="1" x14ac:dyDescent="0.35">
      <c r="A177" s="84" t="s">
        <v>713</v>
      </c>
      <c r="B177" s="84" t="s">
        <v>714</v>
      </c>
      <c r="C177" s="84" t="s">
        <v>17</v>
      </c>
      <c r="D177" s="85">
        <v>13000000</v>
      </c>
      <c r="E177" s="86"/>
      <c r="F177" s="68"/>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c r="CA177" s="68"/>
      <c r="CB177" s="68"/>
      <c r="CC177" s="68"/>
      <c r="CD177" s="68"/>
      <c r="CE177" s="68"/>
      <c r="CF177" s="68"/>
      <c r="CG177" s="68"/>
      <c r="CH177" s="68"/>
      <c r="CI177" s="68"/>
      <c r="CJ177" s="68"/>
      <c r="CK177" s="68"/>
      <c r="CL177" s="68"/>
      <c r="CM177" s="68"/>
      <c r="CN177" s="68"/>
      <c r="CO177" s="68"/>
      <c r="CP177" s="68"/>
      <c r="CQ177" s="68"/>
      <c r="CR177" s="68"/>
      <c r="CS177" s="68"/>
      <c r="CT177" s="68"/>
      <c r="CU177" s="68"/>
      <c r="CV177" s="68"/>
      <c r="CW177" s="68"/>
      <c r="CX177" s="68"/>
      <c r="CY177" s="68"/>
      <c r="CZ177" s="68"/>
      <c r="DA177" s="68"/>
      <c r="DB177" s="68"/>
      <c r="DC177" s="68"/>
      <c r="DD177" s="68"/>
      <c r="DE177" s="68"/>
      <c r="DF177" s="68"/>
      <c r="DG177" s="68"/>
      <c r="DH177" s="68"/>
      <c r="DI177" s="68"/>
      <c r="DJ177" s="68"/>
      <c r="DK177" s="68"/>
      <c r="DL177" s="68"/>
      <c r="DM177" s="68"/>
      <c r="DN177" s="68"/>
      <c r="DO177" s="68"/>
      <c r="DP177" s="68"/>
      <c r="DQ177" s="68"/>
      <c r="DR177" s="68"/>
      <c r="DS177" s="68"/>
      <c r="DT177" s="68"/>
      <c r="DU177" s="68"/>
      <c r="DV177" s="68"/>
      <c r="DW177" s="68"/>
      <c r="DX177" s="68"/>
      <c r="DY177" s="68"/>
      <c r="DZ177" s="68"/>
      <c r="EA177" s="68"/>
      <c r="EB177" s="68"/>
      <c r="EC177" s="68"/>
      <c r="ED177" s="68"/>
      <c r="EE177" s="68"/>
      <c r="EF177" s="68"/>
      <c r="EG177" s="68"/>
      <c r="EH177" s="68"/>
      <c r="EI177" s="68"/>
      <c r="EJ177" s="68"/>
      <c r="EK177" s="68"/>
      <c r="EL177" s="68"/>
      <c r="EM177" s="68"/>
      <c r="EN177" s="68"/>
      <c r="EO177" s="68"/>
      <c r="EP177" s="68"/>
      <c r="EQ177" s="68"/>
      <c r="ER177" s="68"/>
      <c r="ES177" s="68"/>
      <c r="ET177" s="68"/>
      <c r="EU177" s="68"/>
      <c r="EV177" s="68"/>
      <c r="EW177" s="68"/>
      <c r="EX177" s="68"/>
      <c r="EY177" s="68"/>
      <c r="EZ177" s="68"/>
      <c r="FA177" s="68"/>
      <c r="FB177" s="68"/>
      <c r="FC177" s="68"/>
      <c r="FD177" s="68"/>
      <c r="FE177" s="68"/>
      <c r="FF177" s="68"/>
      <c r="FG177" s="68"/>
      <c r="FH177" s="68"/>
      <c r="FI177" s="68"/>
      <c r="FJ177" s="68"/>
      <c r="FK177" s="68"/>
      <c r="FL177" s="68"/>
      <c r="FM177" s="68"/>
      <c r="FN177" s="68"/>
      <c r="FO177" s="68"/>
      <c r="FP177" s="68"/>
      <c r="FQ177" s="68"/>
      <c r="FR177" s="68"/>
      <c r="FS177" s="68"/>
      <c r="FT177" s="68"/>
      <c r="FU177" s="68"/>
      <c r="FV177" s="68"/>
      <c r="FW177" s="68"/>
      <c r="FX177" s="68"/>
      <c r="FY177" s="68"/>
      <c r="FZ177" s="68"/>
      <c r="GA177" s="68"/>
      <c r="GB177" s="68"/>
      <c r="GC177" s="68"/>
      <c r="GD177" s="68"/>
      <c r="GE177" s="68"/>
      <c r="GF177" s="68"/>
      <c r="GG177" s="68"/>
      <c r="GH177" s="68"/>
      <c r="GI177" s="68"/>
      <c r="GJ177" s="68"/>
      <c r="GK177" s="68"/>
      <c r="GL177" s="68"/>
      <c r="GM177" s="68"/>
      <c r="GN177" s="68"/>
      <c r="GO177" s="68"/>
      <c r="GP177" s="68"/>
      <c r="GQ177" s="68"/>
      <c r="GR177" s="68"/>
      <c r="GS177" s="68"/>
      <c r="GT177" s="68"/>
      <c r="GU177" s="68"/>
      <c r="GV177" s="68"/>
      <c r="GW177" s="68"/>
      <c r="GX177" s="68"/>
      <c r="GY177" s="68"/>
      <c r="GZ177" s="68"/>
      <c r="HA177" s="68"/>
      <c r="HB177" s="68"/>
      <c r="HC177" s="68"/>
      <c r="HD177" s="68"/>
      <c r="HE177" s="68"/>
      <c r="HF177" s="68"/>
      <c r="HG177" s="68"/>
      <c r="HH177" s="68"/>
      <c r="HI177" s="68"/>
      <c r="HJ177" s="68"/>
      <c r="HK177" s="68"/>
      <c r="HL177" s="68"/>
      <c r="HM177" s="68"/>
      <c r="HN177" s="68"/>
      <c r="HO177" s="68"/>
      <c r="HP177" s="68"/>
      <c r="HQ177" s="68"/>
      <c r="HR177" s="68"/>
      <c r="HS177" s="68"/>
      <c r="HT177" s="68"/>
      <c r="HU177" s="68"/>
      <c r="HV177" s="68"/>
      <c r="HW177" s="68"/>
      <c r="HX177" s="68"/>
      <c r="HY177" s="68"/>
      <c r="HZ177" s="68"/>
      <c r="IA177" s="68"/>
      <c r="IB177" s="68"/>
      <c r="IC177" s="68"/>
      <c r="ID177" s="68"/>
      <c r="IE177" s="68"/>
      <c r="IF177" s="68"/>
      <c r="IG177" s="68"/>
      <c r="IH177" s="68"/>
      <c r="II177" s="68"/>
      <c r="IJ177" s="68"/>
      <c r="IK177" s="68"/>
    </row>
    <row r="178" spans="1:245" s="69" customFormat="1" x14ac:dyDescent="0.35">
      <c r="A178" s="105" t="s">
        <v>623</v>
      </c>
      <c r="B178" s="105" t="s">
        <v>94</v>
      </c>
      <c r="C178" s="105" t="s">
        <v>17</v>
      </c>
      <c r="D178" s="98">
        <v>13000000</v>
      </c>
      <c r="E178" s="99"/>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row>
    <row r="179" spans="1:245" x14ac:dyDescent="0.35">
      <c r="A179" s="102" t="s">
        <v>715</v>
      </c>
      <c r="B179" s="102" t="s">
        <v>716</v>
      </c>
      <c r="C179" s="102" t="s">
        <v>17</v>
      </c>
      <c r="D179" s="103">
        <v>12000000</v>
      </c>
      <c r="E179" s="104"/>
      <c r="F179" s="70"/>
      <c r="G179" s="70"/>
      <c r="H179" s="70"/>
      <c r="I179" s="70"/>
      <c r="J179" s="70"/>
      <c r="K179" s="70"/>
      <c r="L179" s="70"/>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c r="CA179" s="70"/>
      <c r="CB179" s="70"/>
      <c r="CC179" s="70"/>
      <c r="CD179" s="70"/>
      <c r="CE179" s="70"/>
      <c r="CF179" s="70"/>
      <c r="CG179" s="70"/>
      <c r="CH179" s="70"/>
      <c r="CI179" s="70"/>
      <c r="CJ179" s="70"/>
      <c r="CK179" s="70"/>
      <c r="CL179" s="70"/>
      <c r="CM179" s="70"/>
      <c r="CN179" s="70"/>
      <c r="CO179" s="70"/>
      <c r="CP179" s="70"/>
      <c r="CQ179" s="70"/>
      <c r="CR179" s="70"/>
      <c r="CS179" s="70"/>
      <c r="CT179" s="70"/>
      <c r="CU179" s="70"/>
      <c r="CV179" s="70"/>
      <c r="CW179" s="70"/>
      <c r="CX179" s="70"/>
      <c r="CY179" s="70"/>
      <c r="CZ179" s="70"/>
      <c r="DA179" s="70"/>
      <c r="DB179" s="70"/>
      <c r="DC179" s="70"/>
      <c r="DD179" s="70"/>
      <c r="DE179" s="70"/>
      <c r="DF179" s="70"/>
      <c r="DG179" s="70"/>
      <c r="DH179" s="70"/>
      <c r="DI179" s="70"/>
      <c r="DJ179" s="70"/>
      <c r="DK179" s="70"/>
      <c r="DL179" s="70"/>
      <c r="DM179" s="70"/>
      <c r="DN179" s="70"/>
      <c r="DO179" s="70"/>
      <c r="DP179" s="70"/>
      <c r="DQ179" s="70"/>
      <c r="DR179" s="70"/>
      <c r="DS179" s="70"/>
      <c r="DT179" s="70"/>
      <c r="DU179" s="70"/>
      <c r="DV179" s="70"/>
      <c r="DW179" s="70"/>
      <c r="DX179" s="70"/>
      <c r="DY179" s="70"/>
      <c r="DZ179" s="70"/>
      <c r="EA179" s="70"/>
      <c r="EB179" s="70"/>
      <c r="EC179" s="70"/>
      <c r="ED179" s="70"/>
      <c r="EE179" s="70"/>
      <c r="EF179" s="70"/>
      <c r="EG179" s="70"/>
      <c r="EH179" s="70"/>
      <c r="EI179" s="70"/>
      <c r="EJ179" s="70"/>
      <c r="EK179" s="70"/>
      <c r="EL179" s="70"/>
      <c r="EM179" s="70"/>
      <c r="EN179" s="70"/>
      <c r="EO179" s="70"/>
      <c r="EP179" s="70"/>
      <c r="EQ179" s="70"/>
      <c r="ER179" s="70"/>
      <c r="ES179" s="70"/>
      <c r="ET179" s="70"/>
      <c r="EU179" s="70"/>
      <c r="EV179" s="70"/>
      <c r="EW179" s="70"/>
      <c r="EX179" s="70"/>
      <c r="EY179" s="70"/>
      <c r="EZ179" s="70"/>
      <c r="FA179" s="70"/>
      <c r="FB179" s="70"/>
      <c r="FC179" s="70"/>
      <c r="FD179" s="70"/>
      <c r="FE179" s="70"/>
      <c r="FF179" s="70"/>
      <c r="FG179" s="70"/>
      <c r="FH179" s="70"/>
      <c r="FI179" s="70"/>
      <c r="FJ179" s="70"/>
      <c r="FK179" s="70"/>
      <c r="FL179" s="70"/>
      <c r="FM179" s="70"/>
      <c r="FN179" s="70"/>
      <c r="FO179" s="70"/>
      <c r="FP179" s="70"/>
      <c r="FQ179" s="70"/>
      <c r="FR179" s="70"/>
      <c r="FS179" s="70"/>
      <c r="FT179" s="70"/>
      <c r="FU179" s="70"/>
      <c r="FV179" s="70"/>
      <c r="FW179" s="70"/>
      <c r="FX179" s="70"/>
      <c r="FY179" s="70"/>
      <c r="FZ179" s="70"/>
      <c r="GA179" s="70"/>
      <c r="GB179" s="70"/>
      <c r="GC179" s="70"/>
      <c r="GD179" s="70"/>
      <c r="GE179" s="70"/>
      <c r="GF179" s="70"/>
      <c r="GG179" s="70"/>
      <c r="GH179" s="70"/>
      <c r="GI179" s="70"/>
      <c r="GJ179" s="70"/>
      <c r="GK179" s="70"/>
      <c r="GL179" s="70"/>
      <c r="GM179" s="70"/>
      <c r="GN179" s="70"/>
      <c r="GO179" s="70"/>
      <c r="GP179" s="70"/>
      <c r="GQ179" s="70"/>
      <c r="GR179" s="70"/>
      <c r="GS179" s="70"/>
      <c r="GT179" s="70"/>
      <c r="GU179" s="70"/>
      <c r="GV179" s="70"/>
      <c r="GW179" s="70"/>
      <c r="GX179" s="70"/>
      <c r="GY179" s="70"/>
      <c r="GZ179" s="70"/>
      <c r="HA179" s="70"/>
      <c r="HB179" s="70"/>
      <c r="HC179" s="70"/>
      <c r="HD179" s="70"/>
      <c r="HE179" s="70"/>
      <c r="HF179" s="70"/>
      <c r="HG179" s="70"/>
      <c r="HH179" s="70"/>
      <c r="HI179" s="70"/>
      <c r="HJ179" s="70"/>
      <c r="HK179" s="70"/>
      <c r="HL179" s="70"/>
      <c r="HM179" s="70"/>
      <c r="HN179" s="70"/>
      <c r="HO179" s="70"/>
      <c r="HP179" s="70"/>
      <c r="HQ179" s="70"/>
      <c r="HR179" s="70"/>
      <c r="HS179" s="70"/>
      <c r="HT179" s="70"/>
      <c r="HU179" s="70"/>
      <c r="HV179" s="70"/>
      <c r="HW179" s="70"/>
      <c r="HX179" s="70"/>
      <c r="HY179" s="70"/>
      <c r="HZ179" s="70"/>
      <c r="IA179" s="70"/>
      <c r="IB179" s="70"/>
      <c r="IC179" s="70"/>
      <c r="ID179" s="70"/>
      <c r="IE179" s="70"/>
      <c r="IF179" s="70"/>
      <c r="IG179" s="70"/>
      <c r="IH179" s="70"/>
      <c r="II179" s="70"/>
      <c r="IJ179" s="70"/>
      <c r="IK179" s="70"/>
    </row>
    <row r="180" spans="1:245" s="68" customFormat="1" x14ac:dyDescent="0.35">
      <c r="A180" s="84" t="s">
        <v>96</v>
      </c>
      <c r="B180" s="84" t="s">
        <v>717</v>
      </c>
      <c r="C180" s="84" t="s">
        <v>17</v>
      </c>
      <c r="D180" s="85">
        <v>12000000</v>
      </c>
      <c r="E180" s="86"/>
      <c r="F180" s="69"/>
      <c r="G180" s="69"/>
      <c r="H180" s="69"/>
      <c r="I180" s="69"/>
      <c r="J180" s="69"/>
      <c r="K180" s="69"/>
      <c r="L180" s="69"/>
      <c r="M180" s="69"/>
      <c r="N180" s="69"/>
      <c r="O180" s="69"/>
      <c r="P180" s="69"/>
      <c r="Q180" s="69"/>
      <c r="R180" s="69"/>
      <c r="S180" s="69"/>
      <c r="T180" s="69"/>
      <c r="U180" s="69"/>
      <c r="V180" s="69"/>
      <c r="W180" s="69"/>
      <c r="X180" s="69"/>
      <c r="Y180" s="69"/>
      <c r="Z180" s="69"/>
      <c r="AA180" s="69"/>
      <c r="AB180" s="69"/>
      <c r="AC180" s="69"/>
      <c r="AD180" s="69"/>
      <c r="AE180" s="69"/>
      <c r="AF180" s="69"/>
      <c r="AG180" s="69"/>
      <c r="AH180" s="69"/>
      <c r="AI180" s="69"/>
      <c r="AJ180" s="69"/>
      <c r="AK180" s="69"/>
      <c r="AL180" s="69"/>
      <c r="AM180" s="69"/>
      <c r="AN180" s="69"/>
      <c r="AO180" s="69"/>
      <c r="AP180" s="69"/>
      <c r="AQ180" s="69"/>
      <c r="AR180" s="69"/>
      <c r="AS180" s="69"/>
      <c r="AT180" s="69"/>
      <c r="AU180" s="69"/>
      <c r="AV180" s="69"/>
      <c r="AW180" s="69"/>
      <c r="AX180" s="69"/>
      <c r="AY180" s="69"/>
      <c r="AZ180" s="69"/>
      <c r="BA180" s="69"/>
      <c r="BB180" s="69"/>
      <c r="BC180" s="69"/>
      <c r="BD180" s="69"/>
      <c r="BE180" s="69"/>
      <c r="BF180" s="69"/>
      <c r="BG180" s="69"/>
      <c r="BH180" s="69"/>
      <c r="BI180" s="69"/>
      <c r="BJ180" s="69"/>
      <c r="BK180" s="69"/>
      <c r="BL180" s="69"/>
      <c r="BM180" s="69"/>
      <c r="BN180" s="69"/>
      <c r="BO180" s="69"/>
      <c r="BP180" s="69"/>
      <c r="BQ180" s="69"/>
      <c r="BR180" s="69"/>
      <c r="BS180" s="69"/>
      <c r="BT180" s="69"/>
      <c r="BU180" s="69"/>
      <c r="BV180" s="69"/>
      <c r="BW180" s="69"/>
      <c r="BX180" s="69"/>
      <c r="BY180" s="69"/>
      <c r="BZ180" s="69"/>
      <c r="CA180" s="69"/>
      <c r="CB180" s="69"/>
      <c r="CC180" s="69"/>
      <c r="CD180" s="69"/>
      <c r="CE180" s="69"/>
      <c r="CF180" s="69"/>
      <c r="CG180" s="69"/>
      <c r="CH180" s="69"/>
      <c r="CI180" s="69"/>
      <c r="CJ180" s="69"/>
      <c r="CK180" s="69"/>
      <c r="CL180" s="69"/>
      <c r="CM180" s="69"/>
      <c r="CN180" s="69"/>
      <c r="CO180" s="69"/>
      <c r="CP180" s="69"/>
      <c r="CQ180" s="69"/>
      <c r="CR180" s="69"/>
      <c r="CS180" s="69"/>
      <c r="CT180" s="69"/>
      <c r="CU180" s="69"/>
      <c r="CV180" s="69"/>
      <c r="CW180" s="69"/>
      <c r="CX180" s="69"/>
      <c r="CY180" s="69"/>
      <c r="CZ180" s="69"/>
      <c r="DA180" s="69"/>
      <c r="DB180" s="69"/>
      <c r="DC180" s="69"/>
      <c r="DD180" s="69"/>
      <c r="DE180" s="69"/>
      <c r="DF180" s="69"/>
      <c r="DG180" s="69"/>
      <c r="DH180" s="69"/>
      <c r="DI180" s="69"/>
      <c r="DJ180" s="69"/>
      <c r="DK180" s="69"/>
      <c r="DL180" s="69"/>
      <c r="DM180" s="69"/>
      <c r="DN180" s="69"/>
      <c r="DO180" s="69"/>
      <c r="DP180" s="69"/>
      <c r="DQ180" s="69"/>
      <c r="DR180" s="69"/>
      <c r="DS180" s="69"/>
      <c r="DT180" s="69"/>
      <c r="DU180" s="69"/>
      <c r="DV180" s="69"/>
      <c r="DW180" s="69"/>
      <c r="DX180" s="69"/>
      <c r="DY180" s="69"/>
      <c r="DZ180" s="69"/>
      <c r="EA180" s="69"/>
      <c r="EB180" s="69"/>
      <c r="EC180" s="69"/>
      <c r="ED180" s="69"/>
      <c r="EE180" s="69"/>
      <c r="EF180" s="69"/>
      <c r="EG180" s="69"/>
      <c r="EH180" s="69"/>
      <c r="EI180" s="69"/>
      <c r="EJ180" s="69"/>
      <c r="EK180" s="69"/>
      <c r="EL180" s="69"/>
      <c r="EM180" s="69"/>
      <c r="EN180" s="69"/>
      <c r="EO180" s="69"/>
      <c r="EP180" s="69"/>
      <c r="EQ180" s="69"/>
      <c r="ER180" s="69"/>
      <c r="ES180" s="69"/>
      <c r="ET180" s="69"/>
      <c r="EU180" s="69"/>
      <c r="EV180" s="69"/>
      <c r="EW180" s="69"/>
      <c r="EX180" s="69"/>
      <c r="EY180" s="69"/>
      <c r="EZ180" s="69"/>
      <c r="FA180" s="69"/>
      <c r="FB180" s="69"/>
      <c r="FC180" s="69"/>
      <c r="FD180" s="69"/>
      <c r="FE180" s="69"/>
      <c r="FF180" s="69"/>
      <c r="FG180" s="69"/>
      <c r="FH180" s="69"/>
      <c r="FI180" s="69"/>
      <c r="FJ180" s="69"/>
      <c r="FK180" s="69"/>
      <c r="FL180" s="69"/>
      <c r="FM180" s="69"/>
      <c r="FN180" s="69"/>
      <c r="FO180" s="69"/>
      <c r="FP180" s="69"/>
      <c r="FQ180" s="69"/>
      <c r="FR180" s="69"/>
      <c r="FS180" s="69"/>
      <c r="FT180" s="69"/>
      <c r="FU180" s="69"/>
      <c r="FV180" s="69"/>
      <c r="FW180" s="69"/>
      <c r="FX180" s="69"/>
      <c r="FY180" s="69"/>
      <c r="FZ180" s="69"/>
      <c r="GA180" s="69"/>
      <c r="GB180" s="69"/>
      <c r="GC180" s="69"/>
      <c r="GD180" s="69"/>
      <c r="GE180" s="69"/>
      <c r="GF180" s="69"/>
      <c r="GG180" s="69"/>
      <c r="GH180" s="69"/>
      <c r="GI180" s="69"/>
      <c r="GJ180" s="69"/>
      <c r="GK180" s="69"/>
      <c r="GL180" s="69"/>
      <c r="GM180" s="69"/>
      <c r="GN180" s="69"/>
      <c r="GO180" s="69"/>
      <c r="GP180" s="69"/>
      <c r="GQ180" s="69"/>
      <c r="GR180" s="69"/>
      <c r="GS180" s="69"/>
      <c r="GT180" s="69"/>
      <c r="GU180" s="69"/>
      <c r="GV180" s="69"/>
      <c r="GW180" s="69"/>
      <c r="GX180" s="69"/>
      <c r="GY180" s="69"/>
      <c r="GZ180" s="69"/>
      <c r="HA180" s="69"/>
      <c r="HB180" s="69"/>
      <c r="HC180" s="69"/>
      <c r="HD180" s="69"/>
      <c r="HE180" s="69"/>
      <c r="HF180" s="69"/>
      <c r="HG180" s="69"/>
      <c r="HH180" s="69"/>
      <c r="HI180" s="69"/>
      <c r="HJ180" s="69"/>
      <c r="HK180" s="69"/>
      <c r="HL180" s="69"/>
      <c r="HM180" s="69"/>
      <c r="HN180" s="69"/>
      <c r="HO180" s="69"/>
      <c r="HP180" s="69"/>
      <c r="HQ180" s="69"/>
      <c r="HR180" s="69"/>
      <c r="HS180" s="69"/>
      <c r="HT180" s="69"/>
      <c r="HU180" s="69"/>
      <c r="HV180" s="69"/>
      <c r="HW180" s="69"/>
      <c r="HX180" s="69"/>
      <c r="HY180" s="69"/>
      <c r="HZ180" s="69"/>
      <c r="IA180" s="69"/>
      <c r="IB180" s="69"/>
      <c r="IC180" s="69"/>
      <c r="ID180" s="69"/>
      <c r="IE180" s="69"/>
      <c r="IF180" s="69"/>
      <c r="IG180" s="69"/>
      <c r="IH180" s="69"/>
      <c r="II180" s="69"/>
      <c r="IJ180" s="69"/>
      <c r="IK180" s="69"/>
    </row>
    <row r="181" spans="1:245" s="68" customFormat="1" x14ac:dyDescent="0.35">
      <c r="A181" s="102" t="s">
        <v>718</v>
      </c>
      <c r="B181" s="102" t="s">
        <v>102</v>
      </c>
      <c r="C181" s="102" t="s">
        <v>17</v>
      </c>
      <c r="D181" s="103">
        <v>11000000</v>
      </c>
      <c r="E181" s="104"/>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69"/>
      <c r="AG181" s="69"/>
      <c r="AH181" s="69"/>
      <c r="AI181" s="69"/>
      <c r="AJ181" s="69"/>
      <c r="AK181" s="69"/>
      <c r="AL181" s="69"/>
      <c r="AM181" s="69"/>
      <c r="AN181" s="69"/>
      <c r="AO181" s="69"/>
      <c r="AP181" s="69"/>
      <c r="AQ181" s="69"/>
      <c r="AR181" s="69"/>
      <c r="AS181" s="69"/>
      <c r="AT181" s="69"/>
      <c r="AU181" s="69"/>
      <c r="AV181" s="69"/>
      <c r="AW181" s="69"/>
      <c r="AX181" s="69"/>
      <c r="AY181" s="69"/>
      <c r="AZ181" s="69"/>
      <c r="BA181" s="69"/>
      <c r="BB181" s="69"/>
      <c r="BC181" s="69"/>
      <c r="BD181" s="69"/>
      <c r="BE181" s="69"/>
      <c r="BF181" s="69"/>
      <c r="BG181" s="69"/>
      <c r="BH181" s="69"/>
      <c r="BI181" s="69"/>
      <c r="BJ181" s="69"/>
      <c r="BK181" s="69"/>
      <c r="BL181" s="69"/>
      <c r="BM181" s="69"/>
      <c r="BN181" s="69"/>
      <c r="BO181" s="69"/>
      <c r="BP181" s="69"/>
      <c r="BQ181" s="69"/>
      <c r="BR181" s="69"/>
      <c r="BS181" s="69"/>
      <c r="BT181" s="69"/>
      <c r="BU181" s="69"/>
      <c r="BV181" s="69"/>
      <c r="BW181" s="69"/>
      <c r="BX181" s="69"/>
      <c r="BY181" s="69"/>
      <c r="BZ181" s="69"/>
      <c r="CA181" s="69"/>
      <c r="CB181" s="69"/>
      <c r="CC181" s="69"/>
      <c r="CD181" s="69"/>
      <c r="CE181" s="69"/>
      <c r="CF181" s="69"/>
      <c r="CG181" s="69"/>
      <c r="CH181" s="69"/>
      <c r="CI181" s="69"/>
      <c r="CJ181" s="69"/>
      <c r="CK181" s="69"/>
      <c r="CL181" s="69"/>
      <c r="CM181" s="69"/>
      <c r="CN181" s="69"/>
      <c r="CO181" s="69"/>
      <c r="CP181" s="69"/>
      <c r="CQ181" s="69"/>
      <c r="CR181" s="69"/>
      <c r="CS181" s="69"/>
      <c r="CT181" s="69"/>
      <c r="CU181" s="69"/>
      <c r="CV181" s="69"/>
      <c r="CW181" s="69"/>
      <c r="CX181" s="69"/>
      <c r="CY181" s="69"/>
      <c r="CZ181" s="69"/>
      <c r="DA181" s="69"/>
      <c r="DB181" s="69"/>
      <c r="DC181" s="69"/>
      <c r="DD181" s="69"/>
      <c r="DE181" s="69"/>
      <c r="DF181" s="69"/>
      <c r="DG181" s="69"/>
      <c r="DH181" s="69"/>
      <c r="DI181" s="69"/>
      <c r="DJ181" s="69"/>
      <c r="DK181" s="69"/>
      <c r="DL181" s="69"/>
      <c r="DM181" s="69"/>
      <c r="DN181" s="69"/>
      <c r="DO181" s="69"/>
      <c r="DP181" s="69"/>
      <c r="DQ181" s="69"/>
      <c r="DR181" s="69"/>
      <c r="DS181" s="69"/>
      <c r="DT181" s="69"/>
      <c r="DU181" s="69"/>
      <c r="DV181" s="69"/>
      <c r="DW181" s="69"/>
      <c r="DX181" s="69"/>
      <c r="DY181" s="69"/>
      <c r="DZ181" s="69"/>
      <c r="EA181" s="69"/>
      <c r="EB181" s="69"/>
      <c r="EC181" s="69"/>
      <c r="ED181" s="69"/>
      <c r="EE181" s="69"/>
      <c r="EF181" s="69"/>
      <c r="EG181" s="69"/>
      <c r="EH181" s="69"/>
      <c r="EI181" s="69"/>
      <c r="EJ181" s="69"/>
      <c r="EK181" s="69"/>
      <c r="EL181" s="69"/>
      <c r="EM181" s="69"/>
      <c r="EN181" s="69"/>
      <c r="EO181" s="69"/>
      <c r="EP181" s="69"/>
      <c r="EQ181" s="69"/>
      <c r="ER181" s="69"/>
      <c r="ES181" s="69"/>
      <c r="ET181" s="69"/>
      <c r="EU181" s="69"/>
      <c r="EV181" s="69"/>
      <c r="EW181" s="69"/>
      <c r="EX181" s="69"/>
      <c r="EY181" s="69"/>
      <c r="EZ181" s="69"/>
      <c r="FA181" s="69"/>
      <c r="FB181" s="69"/>
      <c r="FC181" s="69"/>
      <c r="FD181" s="69"/>
      <c r="FE181" s="69"/>
      <c r="FF181" s="69"/>
      <c r="FG181" s="69"/>
      <c r="FH181" s="69"/>
      <c r="FI181" s="69"/>
      <c r="FJ181" s="69"/>
      <c r="FK181" s="69"/>
      <c r="FL181" s="69"/>
      <c r="FM181" s="69"/>
      <c r="FN181" s="69"/>
      <c r="FO181" s="69"/>
      <c r="FP181" s="69"/>
      <c r="FQ181" s="69"/>
      <c r="FR181" s="69"/>
      <c r="FS181" s="69"/>
      <c r="FT181" s="69"/>
      <c r="FU181" s="69"/>
      <c r="FV181" s="69"/>
      <c r="FW181" s="69"/>
      <c r="FX181" s="69"/>
      <c r="FY181" s="69"/>
      <c r="FZ181" s="69"/>
      <c r="GA181" s="69"/>
      <c r="GB181" s="69"/>
      <c r="GC181" s="69"/>
      <c r="GD181" s="69"/>
      <c r="GE181" s="69"/>
      <c r="GF181" s="69"/>
      <c r="GG181" s="69"/>
      <c r="GH181" s="69"/>
      <c r="GI181" s="69"/>
      <c r="GJ181" s="69"/>
      <c r="GK181" s="69"/>
      <c r="GL181" s="69"/>
      <c r="GM181" s="69"/>
      <c r="GN181" s="69"/>
      <c r="GO181" s="69"/>
      <c r="GP181" s="69"/>
      <c r="GQ181" s="69"/>
      <c r="GR181" s="69"/>
      <c r="GS181" s="69"/>
      <c r="GT181" s="69"/>
      <c r="GU181" s="69"/>
      <c r="GV181" s="69"/>
      <c r="GW181" s="69"/>
      <c r="GX181" s="69"/>
      <c r="GY181" s="69"/>
      <c r="GZ181" s="69"/>
      <c r="HA181" s="69"/>
      <c r="HB181" s="69"/>
      <c r="HC181" s="69"/>
      <c r="HD181" s="69"/>
      <c r="HE181" s="69"/>
      <c r="HF181" s="69"/>
      <c r="HG181" s="69"/>
      <c r="HH181" s="69"/>
      <c r="HI181" s="69"/>
      <c r="HJ181" s="69"/>
      <c r="HK181" s="69"/>
      <c r="HL181" s="69"/>
      <c r="HM181" s="69"/>
      <c r="HN181" s="69"/>
      <c r="HO181" s="69"/>
      <c r="HP181" s="69"/>
      <c r="HQ181" s="69"/>
      <c r="HR181" s="69"/>
      <c r="HS181" s="69"/>
      <c r="HT181" s="69"/>
      <c r="HU181" s="69"/>
      <c r="HV181" s="69"/>
      <c r="HW181" s="69"/>
      <c r="HX181" s="69"/>
      <c r="HY181" s="69"/>
      <c r="HZ181" s="69"/>
      <c r="IA181" s="69"/>
      <c r="IB181" s="69"/>
      <c r="IC181" s="69"/>
      <c r="ID181" s="69"/>
      <c r="IE181" s="69"/>
      <c r="IF181" s="69"/>
      <c r="IG181" s="69"/>
      <c r="IH181" s="69"/>
      <c r="II181" s="69"/>
      <c r="IJ181" s="69"/>
      <c r="IK181" s="69"/>
    </row>
    <row r="182" spans="1:245" s="68" customFormat="1" x14ac:dyDescent="0.35">
      <c r="A182" s="84" t="s">
        <v>719</v>
      </c>
      <c r="B182" s="84" t="s">
        <v>720</v>
      </c>
      <c r="C182" s="84" t="s">
        <v>17</v>
      </c>
      <c r="D182" s="85">
        <v>10000000</v>
      </c>
      <c r="E182" s="86"/>
    </row>
    <row r="183" spans="1:245" s="69" customFormat="1" x14ac:dyDescent="0.35">
      <c r="A183" s="84" t="s">
        <v>721</v>
      </c>
      <c r="B183" s="84" t="s">
        <v>722</v>
      </c>
      <c r="C183" s="84" t="s">
        <v>17</v>
      </c>
      <c r="D183" s="85">
        <v>9000000</v>
      </c>
      <c r="E183" s="86"/>
    </row>
    <row r="184" spans="1:245" s="70" customFormat="1" x14ac:dyDescent="0.35">
      <c r="A184" s="84"/>
      <c r="B184" s="92"/>
      <c r="C184" s="84"/>
      <c r="D184" s="85"/>
      <c r="E184" s="86"/>
    </row>
    <row r="185" spans="1:245" x14ac:dyDescent="0.35">
      <c r="A185" s="84" t="s">
        <v>97</v>
      </c>
      <c r="B185" s="84" t="s">
        <v>103</v>
      </c>
      <c r="C185" s="84" t="s">
        <v>24</v>
      </c>
      <c r="D185" s="85">
        <v>22000000</v>
      </c>
      <c r="E185" s="86"/>
    </row>
    <row r="186" spans="1:245" x14ac:dyDescent="0.35">
      <c r="A186" s="84" t="s">
        <v>530</v>
      </c>
      <c r="B186" s="84" t="s">
        <v>421</v>
      </c>
      <c r="C186" s="84" t="s">
        <v>24</v>
      </c>
      <c r="D186" s="85">
        <v>17000000</v>
      </c>
      <c r="E186" s="86"/>
      <c r="F186" s="68"/>
      <c r="G186" s="68"/>
      <c r="H186" s="68"/>
      <c r="I186" s="68"/>
      <c r="J186" s="68"/>
      <c r="K186" s="68"/>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c r="CA186" s="68"/>
      <c r="CB186" s="68"/>
      <c r="CC186" s="68"/>
      <c r="CD186" s="68"/>
      <c r="CE186" s="68"/>
      <c r="CF186" s="68"/>
      <c r="CG186" s="68"/>
      <c r="CH186" s="68"/>
      <c r="CI186" s="68"/>
      <c r="CJ186" s="68"/>
      <c r="CK186" s="68"/>
      <c r="CL186" s="68"/>
      <c r="CM186" s="68"/>
      <c r="CN186" s="68"/>
      <c r="CO186" s="68"/>
      <c r="CP186" s="68"/>
      <c r="CQ186" s="68"/>
      <c r="CR186" s="68"/>
      <c r="CS186" s="68"/>
      <c r="CT186" s="68"/>
      <c r="CU186" s="68"/>
      <c r="CV186" s="68"/>
      <c r="CW186" s="68"/>
      <c r="CX186" s="68"/>
      <c r="CY186" s="68"/>
      <c r="CZ186" s="68"/>
      <c r="DA186" s="68"/>
      <c r="DB186" s="68"/>
      <c r="DC186" s="68"/>
      <c r="DD186" s="68"/>
      <c r="DE186" s="68"/>
      <c r="DF186" s="68"/>
      <c r="DG186" s="68"/>
      <c r="DH186" s="68"/>
      <c r="DI186" s="68"/>
      <c r="DJ186" s="68"/>
      <c r="DK186" s="68"/>
      <c r="DL186" s="68"/>
      <c r="DM186" s="68"/>
      <c r="DN186" s="68"/>
      <c r="DO186" s="68"/>
      <c r="DP186" s="68"/>
      <c r="DQ186" s="68"/>
      <c r="DR186" s="68"/>
      <c r="DS186" s="68"/>
      <c r="DT186" s="68"/>
      <c r="DU186" s="68"/>
      <c r="DV186" s="68"/>
      <c r="DW186" s="68"/>
      <c r="DX186" s="68"/>
      <c r="DY186" s="68"/>
      <c r="DZ186" s="68"/>
      <c r="EA186" s="68"/>
      <c r="EB186" s="68"/>
      <c r="EC186" s="68"/>
      <c r="ED186" s="68"/>
      <c r="EE186" s="68"/>
      <c r="EF186" s="68"/>
      <c r="EG186" s="68"/>
      <c r="EH186" s="68"/>
      <c r="EI186" s="68"/>
      <c r="EJ186" s="68"/>
      <c r="EK186" s="68"/>
      <c r="EL186" s="68"/>
      <c r="EM186" s="68"/>
      <c r="EN186" s="68"/>
      <c r="EO186" s="68"/>
      <c r="EP186" s="68"/>
      <c r="EQ186" s="68"/>
      <c r="ER186" s="68"/>
      <c r="ES186" s="68"/>
      <c r="ET186" s="68"/>
      <c r="EU186" s="68"/>
      <c r="EV186" s="68"/>
      <c r="EW186" s="68"/>
      <c r="EX186" s="68"/>
      <c r="EY186" s="68"/>
      <c r="EZ186" s="68"/>
      <c r="FA186" s="68"/>
      <c r="FB186" s="68"/>
      <c r="FC186" s="68"/>
      <c r="FD186" s="68"/>
      <c r="FE186" s="68"/>
      <c r="FF186" s="68"/>
      <c r="FG186" s="68"/>
      <c r="FH186" s="68"/>
      <c r="FI186" s="68"/>
      <c r="FJ186" s="68"/>
      <c r="FK186" s="68"/>
      <c r="FL186" s="68"/>
      <c r="FM186" s="68"/>
      <c r="FN186" s="68"/>
      <c r="FO186" s="68"/>
      <c r="FP186" s="68"/>
      <c r="FQ186" s="68"/>
      <c r="FR186" s="68"/>
      <c r="FS186" s="68"/>
      <c r="FT186" s="68"/>
      <c r="FU186" s="68"/>
      <c r="FV186" s="68"/>
      <c r="FW186" s="68"/>
      <c r="FX186" s="68"/>
      <c r="FY186" s="68"/>
      <c r="FZ186" s="68"/>
      <c r="GA186" s="68"/>
      <c r="GB186" s="68"/>
      <c r="GC186" s="68"/>
      <c r="GD186" s="68"/>
      <c r="GE186" s="68"/>
      <c r="GF186" s="68"/>
      <c r="GG186" s="68"/>
      <c r="GH186" s="68"/>
      <c r="GI186" s="68"/>
      <c r="GJ186" s="68"/>
      <c r="GK186" s="68"/>
      <c r="GL186" s="68"/>
      <c r="GM186" s="68"/>
      <c r="GN186" s="68"/>
      <c r="GO186" s="68"/>
      <c r="GP186" s="68"/>
      <c r="GQ186" s="68"/>
      <c r="GR186" s="68"/>
      <c r="GS186" s="68"/>
      <c r="GT186" s="68"/>
      <c r="GU186" s="68"/>
      <c r="GV186" s="68"/>
      <c r="GW186" s="68"/>
      <c r="GX186" s="68"/>
      <c r="GY186" s="68"/>
      <c r="GZ186" s="68"/>
      <c r="HA186" s="68"/>
      <c r="HB186" s="68"/>
      <c r="HC186" s="68"/>
      <c r="HD186" s="68"/>
      <c r="HE186" s="68"/>
      <c r="HF186" s="68"/>
      <c r="HG186" s="68"/>
      <c r="HH186" s="68"/>
      <c r="HI186" s="68"/>
      <c r="HJ186" s="68"/>
      <c r="HK186" s="68"/>
      <c r="HL186" s="68"/>
      <c r="HM186" s="68"/>
      <c r="HN186" s="68"/>
      <c r="HO186" s="68"/>
      <c r="HP186" s="68"/>
      <c r="HQ186" s="68"/>
      <c r="HR186" s="68"/>
      <c r="HS186" s="68"/>
      <c r="HT186" s="68"/>
      <c r="HU186" s="68"/>
      <c r="HV186" s="68"/>
      <c r="HW186" s="68"/>
      <c r="HX186" s="68"/>
      <c r="HY186" s="68"/>
      <c r="HZ186" s="68"/>
      <c r="IA186" s="68"/>
      <c r="IB186" s="68"/>
      <c r="IC186" s="68"/>
      <c r="ID186" s="68"/>
      <c r="IE186" s="68"/>
      <c r="IF186" s="68"/>
      <c r="IG186" s="68"/>
      <c r="IH186" s="68"/>
      <c r="II186" s="68"/>
      <c r="IJ186" s="68"/>
      <c r="IK186" s="68"/>
    </row>
    <row r="187" spans="1:245" s="68" customFormat="1" x14ac:dyDescent="0.35">
      <c r="A187" s="84" t="s">
        <v>98</v>
      </c>
      <c r="B187" s="84" t="s">
        <v>723</v>
      </c>
      <c r="C187" s="84" t="s">
        <v>24</v>
      </c>
      <c r="D187" s="85">
        <v>14000000</v>
      </c>
      <c r="E187" s="86"/>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69"/>
      <c r="AG187" s="69"/>
      <c r="AH187" s="69"/>
      <c r="AI187" s="69"/>
      <c r="AJ187" s="69"/>
      <c r="AK187" s="69"/>
      <c r="AL187" s="69"/>
      <c r="AM187" s="69"/>
      <c r="AN187" s="69"/>
      <c r="AO187" s="69"/>
      <c r="AP187" s="69"/>
      <c r="AQ187" s="69"/>
      <c r="AR187" s="69"/>
      <c r="AS187" s="69"/>
      <c r="AT187" s="69"/>
      <c r="AU187" s="69"/>
      <c r="AV187" s="69"/>
      <c r="AW187" s="69"/>
      <c r="AX187" s="69"/>
      <c r="AY187" s="69"/>
      <c r="AZ187" s="69"/>
      <c r="BA187" s="69"/>
      <c r="BB187" s="69"/>
      <c r="BC187" s="69"/>
      <c r="BD187" s="69"/>
      <c r="BE187" s="69"/>
      <c r="BF187" s="69"/>
      <c r="BG187" s="69"/>
      <c r="BH187" s="69"/>
      <c r="BI187" s="69"/>
      <c r="BJ187" s="69"/>
      <c r="BK187" s="69"/>
      <c r="BL187" s="69"/>
      <c r="BM187" s="69"/>
      <c r="BN187" s="69"/>
      <c r="BO187" s="69"/>
      <c r="BP187" s="69"/>
      <c r="BQ187" s="69"/>
      <c r="BR187" s="69"/>
      <c r="BS187" s="69"/>
      <c r="BT187" s="69"/>
      <c r="BU187" s="69"/>
      <c r="BV187" s="69"/>
      <c r="BW187" s="69"/>
      <c r="BX187" s="69"/>
      <c r="BY187" s="69"/>
      <c r="BZ187" s="69"/>
      <c r="CA187" s="69"/>
      <c r="CB187" s="69"/>
      <c r="CC187" s="69"/>
      <c r="CD187" s="69"/>
      <c r="CE187" s="69"/>
      <c r="CF187" s="69"/>
      <c r="CG187" s="69"/>
      <c r="CH187" s="69"/>
      <c r="CI187" s="69"/>
      <c r="CJ187" s="69"/>
      <c r="CK187" s="69"/>
      <c r="CL187" s="69"/>
      <c r="CM187" s="69"/>
      <c r="CN187" s="69"/>
      <c r="CO187" s="69"/>
      <c r="CP187" s="69"/>
      <c r="CQ187" s="69"/>
      <c r="CR187" s="69"/>
      <c r="CS187" s="69"/>
      <c r="CT187" s="69"/>
      <c r="CU187" s="69"/>
      <c r="CV187" s="69"/>
      <c r="CW187" s="69"/>
      <c r="CX187" s="69"/>
      <c r="CY187" s="69"/>
      <c r="CZ187" s="69"/>
      <c r="DA187" s="69"/>
      <c r="DB187" s="69"/>
      <c r="DC187" s="69"/>
      <c r="DD187" s="69"/>
      <c r="DE187" s="69"/>
      <c r="DF187" s="69"/>
      <c r="DG187" s="69"/>
      <c r="DH187" s="69"/>
      <c r="DI187" s="69"/>
      <c r="DJ187" s="69"/>
      <c r="DK187" s="69"/>
      <c r="DL187" s="69"/>
      <c r="DM187" s="69"/>
      <c r="DN187" s="69"/>
      <c r="DO187" s="69"/>
      <c r="DP187" s="69"/>
      <c r="DQ187" s="69"/>
      <c r="DR187" s="69"/>
      <c r="DS187" s="69"/>
      <c r="DT187" s="69"/>
      <c r="DU187" s="69"/>
      <c r="DV187" s="69"/>
      <c r="DW187" s="69"/>
      <c r="DX187" s="69"/>
      <c r="DY187" s="69"/>
      <c r="DZ187" s="69"/>
      <c r="EA187" s="69"/>
      <c r="EB187" s="69"/>
      <c r="EC187" s="69"/>
      <c r="ED187" s="69"/>
      <c r="EE187" s="69"/>
      <c r="EF187" s="69"/>
      <c r="EG187" s="69"/>
      <c r="EH187" s="69"/>
      <c r="EI187" s="69"/>
      <c r="EJ187" s="69"/>
      <c r="EK187" s="69"/>
      <c r="EL187" s="69"/>
      <c r="EM187" s="69"/>
      <c r="EN187" s="69"/>
      <c r="EO187" s="69"/>
      <c r="EP187" s="69"/>
      <c r="EQ187" s="69"/>
      <c r="ER187" s="69"/>
      <c r="ES187" s="69"/>
      <c r="ET187" s="69"/>
      <c r="EU187" s="69"/>
      <c r="EV187" s="69"/>
      <c r="EW187" s="69"/>
      <c r="EX187" s="69"/>
      <c r="EY187" s="69"/>
      <c r="EZ187" s="69"/>
      <c r="FA187" s="69"/>
      <c r="FB187" s="69"/>
      <c r="FC187" s="69"/>
      <c r="FD187" s="69"/>
      <c r="FE187" s="69"/>
      <c r="FF187" s="69"/>
      <c r="FG187" s="69"/>
      <c r="FH187" s="69"/>
      <c r="FI187" s="69"/>
      <c r="FJ187" s="69"/>
      <c r="FK187" s="69"/>
      <c r="FL187" s="69"/>
      <c r="FM187" s="69"/>
      <c r="FN187" s="69"/>
      <c r="FO187" s="69"/>
      <c r="FP187" s="69"/>
      <c r="FQ187" s="69"/>
      <c r="FR187" s="69"/>
      <c r="FS187" s="69"/>
      <c r="FT187" s="69"/>
      <c r="FU187" s="69"/>
      <c r="FV187" s="69"/>
      <c r="FW187" s="69"/>
      <c r="FX187" s="69"/>
      <c r="FY187" s="69"/>
      <c r="FZ187" s="69"/>
      <c r="GA187" s="69"/>
      <c r="GB187" s="69"/>
      <c r="GC187" s="69"/>
      <c r="GD187" s="69"/>
      <c r="GE187" s="69"/>
      <c r="GF187" s="69"/>
      <c r="GG187" s="69"/>
      <c r="GH187" s="69"/>
      <c r="GI187" s="69"/>
      <c r="GJ187" s="69"/>
      <c r="GK187" s="69"/>
      <c r="GL187" s="69"/>
      <c r="GM187" s="69"/>
      <c r="GN187" s="69"/>
      <c r="GO187" s="69"/>
      <c r="GP187" s="69"/>
      <c r="GQ187" s="69"/>
      <c r="GR187" s="69"/>
      <c r="GS187" s="69"/>
      <c r="GT187" s="69"/>
      <c r="GU187" s="69"/>
      <c r="GV187" s="69"/>
      <c r="GW187" s="69"/>
      <c r="GX187" s="69"/>
      <c r="GY187" s="69"/>
      <c r="GZ187" s="69"/>
      <c r="HA187" s="69"/>
      <c r="HB187" s="69"/>
      <c r="HC187" s="69"/>
      <c r="HD187" s="69"/>
      <c r="HE187" s="69"/>
      <c r="HF187" s="69"/>
      <c r="HG187" s="69"/>
      <c r="HH187" s="69"/>
      <c r="HI187" s="69"/>
      <c r="HJ187" s="69"/>
      <c r="HK187" s="69"/>
      <c r="HL187" s="69"/>
      <c r="HM187" s="69"/>
      <c r="HN187" s="69"/>
      <c r="HO187" s="69"/>
      <c r="HP187" s="69"/>
      <c r="HQ187" s="69"/>
      <c r="HR187" s="69"/>
      <c r="HS187" s="69"/>
      <c r="HT187" s="69"/>
      <c r="HU187" s="69"/>
      <c r="HV187" s="69"/>
      <c r="HW187" s="69"/>
      <c r="HX187" s="69"/>
      <c r="HY187" s="69"/>
      <c r="HZ187" s="69"/>
      <c r="IA187" s="69"/>
      <c r="IB187" s="69"/>
      <c r="IC187" s="69"/>
      <c r="ID187" s="69"/>
      <c r="IE187" s="69"/>
      <c r="IF187" s="69"/>
      <c r="IG187" s="69"/>
      <c r="IH187" s="69"/>
      <c r="II187" s="69"/>
      <c r="IJ187" s="69"/>
      <c r="IK187" s="69"/>
    </row>
    <row r="188" spans="1:245" s="116" customFormat="1" x14ac:dyDescent="0.35">
      <c r="A188" s="102" t="s">
        <v>1035</v>
      </c>
      <c r="B188" s="102" t="s">
        <v>422</v>
      </c>
      <c r="C188" s="102" t="s">
        <v>24</v>
      </c>
      <c r="D188" s="103">
        <v>13000000</v>
      </c>
      <c r="E188" s="104"/>
    </row>
    <row r="189" spans="1:245" s="68" customFormat="1" x14ac:dyDescent="0.35">
      <c r="A189" s="84" t="s">
        <v>99</v>
      </c>
      <c r="B189" s="84" t="s">
        <v>724</v>
      </c>
      <c r="C189" s="84" t="s">
        <v>24</v>
      </c>
      <c r="D189" s="85">
        <v>11000000</v>
      </c>
      <c r="E189" s="86"/>
    </row>
    <row r="190" spans="1:245" s="69" customFormat="1" x14ac:dyDescent="0.35">
      <c r="A190" s="84" t="s">
        <v>100</v>
      </c>
      <c r="B190" s="84" t="s">
        <v>725</v>
      </c>
      <c r="C190" s="84" t="s">
        <v>24</v>
      </c>
      <c r="D190" s="85">
        <v>10000000</v>
      </c>
      <c r="E190" s="86"/>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c r="DA190" s="68"/>
      <c r="DB190" s="68"/>
      <c r="DC190" s="68"/>
      <c r="DD190" s="68"/>
      <c r="DE190" s="68"/>
      <c r="DF190" s="68"/>
      <c r="DG190" s="68"/>
      <c r="DH190" s="68"/>
      <c r="DI190" s="68"/>
      <c r="DJ190" s="68"/>
      <c r="DK190" s="68"/>
      <c r="DL190" s="68"/>
      <c r="DM190" s="68"/>
      <c r="DN190" s="68"/>
      <c r="DO190" s="68"/>
      <c r="DP190" s="68"/>
      <c r="DQ190" s="68"/>
      <c r="DR190" s="68"/>
      <c r="DS190" s="68"/>
      <c r="DT190" s="68"/>
      <c r="DU190" s="68"/>
      <c r="DV190" s="68"/>
      <c r="DW190" s="68"/>
      <c r="DX190" s="68"/>
      <c r="DY190" s="68"/>
      <c r="DZ190" s="68"/>
      <c r="EA190" s="68"/>
      <c r="EB190" s="68"/>
      <c r="EC190" s="68"/>
      <c r="ED190" s="68"/>
      <c r="EE190" s="68"/>
      <c r="EF190" s="68"/>
      <c r="EG190" s="68"/>
      <c r="EH190" s="68"/>
      <c r="EI190" s="68"/>
      <c r="EJ190" s="68"/>
      <c r="EK190" s="68"/>
      <c r="EL190" s="68"/>
      <c r="EM190" s="68"/>
      <c r="EN190" s="68"/>
      <c r="EO190" s="68"/>
      <c r="EP190" s="68"/>
      <c r="EQ190" s="68"/>
      <c r="ER190" s="68"/>
      <c r="ES190" s="68"/>
      <c r="ET190" s="68"/>
      <c r="EU190" s="68"/>
      <c r="EV190" s="68"/>
      <c r="EW190" s="68"/>
      <c r="EX190" s="68"/>
      <c r="EY190" s="68"/>
      <c r="EZ190" s="68"/>
      <c r="FA190" s="68"/>
      <c r="FB190" s="68"/>
      <c r="FC190" s="68"/>
      <c r="FD190" s="68"/>
      <c r="FE190" s="68"/>
      <c r="FF190" s="68"/>
      <c r="FG190" s="68"/>
      <c r="FH190" s="68"/>
      <c r="FI190" s="68"/>
      <c r="FJ190" s="68"/>
      <c r="FK190" s="68"/>
      <c r="FL190" s="68"/>
      <c r="FM190" s="68"/>
      <c r="FN190" s="68"/>
      <c r="FO190" s="68"/>
      <c r="FP190" s="68"/>
      <c r="FQ190" s="68"/>
      <c r="FR190" s="68"/>
      <c r="FS190" s="68"/>
      <c r="FT190" s="68"/>
      <c r="FU190" s="68"/>
      <c r="FV190" s="68"/>
      <c r="FW190" s="68"/>
      <c r="FX190" s="68"/>
      <c r="FY190" s="68"/>
      <c r="FZ190" s="68"/>
      <c r="GA190" s="68"/>
      <c r="GB190" s="68"/>
      <c r="GC190" s="68"/>
      <c r="GD190" s="68"/>
      <c r="GE190" s="68"/>
      <c r="GF190" s="68"/>
      <c r="GG190" s="68"/>
      <c r="GH190" s="68"/>
      <c r="GI190" s="68"/>
      <c r="GJ190" s="68"/>
      <c r="GK190" s="68"/>
      <c r="GL190" s="68"/>
      <c r="GM190" s="68"/>
      <c r="GN190" s="68"/>
      <c r="GO190" s="68"/>
      <c r="GP190" s="68"/>
      <c r="GQ190" s="68"/>
      <c r="GR190" s="68"/>
      <c r="GS190" s="68"/>
      <c r="GT190" s="68"/>
      <c r="GU190" s="68"/>
      <c r="GV190" s="68"/>
      <c r="GW190" s="68"/>
      <c r="GX190" s="68"/>
      <c r="GY190" s="68"/>
      <c r="GZ190" s="68"/>
      <c r="HA190" s="68"/>
      <c r="HB190" s="68"/>
      <c r="HC190" s="68"/>
      <c r="HD190" s="68"/>
      <c r="HE190" s="68"/>
      <c r="HF190" s="68"/>
      <c r="HG190" s="68"/>
      <c r="HH190" s="68"/>
      <c r="HI190" s="68"/>
      <c r="HJ190" s="68"/>
      <c r="HK190" s="68"/>
      <c r="HL190" s="68"/>
      <c r="HM190" s="68"/>
      <c r="HN190" s="68"/>
      <c r="HO190" s="68"/>
      <c r="HP190" s="68"/>
      <c r="HQ190" s="68"/>
      <c r="HR190" s="68"/>
      <c r="HS190" s="68"/>
      <c r="HT190" s="68"/>
      <c r="HU190" s="68"/>
      <c r="HV190" s="68"/>
      <c r="HW190" s="68"/>
      <c r="HX190" s="68"/>
      <c r="HY190" s="68"/>
      <c r="HZ190" s="68"/>
      <c r="IA190" s="68"/>
      <c r="IB190" s="68"/>
      <c r="IC190" s="68"/>
      <c r="ID190" s="68"/>
      <c r="IE190" s="68"/>
      <c r="IF190" s="68"/>
      <c r="IG190" s="68"/>
      <c r="IH190" s="68"/>
      <c r="II190" s="68"/>
      <c r="IJ190" s="68"/>
      <c r="IK190" s="68"/>
    </row>
    <row r="191" spans="1:245" s="116" customFormat="1" x14ac:dyDescent="0.35">
      <c r="A191" s="102" t="s">
        <v>1064</v>
      </c>
      <c r="B191" s="102" t="s">
        <v>726</v>
      </c>
      <c r="C191" s="102" t="s">
        <v>24</v>
      </c>
      <c r="D191" s="103">
        <v>9000000</v>
      </c>
      <c r="E191" s="104"/>
    </row>
    <row r="192" spans="1:245" x14ac:dyDescent="0.35">
      <c r="A192" s="84" t="s">
        <v>101</v>
      </c>
      <c r="B192" s="84" t="s">
        <v>727</v>
      </c>
      <c r="C192" s="84" t="s">
        <v>24</v>
      </c>
      <c r="D192" s="85">
        <v>9000000</v>
      </c>
      <c r="E192" s="86"/>
    </row>
    <row r="193" spans="1:245" s="64" customFormat="1" x14ac:dyDescent="0.35">
      <c r="A193" s="84" t="s">
        <v>728</v>
      </c>
      <c r="B193" s="84" t="s">
        <v>729</v>
      </c>
      <c r="C193" s="84" t="s">
        <v>24</v>
      </c>
      <c r="D193" s="85">
        <v>9000000</v>
      </c>
      <c r="E193" s="86"/>
      <c r="F193" s="74"/>
      <c r="G193" s="74"/>
      <c r="H193" s="74"/>
      <c r="I193" s="74"/>
      <c r="J193" s="74"/>
      <c r="K193" s="74"/>
      <c r="L193" s="74"/>
      <c r="M193" s="74"/>
      <c r="N193" s="74"/>
      <c r="O193" s="74"/>
      <c r="P193" s="74"/>
      <c r="Q193" s="74"/>
      <c r="R193" s="74"/>
      <c r="S193" s="74"/>
      <c r="T193" s="74"/>
      <c r="U193" s="74"/>
      <c r="V193" s="74"/>
      <c r="W193" s="74"/>
      <c r="X193" s="74"/>
      <c r="Y193" s="74"/>
      <c r="Z193" s="74"/>
      <c r="AA193" s="74"/>
      <c r="AB193" s="74"/>
      <c r="AC193" s="74"/>
      <c r="AD193" s="74"/>
      <c r="AE193" s="74"/>
      <c r="AF193" s="74"/>
      <c r="AG193" s="74"/>
      <c r="AH193" s="74"/>
      <c r="AI193" s="74"/>
      <c r="AJ193" s="74"/>
      <c r="AK193" s="74"/>
      <c r="AL193" s="74"/>
      <c r="AM193" s="74"/>
      <c r="AN193" s="74"/>
      <c r="AO193" s="74"/>
      <c r="AP193" s="74"/>
      <c r="AQ193" s="74"/>
      <c r="AR193" s="74"/>
      <c r="AS193" s="74"/>
      <c r="AT193" s="74"/>
      <c r="AU193" s="74"/>
      <c r="AV193" s="74"/>
      <c r="AW193" s="74"/>
      <c r="AX193" s="74"/>
      <c r="AY193" s="74"/>
      <c r="AZ193" s="74"/>
      <c r="BA193" s="74"/>
      <c r="BB193" s="74"/>
      <c r="BC193" s="74"/>
      <c r="BD193" s="74"/>
      <c r="BE193" s="74"/>
      <c r="BF193" s="74"/>
      <c r="BG193" s="74"/>
      <c r="BH193" s="74"/>
      <c r="BI193" s="74"/>
      <c r="BJ193" s="74"/>
      <c r="BK193" s="74"/>
      <c r="BL193" s="74"/>
      <c r="BM193" s="74"/>
      <c r="BN193" s="74"/>
      <c r="BO193" s="74"/>
      <c r="BP193" s="74"/>
      <c r="BQ193" s="74"/>
      <c r="BR193" s="74"/>
      <c r="BS193" s="74"/>
      <c r="BT193" s="74"/>
      <c r="BU193" s="74"/>
      <c r="BV193" s="74"/>
      <c r="BW193" s="74"/>
      <c r="BX193" s="74"/>
      <c r="BY193" s="74"/>
      <c r="BZ193" s="74"/>
      <c r="CA193" s="74"/>
      <c r="CB193" s="74"/>
      <c r="CC193" s="74"/>
      <c r="CD193" s="74"/>
      <c r="CE193" s="74"/>
      <c r="CF193" s="74"/>
      <c r="CG193" s="74"/>
      <c r="CH193" s="74"/>
      <c r="CI193" s="74"/>
      <c r="CJ193" s="74"/>
      <c r="CK193" s="74"/>
      <c r="CL193" s="74"/>
      <c r="CM193" s="74"/>
      <c r="CN193" s="74"/>
      <c r="CO193" s="74"/>
      <c r="CP193" s="74"/>
      <c r="CQ193" s="74"/>
      <c r="CR193" s="74"/>
      <c r="CS193" s="74"/>
      <c r="CT193" s="74"/>
      <c r="CU193" s="74"/>
      <c r="CV193" s="74"/>
      <c r="CW193" s="74"/>
      <c r="CX193" s="74"/>
      <c r="CY193" s="74"/>
      <c r="CZ193" s="74"/>
      <c r="DA193" s="74"/>
      <c r="DB193" s="74"/>
      <c r="DC193" s="74"/>
      <c r="DD193" s="74"/>
      <c r="DE193" s="74"/>
      <c r="DF193" s="74"/>
      <c r="DG193" s="74"/>
      <c r="DH193" s="74"/>
      <c r="DI193" s="74"/>
      <c r="DJ193" s="74"/>
      <c r="DK193" s="74"/>
      <c r="DL193" s="74"/>
      <c r="DM193" s="74"/>
      <c r="DN193" s="74"/>
      <c r="DO193" s="74"/>
      <c r="DP193" s="74"/>
      <c r="DQ193" s="74"/>
      <c r="DR193" s="74"/>
      <c r="DS193" s="74"/>
      <c r="DT193" s="74"/>
      <c r="DU193" s="74"/>
      <c r="DV193" s="74"/>
      <c r="DW193" s="74"/>
      <c r="DX193" s="74"/>
      <c r="DY193" s="74"/>
      <c r="DZ193" s="74"/>
      <c r="EA193" s="74"/>
      <c r="EB193" s="74"/>
      <c r="EC193" s="74"/>
      <c r="ED193" s="74"/>
      <c r="EE193" s="74"/>
      <c r="EF193" s="74"/>
      <c r="EG193" s="74"/>
      <c r="EH193" s="74"/>
      <c r="EI193" s="74"/>
      <c r="EJ193" s="74"/>
      <c r="EK193" s="74"/>
      <c r="EL193" s="74"/>
      <c r="EM193" s="74"/>
      <c r="EN193" s="74"/>
      <c r="EO193" s="74"/>
      <c r="EP193" s="74"/>
      <c r="EQ193" s="74"/>
      <c r="ER193" s="74"/>
      <c r="ES193" s="74"/>
      <c r="ET193" s="74"/>
      <c r="EU193" s="74"/>
      <c r="EV193" s="74"/>
      <c r="EW193" s="74"/>
      <c r="EX193" s="74"/>
      <c r="EY193" s="74"/>
      <c r="EZ193" s="74"/>
      <c r="FA193" s="74"/>
      <c r="FB193" s="74"/>
      <c r="FC193" s="74"/>
      <c r="FD193" s="74"/>
      <c r="FE193" s="74"/>
      <c r="FF193" s="74"/>
      <c r="FG193" s="74"/>
      <c r="FH193" s="74"/>
      <c r="FI193" s="74"/>
      <c r="FJ193" s="74"/>
      <c r="FK193" s="74"/>
      <c r="FL193" s="74"/>
      <c r="FM193" s="74"/>
      <c r="FN193" s="74"/>
      <c r="FO193" s="74"/>
      <c r="FP193" s="74"/>
      <c r="FQ193" s="74"/>
      <c r="FR193" s="74"/>
      <c r="FS193" s="74"/>
      <c r="FT193" s="74"/>
      <c r="FU193" s="74"/>
      <c r="FV193" s="74"/>
      <c r="FW193" s="74"/>
      <c r="FX193" s="74"/>
      <c r="FY193" s="74"/>
      <c r="FZ193" s="74"/>
      <c r="GA193" s="74"/>
      <c r="GB193" s="74"/>
      <c r="GC193" s="74"/>
      <c r="GD193" s="74"/>
      <c r="GE193" s="74"/>
      <c r="GF193" s="74"/>
      <c r="GG193" s="74"/>
      <c r="GH193" s="74"/>
      <c r="GI193" s="74"/>
      <c r="GJ193" s="74"/>
      <c r="GK193" s="74"/>
      <c r="GL193" s="74"/>
      <c r="GM193" s="74"/>
      <c r="GN193" s="74"/>
      <c r="GO193" s="74"/>
      <c r="GP193" s="74"/>
      <c r="GQ193" s="74"/>
      <c r="GR193" s="74"/>
      <c r="GS193" s="74"/>
      <c r="GT193" s="74"/>
      <c r="GU193" s="74"/>
      <c r="GV193" s="74"/>
      <c r="GW193" s="74"/>
      <c r="GX193" s="74"/>
      <c r="GY193" s="74"/>
      <c r="GZ193" s="74"/>
      <c r="HA193" s="74"/>
      <c r="HB193" s="74"/>
      <c r="HC193" s="74"/>
      <c r="HD193" s="74"/>
      <c r="HE193" s="74"/>
      <c r="HF193" s="74"/>
      <c r="HG193" s="74"/>
      <c r="HH193" s="74"/>
      <c r="HI193" s="74"/>
      <c r="HJ193" s="74"/>
      <c r="HK193" s="74"/>
      <c r="HL193" s="74"/>
      <c r="HM193" s="74"/>
      <c r="HN193" s="74"/>
      <c r="HO193" s="74"/>
      <c r="HP193" s="74"/>
      <c r="HQ193" s="74"/>
      <c r="HR193" s="74"/>
      <c r="HS193" s="74"/>
      <c r="HT193" s="74"/>
      <c r="HU193" s="74"/>
      <c r="HV193" s="74"/>
      <c r="HW193" s="74"/>
      <c r="HX193" s="74"/>
      <c r="HY193" s="74"/>
      <c r="HZ193" s="74"/>
      <c r="IA193" s="74"/>
      <c r="IB193" s="74"/>
      <c r="IC193" s="74"/>
      <c r="ID193" s="74"/>
      <c r="IE193" s="74"/>
      <c r="IF193" s="74"/>
      <c r="IG193" s="74"/>
      <c r="IH193" s="74"/>
      <c r="II193" s="74"/>
      <c r="IJ193" s="74"/>
      <c r="IK193" s="74"/>
    </row>
    <row r="194" spans="1:245" s="69" customFormat="1" x14ac:dyDescent="0.35">
      <c r="A194" s="84" t="s">
        <v>730</v>
      </c>
      <c r="B194" s="84" t="s">
        <v>731</v>
      </c>
      <c r="C194" s="84" t="s">
        <v>24</v>
      </c>
      <c r="D194" s="85">
        <v>7000000</v>
      </c>
      <c r="E194" s="86"/>
    </row>
    <row r="195" spans="1:245" x14ac:dyDescent="0.35">
      <c r="A195" s="92" t="s">
        <v>732</v>
      </c>
      <c r="B195" s="92" t="s">
        <v>733</v>
      </c>
      <c r="C195" s="92" t="s">
        <v>24</v>
      </c>
      <c r="D195" s="93">
        <v>7000000</v>
      </c>
      <c r="E195" s="94"/>
    </row>
    <row r="196" spans="1:245" x14ac:dyDescent="0.35">
      <c r="A196" s="84"/>
      <c r="B196" s="84"/>
      <c r="C196" s="84"/>
      <c r="D196" s="85"/>
      <c r="E196" s="86"/>
    </row>
    <row r="197" spans="1:245" s="69" customFormat="1" x14ac:dyDescent="0.35">
      <c r="A197" s="84"/>
      <c r="B197" s="84"/>
      <c r="C197" s="84"/>
      <c r="D197" s="85"/>
      <c r="E197" s="86"/>
    </row>
    <row r="198" spans="1:245" x14ac:dyDescent="0.35">
      <c r="A198" s="87"/>
      <c r="B198" s="87" t="s">
        <v>104</v>
      </c>
      <c r="C198" s="87"/>
      <c r="D198" s="88"/>
      <c r="E198" s="80"/>
    </row>
    <row r="199" spans="1:245" x14ac:dyDescent="0.35">
      <c r="A199" s="84" t="s">
        <v>105</v>
      </c>
      <c r="B199" s="84" t="s">
        <v>106</v>
      </c>
      <c r="C199" s="84" t="s">
        <v>6</v>
      </c>
      <c r="D199" s="85">
        <v>7000000</v>
      </c>
      <c r="E199" s="86"/>
    </row>
    <row r="200" spans="1:245" x14ac:dyDescent="0.35">
      <c r="A200" s="84"/>
      <c r="B200" s="84"/>
      <c r="C200" s="84"/>
      <c r="D200" s="85"/>
      <c r="E200" s="86"/>
      <c r="F200" s="69"/>
      <c r="G200" s="69"/>
      <c r="H200" s="69"/>
      <c r="I200" s="69"/>
      <c r="J200" s="69"/>
      <c r="K200" s="69"/>
      <c r="L200" s="69"/>
      <c r="M200" s="69"/>
      <c r="N200" s="69"/>
      <c r="O200" s="69"/>
      <c r="P200" s="69"/>
      <c r="Q200" s="69"/>
      <c r="R200" s="69"/>
      <c r="S200" s="69"/>
      <c r="T200" s="69"/>
      <c r="U200" s="69"/>
      <c r="V200" s="69"/>
      <c r="W200" s="69"/>
      <c r="X200" s="69"/>
      <c r="Y200" s="69"/>
      <c r="Z200" s="69"/>
      <c r="AA200" s="69"/>
      <c r="AB200" s="69"/>
      <c r="AC200" s="69"/>
      <c r="AD200" s="69"/>
      <c r="AE200" s="69"/>
      <c r="AF200" s="69"/>
      <c r="AG200" s="69"/>
      <c r="AH200" s="69"/>
      <c r="AI200" s="69"/>
      <c r="AJ200" s="69"/>
      <c r="AK200" s="69"/>
      <c r="AL200" s="69"/>
      <c r="AM200" s="69"/>
      <c r="AN200" s="69"/>
      <c r="AO200" s="69"/>
      <c r="AP200" s="69"/>
      <c r="AQ200" s="69"/>
      <c r="AR200" s="69"/>
      <c r="AS200" s="69"/>
      <c r="AT200" s="69"/>
      <c r="AU200" s="69"/>
      <c r="AV200" s="69"/>
      <c r="AW200" s="69"/>
      <c r="AX200" s="69"/>
      <c r="AY200" s="69"/>
      <c r="AZ200" s="69"/>
      <c r="BA200" s="69"/>
      <c r="BB200" s="69"/>
      <c r="BC200" s="69"/>
      <c r="BD200" s="69"/>
      <c r="BE200" s="69"/>
      <c r="BF200" s="69"/>
      <c r="BG200" s="69"/>
      <c r="BH200" s="69"/>
      <c r="BI200" s="69"/>
      <c r="BJ200" s="69"/>
      <c r="BK200" s="69"/>
      <c r="BL200" s="69"/>
      <c r="BM200" s="69"/>
      <c r="BN200" s="69"/>
      <c r="BO200" s="69"/>
      <c r="BP200" s="69"/>
      <c r="BQ200" s="69"/>
      <c r="BR200" s="69"/>
      <c r="BS200" s="69"/>
      <c r="BT200" s="69"/>
      <c r="BU200" s="69"/>
      <c r="BV200" s="69"/>
      <c r="BW200" s="69"/>
      <c r="BX200" s="69"/>
      <c r="BY200" s="69"/>
      <c r="BZ200" s="69"/>
      <c r="CA200" s="69"/>
      <c r="CB200" s="69"/>
      <c r="CC200" s="69"/>
      <c r="CD200" s="69"/>
      <c r="CE200" s="69"/>
      <c r="CF200" s="69"/>
      <c r="CG200" s="69"/>
      <c r="CH200" s="69"/>
      <c r="CI200" s="69"/>
      <c r="CJ200" s="69"/>
      <c r="CK200" s="69"/>
      <c r="CL200" s="69"/>
      <c r="CM200" s="69"/>
      <c r="CN200" s="69"/>
      <c r="CO200" s="69"/>
      <c r="CP200" s="69"/>
      <c r="CQ200" s="69"/>
      <c r="CR200" s="69"/>
      <c r="CS200" s="69"/>
      <c r="CT200" s="69"/>
      <c r="CU200" s="69"/>
      <c r="CV200" s="69"/>
      <c r="CW200" s="69"/>
      <c r="CX200" s="69"/>
      <c r="CY200" s="69"/>
      <c r="CZ200" s="69"/>
      <c r="DA200" s="69"/>
      <c r="DB200" s="69"/>
      <c r="DC200" s="69"/>
      <c r="DD200" s="69"/>
      <c r="DE200" s="69"/>
      <c r="DF200" s="69"/>
      <c r="DG200" s="69"/>
      <c r="DH200" s="69"/>
      <c r="DI200" s="69"/>
      <c r="DJ200" s="69"/>
      <c r="DK200" s="69"/>
      <c r="DL200" s="69"/>
      <c r="DM200" s="69"/>
      <c r="DN200" s="69"/>
      <c r="DO200" s="69"/>
      <c r="DP200" s="69"/>
      <c r="DQ200" s="69"/>
      <c r="DR200" s="69"/>
      <c r="DS200" s="69"/>
      <c r="DT200" s="69"/>
      <c r="DU200" s="69"/>
      <c r="DV200" s="69"/>
      <c r="DW200" s="69"/>
      <c r="DX200" s="69"/>
      <c r="DY200" s="69"/>
      <c r="DZ200" s="69"/>
      <c r="EA200" s="69"/>
      <c r="EB200" s="69"/>
      <c r="EC200" s="69"/>
      <c r="ED200" s="69"/>
      <c r="EE200" s="69"/>
      <c r="EF200" s="69"/>
      <c r="EG200" s="69"/>
      <c r="EH200" s="69"/>
      <c r="EI200" s="69"/>
      <c r="EJ200" s="69"/>
      <c r="EK200" s="69"/>
      <c r="EL200" s="69"/>
      <c r="EM200" s="69"/>
      <c r="EN200" s="69"/>
      <c r="EO200" s="69"/>
      <c r="EP200" s="69"/>
      <c r="EQ200" s="69"/>
      <c r="ER200" s="69"/>
      <c r="ES200" s="69"/>
      <c r="ET200" s="69"/>
      <c r="EU200" s="69"/>
      <c r="EV200" s="69"/>
      <c r="EW200" s="69"/>
      <c r="EX200" s="69"/>
      <c r="EY200" s="69"/>
      <c r="EZ200" s="69"/>
      <c r="FA200" s="69"/>
      <c r="FB200" s="69"/>
      <c r="FC200" s="69"/>
      <c r="FD200" s="69"/>
      <c r="FE200" s="69"/>
      <c r="FF200" s="69"/>
      <c r="FG200" s="69"/>
      <c r="FH200" s="69"/>
      <c r="FI200" s="69"/>
      <c r="FJ200" s="69"/>
      <c r="FK200" s="69"/>
      <c r="FL200" s="69"/>
      <c r="FM200" s="69"/>
      <c r="FN200" s="69"/>
      <c r="FO200" s="69"/>
      <c r="FP200" s="69"/>
      <c r="FQ200" s="69"/>
      <c r="FR200" s="69"/>
      <c r="FS200" s="69"/>
      <c r="FT200" s="69"/>
      <c r="FU200" s="69"/>
      <c r="FV200" s="69"/>
      <c r="FW200" s="69"/>
      <c r="FX200" s="69"/>
      <c r="FY200" s="69"/>
      <c r="FZ200" s="69"/>
      <c r="GA200" s="69"/>
      <c r="GB200" s="69"/>
      <c r="GC200" s="69"/>
      <c r="GD200" s="69"/>
      <c r="GE200" s="69"/>
      <c r="GF200" s="69"/>
      <c r="GG200" s="69"/>
      <c r="GH200" s="69"/>
      <c r="GI200" s="69"/>
      <c r="GJ200" s="69"/>
      <c r="GK200" s="69"/>
      <c r="GL200" s="69"/>
      <c r="GM200" s="69"/>
      <c r="GN200" s="69"/>
      <c r="GO200" s="69"/>
      <c r="GP200" s="69"/>
      <c r="GQ200" s="69"/>
      <c r="GR200" s="69"/>
      <c r="GS200" s="69"/>
      <c r="GT200" s="69"/>
      <c r="GU200" s="69"/>
      <c r="GV200" s="69"/>
      <c r="GW200" s="69"/>
      <c r="GX200" s="69"/>
      <c r="GY200" s="69"/>
      <c r="GZ200" s="69"/>
      <c r="HA200" s="69"/>
      <c r="HB200" s="69"/>
      <c r="HC200" s="69"/>
      <c r="HD200" s="69"/>
      <c r="HE200" s="69"/>
      <c r="HF200" s="69"/>
      <c r="HG200" s="69"/>
      <c r="HH200" s="69"/>
      <c r="HI200" s="69"/>
      <c r="HJ200" s="69"/>
      <c r="HK200" s="69"/>
      <c r="HL200" s="69"/>
      <c r="HM200" s="69"/>
      <c r="HN200" s="69"/>
      <c r="HO200" s="69"/>
      <c r="HP200" s="69"/>
      <c r="HQ200" s="69"/>
      <c r="HR200" s="69"/>
      <c r="HS200" s="69"/>
      <c r="HT200" s="69"/>
      <c r="HU200" s="69"/>
      <c r="HV200" s="69"/>
      <c r="HW200" s="69"/>
      <c r="HX200" s="69"/>
      <c r="HY200" s="69"/>
      <c r="HZ200" s="69"/>
      <c r="IA200" s="69"/>
      <c r="IB200" s="69"/>
      <c r="IC200" s="69"/>
      <c r="ID200" s="69"/>
      <c r="IE200" s="69"/>
      <c r="IF200" s="69"/>
      <c r="IG200" s="69"/>
      <c r="IH200" s="69"/>
      <c r="II200" s="69"/>
      <c r="IJ200" s="69"/>
      <c r="IK200" s="69"/>
    </row>
    <row r="201" spans="1:245" s="69" customFormat="1" x14ac:dyDescent="0.35">
      <c r="A201" s="84" t="s">
        <v>107</v>
      </c>
      <c r="B201" s="84" t="s">
        <v>423</v>
      </c>
      <c r="C201" s="84" t="s">
        <v>8</v>
      </c>
      <c r="D201" s="85">
        <v>7000000</v>
      </c>
      <c r="E201" s="86"/>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row>
    <row r="202" spans="1:245" s="69" customFormat="1" x14ac:dyDescent="0.35">
      <c r="A202" s="84" t="s">
        <v>108</v>
      </c>
      <c r="B202" s="84" t="s">
        <v>109</v>
      </c>
      <c r="C202" s="84" t="s">
        <v>8</v>
      </c>
      <c r="D202" s="85">
        <v>7000000</v>
      </c>
      <c r="E202" s="86"/>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row>
    <row r="203" spans="1:245" s="68" customFormat="1" x14ac:dyDescent="0.35">
      <c r="A203" s="84" t="s">
        <v>734</v>
      </c>
      <c r="B203" s="84" t="s">
        <v>735</v>
      </c>
      <c r="C203" s="84" t="s">
        <v>8</v>
      </c>
      <c r="D203" s="85">
        <v>7000000</v>
      </c>
      <c r="E203" s="86"/>
    </row>
    <row r="204" spans="1:245" x14ac:dyDescent="0.35">
      <c r="A204" s="84" t="s">
        <v>110</v>
      </c>
      <c r="B204" s="84" t="s">
        <v>736</v>
      </c>
      <c r="C204" s="84" t="s">
        <v>8</v>
      </c>
      <c r="D204" s="85">
        <v>7000000</v>
      </c>
      <c r="E204" s="86"/>
    </row>
    <row r="205" spans="1:245" x14ac:dyDescent="0.35">
      <c r="A205" s="84" t="s">
        <v>111</v>
      </c>
      <c r="B205" s="84" t="s">
        <v>737</v>
      </c>
      <c r="C205" s="84" t="s">
        <v>8</v>
      </c>
      <c r="D205" s="85">
        <v>7000000</v>
      </c>
      <c r="E205" s="86"/>
    </row>
    <row r="206" spans="1:245" x14ac:dyDescent="0.35">
      <c r="A206" s="84" t="s">
        <v>112</v>
      </c>
      <c r="B206" s="84" t="s">
        <v>738</v>
      </c>
      <c r="C206" s="84" t="s">
        <v>8</v>
      </c>
      <c r="D206" s="85">
        <v>7000000</v>
      </c>
      <c r="E206" s="86"/>
      <c r="F206" s="69"/>
      <c r="G206" s="69"/>
      <c r="H206" s="69"/>
      <c r="I206" s="69"/>
      <c r="J206" s="69"/>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c r="CA206" s="69"/>
      <c r="CB206" s="69"/>
      <c r="CC206" s="69"/>
      <c r="CD206" s="69"/>
      <c r="CE206" s="69"/>
      <c r="CF206" s="69"/>
      <c r="CG206" s="69"/>
      <c r="CH206" s="69"/>
      <c r="CI206" s="69"/>
      <c r="CJ206" s="69"/>
      <c r="CK206" s="69"/>
      <c r="CL206" s="69"/>
      <c r="CM206" s="69"/>
      <c r="CN206" s="69"/>
      <c r="CO206" s="69"/>
      <c r="CP206" s="69"/>
      <c r="CQ206" s="69"/>
      <c r="CR206" s="69"/>
      <c r="CS206" s="69"/>
      <c r="CT206" s="69"/>
      <c r="CU206" s="69"/>
      <c r="CV206" s="69"/>
      <c r="CW206" s="69"/>
      <c r="CX206" s="69"/>
      <c r="CY206" s="69"/>
      <c r="CZ206" s="69"/>
      <c r="DA206" s="69"/>
      <c r="DB206" s="69"/>
      <c r="DC206" s="69"/>
      <c r="DD206" s="69"/>
      <c r="DE206" s="69"/>
      <c r="DF206" s="69"/>
      <c r="DG206" s="69"/>
      <c r="DH206" s="69"/>
      <c r="DI206" s="69"/>
      <c r="DJ206" s="69"/>
      <c r="DK206" s="69"/>
      <c r="DL206" s="69"/>
      <c r="DM206" s="69"/>
      <c r="DN206" s="69"/>
      <c r="DO206" s="69"/>
      <c r="DP206" s="69"/>
      <c r="DQ206" s="69"/>
      <c r="DR206" s="69"/>
      <c r="DS206" s="69"/>
      <c r="DT206" s="69"/>
      <c r="DU206" s="69"/>
      <c r="DV206" s="69"/>
      <c r="DW206" s="69"/>
      <c r="DX206" s="69"/>
      <c r="DY206" s="69"/>
      <c r="DZ206" s="69"/>
      <c r="EA206" s="69"/>
      <c r="EB206" s="69"/>
      <c r="EC206" s="69"/>
      <c r="ED206" s="69"/>
      <c r="EE206" s="69"/>
      <c r="EF206" s="69"/>
      <c r="EG206" s="69"/>
      <c r="EH206" s="69"/>
      <c r="EI206" s="69"/>
      <c r="EJ206" s="69"/>
      <c r="EK206" s="69"/>
      <c r="EL206" s="69"/>
      <c r="EM206" s="69"/>
      <c r="EN206" s="69"/>
      <c r="EO206" s="69"/>
      <c r="EP206" s="69"/>
      <c r="EQ206" s="69"/>
      <c r="ER206" s="69"/>
      <c r="ES206" s="69"/>
      <c r="ET206" s="69"/>
      <c r="EU206" s="69"/>
      <c r="EV206" s="69"/>
      <c r="EW206" s="69"/>
      <c r="EX206" s="69"/>
      <c r="EY206" s="69"/>
      <c r="EZ206" s="69"/>
      <c r="FA206" s="69"/>
      <c r="FB206" s="69"/>
      <c r="FC206" s="69"/>
      <c r="FD206" s="69"/>
      <c r="FE206" s="69"/>
      <c r="FF206" s="69"/>
      <c r="FG206" s="69"/>
      <c r="FH206" s="69"/>
      <c r="FI206" s="69"/>
      <c r="FJ206" s="69"/>
      <c r="FK206" s="69"/>
      <c r="FL206" s="69"/>
      <c r="FM206" s="69"/>
      <c r="FN206" s="69"/>
      <c r="FO206" s="69"/>
      <c r="FP206" s="69"/>
      <c r="FQ206" s="69"/>
      <c r="FR206" s="69"/>
      <c r="FS206" s="69"/>
      <c r="FT206" s="69"/>
      <c r="FU206" s="69"/>
      <c r="FV206" s="69"/>
      <c r="FW206" s="69"/>
      <c r="FX206" s="69"/>
      <c r="FY206" s="69"/>
      <c r="FZ206" s="69"/>
      <c r="GA206" s="69"/>
      <c r="GB206" s="69"/>
      <c r="GC206" s="69"/>
      <c r="GD206" s="69"/>
      <c r="GE206" s="69"/>
      <c r="GF206" s="69"/>
      <c r="GG206" s="69"/>
      <c r="GH206" s="69"/>
      <c r="GI206" s="69"/>
      <c r="GJ206" s="69"/>
      <c r="GK206" s="69"/>
      <c r="GL206" s="69"/>
      <c r="GM206" s="69"/>
      <c r="GN206" s="69"/>
      <c r="GO206" s="69"/>
      <c r="GP206" s="69"/>
      <c r="GQ206" s="69"/>
      <c r="GR206" s="69"/>
      <c r="GS206" s="69"/>
      <c r="GT206" s="69"/>
      <c r="GU206" s="69"/>
      <c r="GV206" s="69"/>
      <c r="GW206" s="69"/>
      <c r="GX206" s="69"/>
      <c r="GY206" s="69"/>
      <c r="GZ206" s="69"/>
      <c r="HA206" s="69"/>
      <c r="HB206" s="69"/>
      <c r="HC206" s="69"/>
      <c r="HD206" s="69"/>
      <c r="HE206" s="69"/>
      <c r="HF206" s="69"/>
      <c r="HG206" s="69"/>
      <c r="HH206" s="69"/>
      <c r="HI206" s="69"/>
      <c r="HJ206" s="69"/>
      <c r="HK206" s="69"/>
      <c r="HL206" s="69"/>
      <c r="HM206" s="69"/>
      <c r="HN206" s="69"/>
      <c r="HO206" s="69"/>
      <c r="HP206" s="69"/>
      <c r="HQ206" s="69"/>
      <c r="HR206" s="69"/>
      <c r="HS206" s="69"/>
      <c r="HT206" s="69"/>
      <c r="HU206" s="69"/>
      <c r="HV206" s="69"/>
      <c r="HW206" s="69"/>
      <c r="HX206" s="69"/>
      <c r="HY206" s="69"/>
      <c r="HZ206" s="69"/>
      <c r="IA206" s="69"/>
      <c r="IB206" s="69"/>
      <c r="IC206" s="69"/>
      <c r="ID206" s="69"/>
      <c r="IE206" s="69"/>
      <c r="IF206" s="69"/>
      <c r="IG206" s="69"/>
      <c r="IH206" s="69"/>
      <c r="II206" s="69"/>
      <c r="IJ206" s="69"/>
      <c r="IK206" s="69"/>
    </row>
    <row r="207" spans="1:245" s="70" customFormat="1" x14ac:dyDescent="0.35">
      <c r="A207" s="84" t="s">
        <v>739</v>
      </c>
      <c r="B207" s="84" t="s">
        <v>168</v>
      </c>
      <c r="C207" s="84" t="s">
        <v>8</v>
      </c>
      <c r="D207" s="85">
        <v>6000000</v>
      </c>
      <c r="E207" s="86"/>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C207" s="1"/>
      <c r="ID207" s="1"/>
      <c r="IE207" s="1"/>
      <c r="IF207" s="1"/>
      <c r="IG207" s="1"/>
      <c r="IH207" s="1"/>
      <c r="II207" s="1"/>
      <c r="IJ207" s="1"/>
      <c r="IK207" s="1"/>
    </row>
    <row r="208" spans="1:245" x14ac:dyDescent="0.35">
      <c r="A208" s="84"/>
      <c r="B208" s="84"/>
      <c r="C208" s="84"/>
      <c r="D208" s="85"/>
      <c r="E208" s="86"/>
      <c r="F208" s="70"/>
      <c r="G208" s="70"/>
      <c r="H208" s="70"/>
      <c r="I208" s="70"/>
      <c r="J208" s="70"/>
      <c r="K208" s="70"/>
      <c r="L208" s="70"/>
      <c r="M208" s="70"/>
      <c r="N208" s="70"/>
      <c r="O208" s="70"/>
      <c r="P208" s="70"/>
      <c r="Q208" s="70"/>
      <c r="R208" s="70"/>
      <c r="S208" s="70"/>
      <c r="T208" s="70"/>
      <c r="U208" s="70"/>
      <c r="V208" s="70"/>
      <c r="W208" s="70"/>
      <c r="X208" s="70"/>
      <c r="Y208" s="70"/>
      <c r="Z208" s="70"/>
      <c r="AA208" s="70"/>
      <c r="AB208" s="70"/>
      <c r="AC208" s="70"/>
      <c r="AD208" s="70"/>
      <c r="AE208" s="70"/>
      <c r="AF208" s="70"/>
      <c r="AG208" s="70"/>
      <c r="AH208" s="70"/>
      <c r="AI208" s="70"/>
      <c r="AJ208" s="70"/>
      <c r="AK208" s="70"/>
      <c r="AL208" s="70"/>
      <c r="AM208" s="70"/>
      <c r="AN208" s="70"/>
      <c r="AO208" s="70"/>
      <c r="AP208" s="70"/>
      <c r="AQ208" s="70"/>
      <c r="AR208" s="70"/>
      <c r="AS208" s="70"/>
      <c r="AT208" s="70"/>
      <c r="AU208" s="70"/>
      <c r="AV208" s="70"/>
      <c r="AW208" s="70"/>
      <c r="AX208" s="70"/>
      <c r="AY208" s="70"/>
      <c r="AZ208" s="70"/>
      <c r="BA208" s="70"/>
      <c r="BB208" s="70"/>
      <c r="BC208" s="70"/>
      <c r="BD208" s="70"/>
      <c r="BE208" s="70"/>
      <c r="BF208" s="70"/>
      <c r="BG208" s="70"/>
      <c r="BH208" s="70"/>
      <c r="BI208" s="70"/>
      <c r="BJ208" s="70"/>
      <c r="BK208" s="70"/>
      <c r="BL208" s="70"/>
      <c r="BM208" s="70"/>
      <c r="BN208" s="70"/>
      <c r="BO208" s="70"/>
      <c r="BP208" s="70"/>
      <c r="BQ208" s="70"/>
      <c r="BR208" s="70"/>
      <c r="BS208" s="70"/>
      <c r="BT208" s="70"/>
      <c r="BU208" s="70"/>
      <c r="BV208" s="70"/>
      <c r="BW208" s="70"/>
      <c r="BX208" s="70"/>
      <c r="BY208" s="70"/>
      <c r="BZ208" s="70"/>
      <c r="CA208" s="70"/>
      <c r="CB208" s="70"/>
      <c r="CC208" s="70"/>
      <c r="CD208" s="70"/>
      <c r="CE208" s="70"/>
      <c r="CF208" s="70"/>
      <c r="CG208" s="70"/>
      <c r="CH208" s="70"/>
      <c r="CI208" s="70"/>
      <c r="CJ208" s="70"/>
      <c r="CK208" s="70"/>
      <c r="CL208" s="70"/>
      <c r="CM208" s="70"/>
      <c r="CN208" s="70"/>
      <c r="CO208" s="70"/>
      <c r="CP208" s="70"/>
      <c r="CQ208" s="70"/>
      <c r="CR208" s="70"/>
      <c r="CS208" s="70"/>
      <c r="CT208" s="70"/>
      <c r="CU208" s="70"/>
      <c r="CV208" s="70"/>
      <c r="CW208" s="70"/>
      <c r="CX208" s="70"/>
      <c r="CY208" s="70"/>
      <c r="CZ208" s="70"/>
      <c r="DA208" s="70"/>
      <c r="DB208" s="70"/>
      <c r="DC208" s="70"/>
      <c r="DD208" s="70"/>
      <c r="DE208" s="70"/>
      <c r="DF208" s="70"/>
      <c r="DG208" s="70"/>
      <c r="DH208" s="70"/>
      <c r="DI208" s="70"/>
      <c r="DJ208" s="70"/>
      <c r="DK208" s="70"/>
      <c r="DL208" s="70"/>
      <c r="DM208" s="70"/>
      <c r="DN208" s="70"/>
      <c r="DO208" s="70"/>
      <c r="DP208" s="70"/>
      <c r="DQ208" s="70"/>
      <c r="DR208" s="70"/>
      <c r="DS208" s="70"/>
      <c r="DT208" s="70"/>
      <c r="DU208" s="70"/>
      <c r="DV208" s="70"/>
      <c r="DW208" s="70"/>
      <c r="DX208" s="70"/>
      <c r="DY208" s="70"/>
      <c r="DZ208" s="70"/>
      <c r="EA208" s="70"/>
      <c r="EB208" s="70"/>
      <c r="EC208" s="70"/>
      <c r="ED208" s="70"/>
      <c r="EE208" s="70"/>
      <c r="EF208" s="70"/>
      <c r="EG208" s="70"/>
      <c r="EH208" s="70"/>
      <c r="EI208" s="70"/>
      <c r="EJ208" s="70"/>
      <c r="EK208" s="70"/>
      <c r="EL208" s="70"/>
      <c r="EM208" s="70"/>
      <c r="EN208" s="70"/>
      <c r="EO208" s="70"/>
      <c r="EP208" s="70"/>
      <c r="EQ208" s="70"/>
      <c r="ER208" s="70"/>
      <c r="ES208" s="70"/>
      <c r="ET208" s="70"/>
      <c r="EU208" s="70"/>
      <c r="EV208" s="70"/>
      <c r="EW208" s="70"/>
      <c r="EX208" s="70"/>
      <c r="EY208" s="70"/>
      <c r="EZ208" s="70"/>
      <c r="FA208" s="70"/>
      <c r="FB208" s="70"/>
      <c r="FC208" s="70"/>
      <c r="FD208" s="70"/>
      <c r="FE208" s="70"/>
      <c r="FF208" s="70"/>
      <c r="FG208" s="70"/>
      <c r="FH208" s="70"/>
      <c r="FI208" s="70"/>
      <c r="FJ208" s="70"/>
      <c r="FK208" s="70"/>
      <c r="FL208" s="70"/>
      <c r="FM208" s="70"/>
      <c r="FN208" s="70"/>
      <c r="FO208" s="70"/>
      <c r="FP208" s="70"/>
      <c r="FQ208" s="70"/>
      <c r="FR208" s="70"/>
      <c r="FS208" s="70"/>
      <c r="FT208" s="70"/>
      <c r="FU208" s="70"/>
      <c r="FV208" s="70"/>
      <c r="FW208" s="70"/>
      <c r="FX208" s="70"/>
      <c r="FY208" s="70"/>
      <c r="FZ208" s="70"/>
      <c r="GA208" s="70"/>
      <c r="GB208" s="70"/>
      <c r="GC208" s="70"/>
      <c r="GD208" s="70"/>
      <c r="GE208" s="70"/>
      <c r="GF208" s="70"/>
      <c r="GG208" s="70"/>
      <c r="GH208" s="70"/>
      <c r="GI208" s="70"/>
      <c r="GJ208" s="70"/>
      <c r="GK208" s="70"/>
      <c r="GL208" s="70"/>
      <c r="GM208" s="70"/>
      <c r="GN208" s="70"/>
      <c r="GO208" s="70"/>
      <c r="GP208" s="70"/>
      <c r="GQ208" s="70"/>
      <c r="GR208" s="70"/>
      <c r="GS208" s="70"/>
      <c r="GT208" s="70"/>
      <c r="GU208" s="70"/>
      <c r="GV208" s="70"/>
      <c r="GW208" s="70"/>
      <c r="GX208" s="70"/>
      <c r="GY208" s="70"/>
      <c r="GZ208" s="70"/>
      <c r="HA208" s="70"/>
      <c r="HB208" s="70"/>
      <c r="HC208" s="70"/>
      <c r="HD208" s="70"/>
      <c r="HE208" s="70"/>
      <c r="HF208" s="70"/>
      <c r="HG208" s="70"/>
      <c r="HH208" s="70"/>
      <c r="HI208" s="70"/>
      <c r="HJ208" s="70"/>
      <c r="HK208" s="70"/>
      <c r="HL208" s="70"/>
      <c r="HM208" s="70"/>
      <c r="HN208" s="70"/>
      <c r="HO208" s="70"/>
      <c r="HP208" s="70"/>
      <c r="HQ208" s="70"/>
      <c r="HR208" s="70"/>
      <c r="HS208" s="70"/>
      <c r="HT208" s="70"/>
      <c r="HU208" s="70"/>
      <c r="HV208" s="70"/>
      <c r="HW208" s="70"/>
      <c r="HX208" s="70"/>
      <c r="HY208" s="70"/>
      <c r="HZ208" s="70"/>
      <c r="IA208" s="70"/>
      <c r="IB208" s="70"/>
      <c r="IC208" s="70"/>
      <c r="ID208" s="70"/>
      <c r="IE208" s="70"/>
      <c r="IF208" s="70"/>
      <c r="IG208" s="70"/>
      <c r="IH208" s="70"/>
      <c r="II208" s="70"/>
      <c r="IJ208" s="70"/>
      <c r="IK208" s="70"/>
    </row>
    <row r="209" spans="1:245" x14ac:dyDescent="0.35">
      <c r="A209" s="84" t="s">
        <v>113</v>
      </c>
      <c r="B209" s="84" t="s">
        <v>740</v>
      </c>
      <c r="C209" s="84" t="s">
        <v>17</v>
      </c>
      <c r="D209" s="85">
        <v>13000000</v>
      </c>
      <c r="E209" s="86"/>
    </row>
    <row r="210" spans="1:245" s="68" customFormat="1" x14ac:dyDescent="0.35">
      <c r="A210" s="84" t="s">
        <v>114</v>
      </c>
      <c r="B210" s="84" t="s">
        <v>741</v>
      </c>
      <c r="C210" s="84" t="s">
        <v>17</v>
      </c>
      <c r="D210" s="85">
        <v>11000000</v>
      </c>
      <c r="E210" s="86"/>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c r="HF210" s="1"/>
      <c r="HG210" s="1"/>
      <c r="HH210" s="1"/>
      <c r="HI210" s="1"/>
      <c r="HJ210" s="1"/>
      <c r="HK210" s="1"/>
      <c r="HL210" s="1"/>
      <c r="HM210" s="1"/>
      <c r="HN210" s="1"/>
      <c r="HO210" s="1"/>
      <c r="HP210" s="1"/>
      <c r="HQ210" s="1"/>
      <c r="HR210" s="1"/>
      <c r="HS210" s="1"/>
      <c r="HT210" s="1"/>
      <c r="HU210" s="1"/>
      <c r="HV210" s="1"/>
      <c r="HW210" s="1"/>
      <c r="HX210" s="1"/>
      <c r="HY210" s="1"/>
      <c r="HZ210" s="1"/>
      <c r="IA210" s="1"/>
      <c r="IB210" s="1"/>
      <c r="IC210" s="1"/>
      <c r="ID210" s="1"/>
      <c r="IE210" s="1"/>
      <c r="IF210" s="1"/>
      <c r="IG210" s="1"/>
      <c r="IH210" s="1"/>
      <c r="II210" s="1"/>
      <c r="IJ210" s="1"/>
      <c r="IK210" s="1"/>
    </row>
    <row r="211" spans="1:245" s="68" customFormat="1" x14ac:dyDescent="0.35">
      <c r="A211" s="84" t="s">
        <v>115</v>
      </c>
      <c r="B211" s="84" t="s">
        <v>232</v>
      </c>
      <c r="C211" s="84" t="s">
        <v>17</v>
      </c>
      <c r="D211" s="85">
        <v>10000000</v>
      </c>
      <c r="E211" s="86"/>
      <c r="F211" s="69"/>
      <c r="G211" s="69"/>
      <c r="H211" s="69"/>
      <c r="I211" s="69"/>
      <c r="J211" s="69"/>
      <c r="K211" s="69"/>
      <c r="L211" s="69"/>
      <c r="M211" s="69"/>
      <c r="N211" s="69"/>
      <c r="O211" s="69"/>
      <c r="P211" s="69"/>
      <c r="Q211" s="69"/>
      <c r="R211" s="69"/>
      <c r="S211" s="69"/>
      <c r="T211" s="69"/>
      <c r="U211" s="69"/>
      <c r="V211" s="69"/>
      <c r="W211" s="69"/>
      <c r="X211" s="69"/>
      <c r="Y211" s="69"/>
      <c r="Z211" s="69"/>
      <c r="AA211" s="69"/>
      <c r="AB211" s="69"/>
      <c r="AC211" s="69"/>
      <c r="AD211" s="69"/>
      <c r="AE211" s="69"/>
      <c r="AF211" s="69"/>
      <c r="AG211" s="69"/>
      <c r="AH211" s="69"/>
      <c r="AI211" s="69"/>
      <c r="AJ211" s="69"/>
      <c r="AK211" s="69"/>
      <c r="AL211" s="69"/>
      <c r="AM211" s="69"/>
      <c r="AN211" s="69"/>
      <c r="AO211" s="69"/>
      <c r="AP211" s="69"/>
      <c r="AQ211" s="69"/>
      <c r="AR211" s="69"/>
      <c r="AS211" s="69"/>
      <c r="AT211" s="69"/>
      <c r="AU211" s="69"/>
      <c r="AV211" s="69"/>
      <c r="AW211" s="69"/>
      <c r="AX211" s="69"/>
      <c r="AY211" s="69"/>
      <c r="AZ211" s="69"/>
      <c r="BA211" s="69"/>
      <c r="BB211" s="69"/>
      <c r="BC211" s="69"/>
      <c r="BD211" s="69"/>
      <c r="BE211" s="69"/>
      <c r="BF211" s="69"/>
      <c r="BG211" s="69"/>
      <c r="BH211" s="69"/>
      <c r="BI211" s="69"/>
      <c r="BJ211" s="69"/>
      <c r="BK211" s="69"/>
      <c r="BL211" s="69"/>
      <c r="BM211" s="69"/>
      <c r="BN211" s="69"/>
      <c r="BO211" s="69"/>
      <c r="BP211" s="69"/>
      <c r="BQ211" s="69"/>
      <c r="BR211" s="69"/>
      <c r="BS211" s="69"/>
      <c r="BT211" s="69"/>
      <c r="BU211" s="69"/>
      <c r="BV211" s="69"/>
      <c r="BW211" s="69"/>
      <c r="BX211" s="69"/>
      <c r="BY211" s="69"/>
      <c r="BZ211" s="69"/>
      <c r="CA211" s="69"/>
      <c r="CB211" s="69"/>
      <c r="CC211" s="69"/>
      <c r="CD211" s="69"/>
      <c r="CE211" s="69"/>
      <c r="CF211" s="69"/>
      <c r="CG211" s="69"/>
      <c r="CH211" s="69"/>
      <c r="CI211" s="69"/>
      <c r="CJ211" s="69"/>
      <c r="CK211" s="69"/>
      <c r="CL211" s="69"/>
      <c r="CM211" s="69"/>
      <c r="CN211" s="69"/>
      <c r="CO211" s="69"/>
      <c r="CP211" s="69"/>
      <c r="CQ211" s="69"/>
      <c r="CR211" s="69"/>
      <c r="CS211" s="69"/>
      <c r="CT211" s="69"/>
      <c r="CU211" s="69"/>
      <c r="CV211" s="69"/>
      <c r="CW211" s="69"/>
      <c r="CX211" s="69"/>
      <c r="CY211" s="69"/>
      <c r="CZ211" s="69"/>
      <c r="DA211" s="69"/>
      <c r="DB211" s="69"/>
      <c r="DC211" s="69"/>
      <c r="DD211" s="69"/>
      <c r="DE211" s="69"/>
      <c r="DF211" s="69"/>
      <c r="DG211" s="69"/>
      <c r="DH211" s="69"/>
      <c r="DI211" s="69"/>
      <c r="DJ211" s="69"/>
      <c r="DK211" s="69"/>
      <c r="DL211" s="69"/>
      <c r="DM211" s="69"/>
      <c r="DN211" s="69"/>
      <c r="DO211" s="69"/>
      <c r="DP211" s="69"/>
      <c r="DQ211" s="69"/>
      <c r="DR211" s="69"/>
      <c r="DS211" s="69"/>
      <c r="DT211" s="69"/>
      <c r="DU211" s="69"/>
      <c r="DV211" s="69"/>
      <c r="DW211" s="69"/>
      <c r="DX211" s="69"/>
      <c r="DY211" s="69"/>
      <c r="DZ211" s="69"/>
      <c r="EA211" s="69"/>
      <c r="EB211" s="69"/>
      <c r="EC211" s="69"/>
      <c r="ED211" s="69"/>
      <c r="EE211" s="69"/>
      <c r="EF211" s="69"/>
      <c r="EG211" s="69"/>
      <c r="EH211" s="69"/>
      <c r="EI211" s="69"/>
      <c r="EJ211" s="69"/>
      <c r="EK211" s="69"/>
      <c r="EL211" s="69"/>
      <c r="EM211" s="69"/>
      <c r="EN211" s="69"/>
      <c r="EO211" s="69"/>
      <c r="EP211" s="69"/>
      <c r="EQ211" s="69"/>
      <c r="ER211" s="69"/>
      <c r="ES211" s="69"/>
      <c r="ET211" s="69"/>
      <c r="EU211" s="69"/>
      <c r="EV211" s="69"/>
      <c r="EW211" s="69"/>
      <c r="EX211" s="69"/>
      <c r="EY211" s="69"/>
      <c r="EZ211" s="69"/>
      <c r="FA211" s="69"/>
      <c r="FB211" s="69"/>
      <c r="FC211" s="69"/>
      <c r="FD211" s="69"/>
      <c r="FE211" s="69"/>
      <c r="FF211" s="69"/>
      <c r="FG211" s="69"/>
      <c r="FH211" s="69"/>
      <c r="FI211" s="69"/>
      <c r="FJ211" s="69"/>
      <c r="FK211" s="69"/>
      <c r="FL211" s="69"/>
      <c r="FM211" s="69"/>
      <c r="FN211" s="69"/>
      <c r="FO211" s="69"/>
      <c r="FP211" s="69"/>
      <c r="FQ211" s="69"/>
      <c r="FR211" s="69"/>
      <c r="FS211" s="69"/>
      <c r="FT211" s="69"/>
      <c r="FU211" s="69"/>
      <c r="FV211" s="69"/>
      <c r="FW211" s="69"/>
      <c r="FX211" s="69"/>
      <c r="FY211" s="69"/>
      <c r="FZ211" s="69"/>
      <c r="GA211" s="69"/>
      <c r="GB211" s="69"/>
      <c r="GC211" s="69"/>
      <c r="GD211" s="69"/>
      <c r="GE211" s="69"/>
      <c r="GF211" s="69"/>
      <c r="GG211" s="69"/>
      <c r="GH211" s="69"/>
      <c r="GI211" s="69"/>
      <c r="GJ211" s="69"/>
      <c r="GK211" s="69"/>
      <c r="GL211" s="69"/>
      <c r="GM211" s="69"/>
      <c r="GN211" s="69"/>
      <c r="GO211" s="69"/>
      <c r="GP211" s="69"/>
      <c r="GQ211" s="69"/>
      <c r="GR211" s="69"/>
      <c r="GS211" s="69"/>
      <c r="GT211" s="69"/>
      <c r="GU211" s="69"/>
      <c r="GV211" s="69"/>
      <c r="GW211" s="69"/>
      <c r="GX211" s="69"/>
      <c r="GY211" s="69"/>
      <c r="GZ211" s="69"/>
      <c r="HA211" s="69"/>
      <c r="HB211" s="69"/>
      <c r="HC211" s="69"/>
      <c r="HD211" s="69"/>
      <c r="HE211" s="69"/>
      <c r="HF211" s="69"/>
      <c r="HG211" s="69"/>
      <c r="HH211" s="69"/>
      <c r="HI211" s="69"/>
      <c r="HJ211" s="69"/>
      <c r="HK211" s="69"/>
      <c r="HL211" s="69"/>
      <c r="HM211" s="69"/>
      <c r="HN211" s="69"/>
      <c r="HO211" s="69"/>
      <c r="HP211" s="69"/>
      <c r="HQ211" s="69"/>
      <c r="HR211" s="69"/>
      <c r="HS211" s="69"/>
      <c r="HT211" s="69"/>
      <c r="HU211" s="69"/>
      <c r="HV211" s="69"/>
      <c r="HW211" s="69"/>
      <c r="HX211" s="69"/>
      <c r="HY211" s="69"/>
      <c r="HZ211" s="69"/>
      <c r="IA211" s="69"/>
      <c r="IB211" s="69"/>
      <c r="IC211" s="69"/>
      <c r="ID211" s="69"/>
      <c r="IE211" s="69"/>
      <c r="IF211" s="69"/>
      <c r="IG211" s="69"/>
      <c r="IH211" s="69"/>
      <c r="II211" s="69"/>
      <c r="IJ211" s="69"/>
      <c r="IK211" s="69"/>
    </row>
    <row r="212" spans="1:245" x14ac:dyDescent="0.35">
      <c r="A212" s="84" t="s">
        <v>116</v>
      </c>
      <c r="B212" s="84" t="s">
        <v>742</v>
      </c>
      <c r="C212" s="84" t="s">
        <v>17</v>
      </c>
      <c r="D212" s="85">
        <v>8000000</v>
      </c>
      <c r="E212" s="86"/>
    </row>
    <row r="213" spans="1:245" s="70" customFormat="1" x14ac:dyDescent="0.35">
      <c r="A213" s="84" t="s">
        <v>118</v>
      </c>
      <c r="B213" s="84" t="s">
        <v>743</v>
      </c>
      <c r="C213" s="84" t="s">
        <v>17</v>
      </c>
      <c r="D213" s="85">
        <v>7000000</v>
      </c>
      <c r="E213" s="86"/>
      <c r="F213" s="68"/>
      <c r="G213" s="68"/>
      <c r="H213" s="68"/>
      <c r="I213" s="68"/>
      <c r="J213" s="68"/>
      <c r="K213" s="68"/>
      <c r="L213" s="68"/>
      <c r="M213" s="68"/>
      <c r="N213" s="68"/>
      <c r="O213" s="68"/>
      <c r="P213" s="68"/>
      <c r="Q213" s="68"/>
      <c r="R213" s="68"/>
      <c r="S213" s="68"/>
      <c r="T213" s="68"/>
      <c r="U213" s="68"/>
      <c r="V213" s="68"/>
      <c r="W213" s="68"/>
      <c r="X213" s="68"/>
      <c r="Y213" s="68"/>
      <c r="Z213" s="68"/>
      <c r="AA213" s="68"/>
      <c r="AB213" s="68"/>
      <c r="AC213" s="68"/>
      <c r="AD213" s="68"/>
      <c r="AE213" s="68"/>
      <c r="AF213" s="68"/>
      <c r="AG213" s="68"/>
      <c r="AH213" s="68"/>
      <c r="AI213" s="68"/>
      <c r="AJ213" s="68"/>
      <c r="AK213" s="68"/>
      <c r="AL213" s="68"/>
      <c r="AM213" s="68"/>
      <c r="AN213" s="68"/>
      <c r="AO213" s="68"/>
      <c r="AP213" s="68"/>
      <c r="AQ213" s="68"/>
      <c r="AR213" s="68"/>
      <c r="AS213" s="68"/>
      <c r="AT213" s="68"/>
      <c r="AU213" s="68"/>
      <c r="AV213" s="68"/>
      <c r="AW213" s="68"/>
      <c r="AX213" s="68"/>
      <c r="AY213" s="68"/>
      <c r="AZ213" s="68"/>
      <c r="BA213" s="68"/>
      <c r="BB213" s="68"/>
      <c r="BC213" s="68"/>
      <c r="BD213" s="68"/>
      <c r="BE213" s="68"/>
      <c r="BF213" s="68"/>
      <c r="BG213" s="68"/>
      <c r="BH213" s="68"/>
      <c r="BI213" s="68"/>
      <c r="BJ213" s="68"/>
      <c r="BK213" s="68"/>
      <c r="BL213" s="68"/>
      <c r="BM213" s="68"/>
      <c r="BN213" s="68"/>
      <c r="BO213" s="68"/>
      <c r="BP213" s="68"/>
      <c r="BQ213" s="68"/>
      <c r="BR213" s="68"/>
      <c r="BS213" s="68"/>
      <c r="BT213" s="68"/>
      <c r="BU213" s="68"/>
      <c r="BV213" s="68"/>
      <c r="BW213" s="68"/>
      <c r="BX213" s="68"/>
      <c r="BY213" s="68"/>
      <c r="BZ213" s="68"/>
      <c r="CA213" s="68"/>
      <c r="CB213" s="68"/>
      <c r="CC213" s="68"/>
      <c r="CD213" s="68"/>
      <c r="CE213" s="68"/>
      <c r="CF213" s="68"/>
      <c r="CG213" s="68"/>
      <c r="CH213" s="68"/>
      <c r="CI213" s="68"/>
      <c r="CJ213" s="68"/>
      <c r="CK213" s="68"/>
      <c r="CL213" s="68"/>
      <c r="CM213" s="68"/>
      <c r="CN213" s="68"/>
      <c r="CO213" s="68"/>
      <c r="CP213" s="68"/>
      <c r="CQ213" s="68"/>
      <c r="CR213" s="68"/>
      <c r="CS213" s="68"/>
      <c r="CT213" s="68"/>
      <c r="CU213" s="68"/>
      <c r="CV213" s="68"/>
      <c r="CW213" s="68"/>
      <c r="CX213" s="68"/>
      <c r="CY213" s="68"/>
      <c r="CZ213" s="68"/>
      <c r="DA213" s="68"/>
      <c r="DB213" s="68"/>
      <c r="DC213" s="68"/>
      <c r="DD213" s="68"/>
      <c r="DE213" s="68"/>
      <c r="DF213" s="68"/>
      <c r="DG213" s="68"/>
      <c r="DH213" s="68"/>
      <c r="DI213" s="68"/>
      <c r="DJ213" s="68"/>
      <c r="DK213" s="68"/>
      <c r="DL213" s="68"/>
      <c r="DM213" s="68"/>
      <c r="DN213" s="68"/>
      <c r="DO213" s="68"/>
      <c r="DP213" s="68"/>
      <c r="DQ213" s="68"/>
      <c r="DR213" s="68"/>
      <c r="DS213" s="68"/>
      <c r="DT213" s="68"/>
      <c r="DU213" s="68"/>
      <c r="DV213" s="68"/>
      <c r="DW213" s="68"/>
      <c r="DX213" s="68"/>
      <c r="DY213" s="68"/>
      <c r="DZ213" s="68"/>
      <c r="EA213" s="68"/>
      <c r="EB213" s="68"/>
      <c r="EC213" s="68"/>
      <c r="ED213" s="68"/>
      <c r="EE213" s="68"/>
      <c r="EF213" s="68"/>
      <c r="EG213" s="68"/>
      <c r="EH213" s="68"/>
      <c r="EI213" s="68"/>
      <c r="EJ213" s="68"/>
      <c r="EK213" s="68"/>
      <c r="EL213" s="68"/>
      <c r="EM213" s="68"/>
      <c r="EN213" s="68"/>
      <c r="EO213" s="68"/>
      <c r="EP213" s="68"/>
      <c r="EQ213" s="68"/>
      <c r="ER213" s="68"/>
      <c r="ES213" s="68"/>
      <c r="ET213" s="68"/>
      <c r="EU213" s="68"/>
      <c r="EV213" s="68"/>
      <c r="EW213" s="68"/>
      <c r="EX213" s="68"/>
      <c r="EY213" s="68"/>
      <c r="EZ213" s="68"/>
      <c r="FA213" s="68"/>
      <c r="FB213" s="68"/>
      <c r="FC213" s="68"/>
      <c r="FD213" s="68"/>
      <c r="FE213" s="68"/>
      <c r="FF213" s="68"/>
      <c r="FG213" s="68"/>
      <c r="FH213" s="68"/>
      <c r="FI213" s="68"/>
      <c r="FJ213" s="68"/>
      <c r="FK213" s="68"/>
      <c r="FL213" s="68"/>
      <c r="FM213" s="68"/>
      <c r="FN213" s="68"/>
      <c r="FO213" s="68"/>
      <c r="FP213" s="68"/>
      <c r="FQ213" s="68"/>
      <c r="FR213" s="68"/>
      <c r="FS213" s="68"/>
      <c r="FT213" s="68"/>
      <c r="FU213" s="68"/>
      <c r="FV213" s="68"/>
      <c r="FW213" s="68"/>
      <c r="FX213" s="68"/>
      <c r="FY213" s="68"/>
      <c r="FZ213" s="68"/>
      <c r="GA213" s="68"/>
      <c r="GB213" s="68"/>
      <c r="GC213" s="68"/>
      <c r="GD213" s="68"/>
      <c r="GE213" s="68"/>
      <c r="GF213" s="68"/>
      <c r="GG213" s="68"/>
      <c r="GH213" s="68"/>
      <c r="GI213" s="68"/>
      <c r="GJ213" s="68"/>
      <c r="GK213" s="68"/>
      <c r="GL213" s="68"/>
      <c r="GM213" s="68"/>
      <c r="GN213" s="68"/>
      <c r="GO213" s="68"/>
      <c r="GP213" s="68"/>
      <c r="GQ213" s="68"/>
      <c r="GR213" s="68"/>
      <c r="GS213" s="68"/>
      <c r="GT213" s="68"/>
      <c r="GU213" s="68"/>
      <c r="GV213" s="68"/>
      <c r="GW213" s="68"/>
      <c r="GX213" s="68"/>
      <c r="GY213" s="68"/>
      <c r="GZ213" s="68"/>
      <c r="HA213" s="68"/>
      <c r="HB213" s="68"/>
      <c r="HC213" s="68"/>
      <c r="HD213" s="68"/>
      <c r="HE213" s="68"/>
      <c r="HF213" s="68"/>
      <c r="HG213" s="68"/>
      <c r="HH213" s="68"/>
      <c r="HI213" s="68"/>
      <c r="HJ213" s="68"/>
      <c r="HK213" s="68"/>
      <c r="HL213" s="68"/>
      <c r="HM213" s="68"/>
      <c r="HN213" s="68"/>
      <c r="HO213" s="68"/>
      <c r="HP213" s="68"/>
      <c r="HQ213" s="68"/>
      <c r="HR213" s="68"/>
      <c r="HS213" s="68"/>
      <c r="HT213" s="68"/>
      <c r="HU213" s="68"/>
      <c r="HV213" s="68"/>
      <c r="HW213" s="68"/>
      <c r="HX213" s="68"/>
      <c r="HY213" s="68"/>
      <c r="HZ213" s="68"/>
      <c r="IA213" s="68"/>
      <c r="IB213" s="68"/>
      <c r="IC213" s="68"/>
      <c r="ID213" s="68"/>
      <c r="IE213" s="68"/>
      <c r="IF213" s="68"/>
      <c r="IG213" s="68"/>
      <c r="IH213" s="68"/>
      <c r="II213" s="68"/>
      <c r="IJ213" s="68"/>
      <c r="IK213" s="68"/>
    </row>
    <row r="214" spans="1:245" x14ac:dyDescent="0.35">
      <c r="A214" s="84" t="s">
        <v>543</v>
      </c>
      <c r="B214" s="84" t="s">
        <v>744</v>
      </c>
      <c r="C214" s="84" t="s">
        <v>17</v>
      </c>
      <c r="D214" s="85">
        <v>7000000</v>
      </c>
      <c r="E214" s="86"/>
      <c r="F214" s="68"/>
      <c r="G214" s="68"/>
      <c r="H214" s="68"/>
      <c r="I214" s="68"/>
      <c r="J214" s="68"/>
      <c r="K214" s="68"/>
      <c r="L214" s="68"/>
      <c r="M214" s="68"/>
      <c r="N214" s="68"/>
      <c r="O214" s="68"/>
      <c r="P214" s="68"/>
      <c r="Q214" s="68"/>
      <c r="R214" s="68"/>
      <c r="S214" s="68"/>
      <c r="T214" s="68"/>
      <c r="U214" s="68"/>
      <c r="V214" s="68"/>
      <c r="W214" s="68"/>
      <c r="X214" s="68"/>
      <c r="Y214" s="68"/>
      <c r="Z214" s="68"/>
      <c r="AA214" s="68"/>
      <c r="AB214" s="68"/>
      <c r="AC214" s="68"/>
      <c r="AD214" s="68"/>
      <c r="AE214" s="68"/>
      <c r="AF214" s="68"/>
      <c r="AG214" s="68"/>
      <c r="AH214" s="68"/>
      <c r="AI214" s="68"/>
      <c r="AJ214" s="68"/>
      <c r="AK214" s="68"/>
      <c r="AL214" s="68"/>
      <c r="AM214" s="68"/>
      <c r="AN214" s="68"/>
      <c r="AO214" s="68"/>
      <c r="AP214" s="68"/>
      <c r="AQ214" s="68"/>
      <c r="AR214" s="68"/>
      <c r="AS214" s="68"/>
      <c r="AT214" s="68"/>
      <c r="AU214" s="68"/>
      <c r="AV214" s="68"/>
      <c r="AW214" s="68"/>
      <c r="AX214" s="68"/>
      <c r="AY214" s="68"/>
      <c r="AZ214" s="68"/>
      <c r="BA214" s="68"/>
      <c r="BB214" s="68"/>
      <c r="BC214" s="68"/>
      <c r="BD214" s="68"/>
      <c r="BE214" s="68"/>
      <c r="BF214" s="68"/>
      <c r="BG214" s="68"/>
      <c r="BH214" s="68"/>
      <c r="BI214" s="68"/>
      <c r="BJ214" s="68"/>
      <c r="BK214" s="68"/>
      <c r="BL214" s="68"/>
      <c r="BM214" s="68"/>
      <c r="BN214" s="68"/>
      <c r="BO214" s="68"/>
      <c r="BP214" s="68"/>
      <c r="BQ214" s="68"/>
      <c r="BR214" s="68"/>
      <c r="BS214" s="68"/>
      <c r="BT214" s="68"/>
      <c r="BU214" s="68"/>
      <c r="BV214" s="68"/>
      <c r="BW214" s="68"/>
      <c r="BX214" s="68"/>
      <c r="BY214" s="68"/>
      <c r="BZ214" s="68"/>
      <c r="CA214" s="68"/>
      <c r="CB214" s="68"/>
      <c r="CC214" s="68"/>
      <c r="CD214" s="68"/>
      <c r="CE214" s="68"/>
      <c r="CF214" s="68"/>
      <c r="CG214" s="68"/>
      <c r="CH214" s="68"/>
      <c r="CI214" s="68"/>
      <c r="CJ214" s="68"/>
      <c r="CK214" s="68"/>
      <c r="CL214" s="68"/>
      <c r="CM214" s="68"/>
      <c r="CN214" s="68"/>
      <c r="CO214" s="68"/>
      <c r="CP214" s="68"/>
      <c r="CQ214" s="68"/>
      <c r="CR214" s="68"/>
      <c r="CS214" s="68"/>
      <c r="CT214" s="68"/>
      <c r="CU214" s="68"/>
      <c r="CV214" s="68"/>
      <c r="CW214" s="68"/>
      <c r="CX214" s="68"/>
      <c r="CY214" s="68"/>
      <c r="CZ214" s="68"/>
      <c r="DA214" s="68"/>
      <c r="DB214" s="68"/>
      <c r="DC214" s="68"/>
      <c r="DD214" s="68"/>
      <c r="DE214" s="68"/>
      <c r="DF214" s="68"/>
      <c r="DG214" s="68"/>
      <c r="DH214" s="68"/>
      <c r="DI214" s="68"/>
      <c r="DJ214" s="68"/>
      <c r="DK214" s="68"/>
      <c r="DL214" s="68"/>
      <c r="DM214" s="68"/>
      <c r="DN214" s="68"/>
      <c r="DO214" s="68"/>
      <c r="DP214" s="68"/>
      <c r="DQ214" s="68"/>
      <c r="DR214" s="68"/>
      <c r="DS214" s="68"/>
      <c r="DT214" s="68"/>
      <c r="DU214" s="68"/>
      <c r="DV214" s="68"/>
      <c r="DW214" s="68"/>
      <c r="DX214" s="68"/>
      <c r="DY214" s="68"/>
      <c r="DZ214" s="68"/>
      <c r="EA214" s="68"/>
      <c r="EB214" s="68"/>
      <c r="EC214" s="68"/>
      <c r="ED214" s="68"/>
      <c r="EE214" s="68"/>
      <c r="EF214" s="68"/>
      <c r="EG214" s="68"/>
      <c r="EH214" s="68"/>
      <c r="EI214" s="68"/>
      <c r="EJ214" s="68"/>
      <c r="EK214" s="68"/>
      <c r="EL214" s="68"/>
      <c r="EM214" s="68"/>
      <c r="EN214" s="68"/>
      <c r="EO214" s="68"/>
      <c r="EP214" s="68"/>
      <c r="EQ214" s="68"/>
      <c r="ER214" s="68"/>
      <c r="ES214" s="68"/>
      <c r="ET214" s="68"/>
      <c r="EU214" s="68"/>
      <c r="EV214" s="68"/>
      <c r="EW214" s="68"/>
      <c r="EX214" s="68"/>
      <c r="EY214" s="68"/>
      <c r="EZ214" s="68"/>
      <c r="FA214" s="68"/>
      <c r="FB214" s="68"/>
      <c r="FC214" s="68"/>
      <c r="FD214" s="68"/>
      <c r="FE214" s="68"/>
      <c r="FF214" s="68"/>
      <c r="FG214" s="68"/>
      <c r="FH214" s="68"/>
      <c r="FI214" s="68"/>
      <c r="FJ214" s="68"/>
      <c r="FK214" s="68"/>
      <c r="FL214" s="68"/>
      <c r="FM214" s="68"/>
      <c r="FN214" s="68"/>
      <c r="FO214" s="68"/>
      <c r="FP214" s="68"/>
      <c r="FQ214" s="68"/>
      <c r="FR214" s="68"/>
      <c r="FS214" s="68"/>
      <c r="FT214" s="68"/>
      <c r="FU214" s="68"/>
      <c r="FV214" s="68"/>
      <c r="FW214" s="68"/>
      <c r="FX214" s="68"/>
      <c r="FY214" s="68"/>
      <c r="FZ214" s="68"/>
      <c r="GA214" s="68"/>
      <c r="GB214" s="68"/>
      <c r="GC214" s="68"/>
      <c r="GD214" s="68"/>
      <c r="GE214" s="68"/>
      <c r="GF214" s="68"/>
      <c r="GG214" s="68"/>
      <c r="GH214" s="68"/>
      <c r="GI214" s="68"/>
      <c r="GJ214" s="68"/>
      <c r="GK214" s="68"/>
      <c r="GL214" s="68"/>
      <c r="GM214" s="68"/>
      <c r="GN214" s="68"/>
      <c r="GO214" s="68"/>
      <c r="GP214" s="68"/>
      <c r="GQ214" s="68"/>
      <c r="GR214" s="68"/>
      <c r="GS214" s="68"/>
      <c r="GT214" s="68"/>
      <c r="GU214" s="68"/>
      <c r="GV214" s="68"/>
      <c r="GW214" s="68"/>
      <c r="GX214" s="68"/>
      <c r="GY214" s="68"/>
      <c r="GZ214" s="68"/>
      <c r="HA214" s="68"/>
      <c r="HB214" s="68"/>
      <c r="HC214" s="68"/>
      <c r="HD214" s="68"/>
      <c r="HE214" s="68"/>
      <c r="HF214" s="68"/>
      <c r="HG214" s="68"/>
      <c r="HH214" s="68"/>
      <c r="HI214" s="68"/>
      <c r="HJ214" s="68"/>
      <c r="HK214" s="68"/>
      <c r="HL214" s="68"/>
      <c r="HM214" s="68"/>
      <c r="HN214" s="68"/>
      <c r="HO214" s="68"/>
      <c r="HP214" s="68"/>
      <c r="HQ214" s="68"/>
      <c r="HR214" s="68"/>
      <c r="HS214" s="68"/>
      <c r="HT214" s="68"/>
      <c r="HU214" s="68"/>
      <c r="HV214" s="68"/>
      <c r="HW214" s="68"/>
      <c r="HX214" s="68"/>
      <c r="HY214" s="68"/>
      <c r="HZ214" s="68"/>
      <c r="IA214" s="68"/>
      <c r="IB214" s="68"/>
      <c r="IC214" s="68"/>
      <c r="ID214" s="68"/>
      <c r="IE214" s="68"/>
      <c r="IF214" s="68"/>
      <c r="IG214" s="68"/>
      <c r="IH214" s="68"/>
      <c r="II214" s="68"/>
      <c r="IJ214" s="68"/>
      <c r="IK214" s="68"/>
    </row>
    <row r="215" spans="1:245" s="71" customFormat="1" x14ac:dyDescent="0.35">
      <c r="A215" s="84" t="s">
        <v>745</v>
      </c>
      <c r="B215" s="84" t="s">
        <v>746</v>
      </c>
      <c r="C215" s="84" t="s">
        <v>17</v>
      </c>
      <c r="D215" s="85">
        <v>6000000</v>
      </c>
      <c r="E215" s="86"/>
      <c r="F215" s="70"/>
      <c r="G215" s="70"/>
      <c r="H215" s="70"/>
      <c r="I215" s="70"/>
      <c r="J215" s="70"/>
      <c r="K215" s="70"/>
      <c r="L215" s="70"/>
      <c r="M215" s="70"/>
      <c r="N215" s="70"/>
      <c r="O215" s="70"/>
      <c r="P215" s="70"/>
      <c r="Q215" s="70"/>
      <c r="R215" s="70"/>
      <c r="S215" s="70"/>
      <c r="T215" s="70"/>
      <c r="U215" s="70"/>
      <c r="V215" s="70"/>
      <c r="W215" s="70"/>
      <c r="X215" s="70"/>
      <c r="Y215" s="70"/>
      <c r="Z215" s="70"/>
      <c r="AA215" s="70"/>
      <c r="AB215" s="70"/>
      <c r="AC215" s="70"/>
      <c r="AD215" s="70"/>
      <c r="AE215" s="70"/>
      <c r="AF215" s="70"/>
      <c r="AG215" s="70"/>
      <c r="AH215" s="70"/>
      <c r="AI215" s="70"/>
      <c r="AJ215" s="70"/>
      <c r="AK215" s="70"/>
      <c r="AL215" s="70"/>
      <c r="AM215" s="70"/>
      <c r="AN215" s="70"/>
      <c r="AO215" s="70"/>
      <c r="AP215" s="70"/>
      <c r="AQ215" s="70"/>
      <c r="AR215" s="70"/>
      <c r="AS215" s="70"/>
      <c r="AT215" s="70"/>
      <c r="AU215" s="70"/>
      <c r="AV215" s="70"/>
      <c r="AW215" s="70"/>
      <c r="AX215" s="70"/>
      <c r="AY215" s="70"/>
      <c r="AZ215" s="70"/>
      <c r="BA215" s="70"/>
      <c r="BB215" s="70"/>
      <c r="BC215" s="70"/>
      <c r="BD215" s="70"/>
      <c r="BE215" s="70"/>
      <c r="BF215" s="70"/>
      <c r="BG215" s="70"/>
      <c r="BH215" s="70"/>
      <c r="BI215" s="70"/>
      <c r="BJ215" s="70"/>
      <c r="BK215" s="70"/>
      <c r="BL215" s="70"/>
      <c r="BM215" s="70"/>
      <c r="BN215" s="70"/>
      <c r="BO215" s="70"/>
      <c r="BP215" s="70"/>
      <c r="BQ215" s="70"/>
      <c r="BR215" s="70"/>
      <c r="BS215" s="70"/>
      <c r="BT215" s="70"/>
      <c r="BU215" s="70"/>
      <c r="BV215" s="70"/>
      <c r="BW215" s="70"/>
      <c r="BX215" s="70"/>
      <c r="BY215" s="70"/>
      <c r="BZ215" s="70"/>
      <c r="CA215" s="70"/>
      <c r="CB215" s="70"/>
      <c r="CC215" s="70"/>
      <c r="CD215" s="70"/>
      <c r="CE215" s="70"/>
      <c r="CF215" s="70"/>
      <c r="CG215" s="70"/>
      <c r="CH215" s="70"/>
      <c r="CI215" s="70"/>
      <c r="CJ215" s="70"/>
      <c r="CK215" s="70"/>
      <c r="CL215" s="70"/>
      <c r="CM215" s="70"/>
      <c r="CN215" s="70"/>
      <c r="CO215" s="70"/>
      <c r="CP215" s="70"/>
      <c r="CQ215" s="70"/>
      <c r="CR215" s="70"/>
      <c r="CS215" s="70"/>
      <c r="CT215" s="70"/>
      <c r="CU215" s="70"/>
      <c r="CV215" s="70"/>
      <c r="CW215" s="70"/>
      <c r="CX215" s="70"/>
      <c r="CY215" s="70"/>
      <c r="CZ215" s="70"/>
      <c r="DA215" s="70"/>
      <c r="DB215" s="70"/>
      <c r="DC215" s="70"/>
      <c r="DD215" s="70"/>
      <c r="DE215" s="70"/>
      <c r="DF215" s="70"/>
      <c r="DG215" s="70"/>
      <c r="DH215" s="70"/>
      <c r="DI215" s="70"/>
      <c r="DJ215" s="70"/>
      <c r="DK215" s="70"/>
      <c r="DL215" s="70"/>
      <c r="DM215" s="70"/>
      <c r="DN215" s="70"/>
      <c r="DO215" s="70"/>
      <c r="DP215" s="70"/>
      <c r="DQ215" s="70"/>
      <c r="DR215" s="70"/>
      <c r="DS215" s="70"/>
      <c r="DT215" s="70"/>
      <c r="DU215" s="70"/>
      <c r="DV215" s="70"/>
      <c r="DW215" s="70"/>
      <c r="DX215" s="70"/>
      <c r="DY215" s="70"/>
      <c r="DZ215" s="70"/>
      <c r="EA215" s="70"/>
      <c r="EB215" s="70"/>
      <c r="EC215" s="70"/>
      <c r="ED215" s="70"/>
      <c r="EE215" s="70"/>
      <c r="EF215" s="70"/>
      <c r="EG215" s="70"/>
      <c r="EH215" s="70"/>
      <c r="EI215" s="70"/>
      <c r="EJ215" s="70"/>
      <c r="EK215" s="70"/>
      <c r="EL215" s="70"/>
      <c r="EM215" s="70"/>
      <c r="EN215" s="70"/>
      <c r="EO215" s="70"/>
      <c r="EP215" s="70"/>
      <c r="EQ215" s="70"/>
      <c r="ER215" s="70"/>
      <c r="ES215" s="70"/>
      <c r="ET215" s="70"/>
      <c r="EU215" s="70"/>
      <c r="EV215" s="70"/>
      <c r="EW215" s="70"/>
      <c r="EX215" s="70"/>
      <c r="EY215" s="70"/>
      <c r="EZ215" s="70"/>
      <c r="FA215" s="70"/>
      <c r="FB215" s="70"/>
      <c r="FC215" s="70"/>
      <c r="FD215" s="70"/>
      <c r="FE215" s="70"/>
      <c r="FF215" s="70"/>
      <c r="FG215" s="70"/>
      <c r="FH215" s="70"/>
      <c r="FI215" s="70"/>
      <c r="FJ215" s="70"/>
      <c r="FK215" s="70"/>
      <c r="FL215" s="70"/>
      <c r="FM215" s="70"/>
      <c r="FN215" s="70"/>
      <c r="FO215" s="70"/>
      <c r="FP215" s="70"/>
      <c r="FQ215" s="70"/>
      <c r="FR215" s="70"/>
      <c r="FS215" s="70"/>
      <c r="FT215" s="70"/>
      <c r="FU215" s="70"/>
      <c r="FV215" s="70"/>
      <c r="FW215" s="70"/>
      <c r="FX215" s="70"/>
      <c r="FY215" s="70"/>
      <c r="FZ215" s="70"/>
      <c r="GA215" s="70"/>
      <c r="GB215" s="70"/>
      <c r="GC215" s="70"/>
      <c r="GD215" s="70"/>
      <c r="GE215" s="70"/>
      <c r="GF215" s="70"/>
      <c r="GG215" s="70"/>
      <c r="GH215" s="70"/>
      <c r="GI215" s="70"/>
      <c r="GJ215" s="70"/>
      <c r="GK215" s="70"/>
      <c r="GL215" s="70"/>
      <c r="GM215" s="70"/>
      <c r="GN215" s="70"/>
      <c r="GO215" s="70"/>
      <c r="GP215" s="70"/>
      <c r="GQ215" s="70"/>
      <c r="GR215" s="70"/>
      <c r="GS215" s="70"/>
      <c r="GT215" s="70"/>
      <c r="GU215" s="70"/>
      <c r="GV215" s="70"/>
      <c r="GW215" s="70"/>
      <c r="GX215" s="70"/>
      <c r="GY215" s="70"/>
      <c r="GZ215" s="70"/>
      <c r="HA215" s="70"/>
      <c r="HB215" s="70"/>
      <c r="HC215" s="70"/>
      <c r="HD215" s="70"/>
      <c r="HE215" s="70"/>
      <c r="HF215" s="70"/>
      <c r="HG215" s="70"/>
      <c r="HH215" s="70"/>
      <c r="HI215" s="70"/>
      <c r="HJ215" s="70"/>
      <c r="HK215" s="70"/>
      <c r="HL215" s="70"/>
      <c r="HM215" s="70"/>
      <c r="HN215" s="70"/>
      <c r="HO215" s="70"/>
      <c r="HP215" s="70"/>
      <c r="HQ215" s="70"/>
      <c r="HR215" s="70"/>
      <c r="HS215" s="70"/>
      <c r="HT215" s="70"/>
      <c r="HU215" s="70"/>
      <c r="HV215" s="70"/>
      <c r="HW215" s="70"/>
      <c r="HX215" s="70"/>
      <c r="HY215" s="70"/>
      <c r="HZ215" s="70"/>
      <c r="IA215" s="70"/>
      <c r="IB215" s="70"/>
      <c r="IC215" s="70"/>
      <c r="ID215" s="70"/>
      <c r="IE215" s="70"/>
      <c r="IF215" s="70"/>
      <c r="IG215" s="70"/>
      <c r="IH215" s="70"/>
      <c r="II215" s="70"/>
      <c r="IJ215" s="70"/>
      <c r="IK215" s="70"/>
    </row>
    <row r="216" spans="1:245" s="69" customFormat="1" x14ac:dyDescent="0.35">
      <c r="A216" s="84"/>
      <c r="B216" s="84"/>
      <c r="C216" s="84"/>
      <c r="D216" s="85"/>
      <c r="E216" s="86"/>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row>
    <row r="217" spans="1:245" s="69" customFormat="1" x14ac:dyDescent="0.35">
      <c r="A217" s="84" t="s">
        <v>119</v>
      </c>
      <c r="B217" s="84" t="s">
        <v>424</v>
      </c>
      <c r="C217" s="84" t="s">
        <v>24</v>
      </c>
      <c r="D217" s="85">
        <v>11000000</v>
      </c>
      <c r="E217" s="86"/>
      <c r="F217" s="71"/>
      <c r="G217" s="71"/>
      <c r="H217" s="71"/>
      <c r="I217" s="71"/>
      <c r="J217" s="71"/>
      <c r="K217" s="71"/>
      <c r="L217" s="71"/>
      <c r="M217" s="71"/>
      <c r="N217" s="71"/>
      <c r="O217" s="71"/>
      <c r="P217" s="71"/>
      <c r="Q217" s="71"/>
      <c r="R217" s="71"/>
      <c r="S217" s="71"/>
      <c r="T217" s="71"/>
      <c r="U217" s="71"/>
      <c r="V217" s="71"/>
      <c r="W217" s="71"/>
      <c r="X217" s="71"/>
      <c r="Y217" s="71"/>
      <c r="Z217" s="71"/>
      <c r="AA217" s="71"/>
      <c r="AB217" s="71"/>
      <c r="AC217" s="71"/>
      <c r="AD217" s="71"/>
      <c r="AE217" s="71"/>
      <c r="AF217" s="71"/>
      <c r="AG217" s="71"/>
      <c r="AH217" s="71"/>
      <c r="AI217" s="71"/>
      <c r="AJ217" s="71"/>
      <c r="AK217" s="71"/>
      <c r="AL217" s="71"/>
      <c r="AM217" s="71"/>
      <c r="AN217" s="71"/>
      <c r="AO217" s="71"/>
      <c r="AP217" s="71"/>
      <c r="AQ217" s="71"/>
      <c r="AR217" s="71"/>
      <c r="AS217" s="71"/>
      <c r="AT217" s="71"/>
      <c r="AU217" s="71"/>
      <c r="AV217" s="71"/>
      <c r="AW217" s="71"/>
      <c r="AX217" s="71"/>
      <c r="AY217" s="71"/>
      <c r="AZ217" s="71"/>
      <c r="BA217" s="71"/>
      <c r="BB217" s="71"/>
      <c r="BC217" s="71"/>
      <c r="BD217" s="71"/>
      <c r="BE217" s="71"/>
      <c r="BF217" s="71"/>
      <c r="BG217" s="71"/>
      <c r="BH217" s="71"/>
      <c r="BI217" s="71"/>
      <c r="BJ217" s="71"/>
      <c r="BK217" s="71"/>
      <c r="BL217" s="71"/>
      <c r="BM217" s="71"/>
      <c r="BN217" s="71"/>
      <c r="BO217" s="71"/>
      <c r="BP217" s="71"/>
      <c r="BQ217" s="71"/>
      <c r="BR217" s="71"/>
      <c r="BS217" s="71"/>
      <c r="BT217" s="71"/>
      <c r="BU217" s="71"/>
      <c r="BV217" s="71"/>
      <c r="BW217" s="71"/>
      <c r="BX217" s="71"/>
      <c r="BY217" s="71"/>
      <c r="BZ217" s="71"/>
      <c r="CA217" s="71"/>
      <c r="CB217" s="71"/>
      <c r="CC217" s="71"/>
      <c r="CD217" s="71"/>
      <c r="CE217" s="71"/>
      <c r="CF217" s="71"/>
      <c r="CG217" s="71"/>
      <c r="CH217" s="71"/>
      <c r="CI217" s="71"/>
      <c r="CJ217" s="71"/>
      <c r="CK217" s="71"/>
      <c r="CL217" s="71"/>
      <c r="CM217" s="71"/>
      <c r="CN217" s="71"/>
      <c r="CO217" s="71"/>
      <c r="CP217" s="71"/>
      <c r="CQ217" s="71"/>
      <c r="CR217" s="71"/>
      <c r="CS217" s="71"/>
      <c r="CT217" s="71"/>
      <c r="CU217" s="71"/>
      <c r="CV217" s="71"/>
      <c r="CW217" s="71"/>
      <c r="CX217" s="71"/>
      <c r="CY217" s="71"/>
      <c r="CZ217" s="71"/>
      <c r="DA217" s="71"/>
      <c r="DB217" s="71"/>
      <c r="DC217" s="71"/>
      <c r="DD217" s="71"/>
      <c r="DE217" s="71"/>
      <c r="DF217" s="71"/>
      <c r="DG217" s="71"/>
      <c r="DH217" s="71"/>
      <c r="DI217" s="71"/>
      <c r="DJ217" s="71"/>
      <c r="DK217" s="71"/>
      <c r="DL217" s="71"/>
      <c r="DM217" s="71"/>
      <c r="DN217" s="71"/>
      <c r="DO217" s="71"/>
      <c r="DP217" s="71"/>
      <c r="DQ217" s="71"/>
      <c r="DR217" s="71"/>
      <c r="DS217" s="71"/>
      <c r="DT217" s="71"/>
      <c r="DU217" s="71"/>
      <c r="DV217" s="71"/>
      <c r="DW217" s="71"/>
      <c r="DX217" s="71"/>
      <c r="DY217" s="71"/>
      <c r="DZ217" s="71"/>
      <c r="EA217" s="71"/>
      <c r="EB217" s="71"/>
      <c r="EC217" s="71"/>
      <c r="ED217" s="71"/>
      <c r="EE217" s="71"/>
      <c r="EF217" s="71"/>
      <c r="EG217" s="71"/>
      <c r="EH217" s="71"/>
      <c r="EI217" s="71"/>
      <c r="EJ217" s="71"/>
      <c r="EK217" s="71"/>
      <c r="EL217" s="71"/>
      <c r="EM217" s="71"/>
      <c r="EN217" s="71"/>
      <c r="EO217" s="71"/>
      <c r="EP217" s="71"/>
      <c r="EQ217" s="71"/>
      <c r="ER217" s="71"/>
      <c r="ES217" s="71"/>
      <c r="ET217" s="71"/>
      <c r="EU217" s="71"/>
      <c r="EV217" s="71"/>
      <c r="EW217" s="71"/>
      <c r="EX217" s="71"/>
      <c r="EY217" s="71"/>
      <c r="EZ217" s="71"/>
      <c r="FA217" s="71"/>
      <c r="FB217" s="71"/>
      <c r="FC217" s="71"/>
      <c r="FD217" s="71"/>
      <c r="FE217" s="71"/>
      <c r="FF217" s="71"/>
      <c r="FG217" s="71"/>
      <c r="FH217" s="71"/>
      <c r="FI217" s="71"/>
      <c r="FJ217" s="71"/>
      <c r="FK217" s="71"/>
      <c r="FL217" s="71"/>
      <c r="FM217" s="71"/>
      <c r="FN217" s="71"/>
      <c r="FO217" s="71"/>
      <c r="FP217" s="71"/>
      <c r="FQ217" s="71"/>
      <c r="FR217" s="71"/>
      <c r="FS217" s="71"/>
      <c r="FT217" s="71"/>
      <c r="FU217" s="71"/>
      <c r="FV217" s="71"/>
      <c r="FW217" s="71"/>
      <c r="FX217" s="71"/>
      <c r="FY217" s="71"/>
      <c r="FZ217" s="71"/>
      <c r="GA217" s="71"/>
      <c r="GB217" s="71"/>
      <c r="GC217" s="71"/>
      <c r="GD217" s="71"/>
      <c r="GE217" s="71"/>
      <c r="GF217" s="71"/>
      <c r="GG217" s="71"/>
      <c r="GH217" s="71"/>
      <c r="GI217" s="71"/>
      <c r="GJ217" s="71"/>
      <c r="GK217" s="71"/>
      <c r="GL217" s="71"/>
      <c r="GM217" s="71"/>
      <c r="GN217" s="71"/>
      <c r="GO217" s="71"/>
      <c r="GP217" s="71"/>
      <c r="GQ217" s="71"/>
      <c r="GR217" s="71"/>
      <c r="GS217" s="71"/>
      <c r="GT217" s="71"/>
      <c r="GU217" s="71"/>
      <c r="GV217" s="71"/>
      <c r="GW217" s="71"/>
      <c r="GX217" s="71"/>
      <c r="GY217" s="71"/>
      <c r="GZ217" s="71"/>
      <c r="HA217" s="71"/>
      <c r="HB217" s="71"/>
      <c r="HC217" s="71"/>
      <c r="HD217" s="71"/>
      <c r="HE217" s="71"/>
      <c r="HF217" s="71"/>
      <c r="HG217" s="71"/>
      <c r="HH217" s="71"/>
      <c r="HI217" s="71"/>
      <c r="HJ217" s="71"/>
      <c r="HK217" s="71"/>
      <c r="HL217" s="71"/>
      <c r="HM217" s="71"/>
      <c r="HN217" s="71"/>
      <c r="HO217" s="71"/>
      <c r="HP217" s="71"/>
      <c r="HQ217" s="71"/>
      <c r="HR217" s="71"/>
      <c r="HS217" s="71"/>
      <c r="HT217" s="71"/>
      <c r="HU217" s="71"/>
      <c r="HV217" s="71"/>
      <c r="HW217" s="71"/>
      <c r="HX217" s="71"/>
      <c r="HY217" s="71"/>
      <c r="HZ217" s="71"/>
      <c r="IA217" s="71"/>
      <c r="IB217" s="71"/>
      <c r="IC217" s="71"/>
      <c r="ID217" s="71"/>
      <c r="IE217" s="71"/>
      <c r="IF217" s="71"/>
      <c r="IG217" s="71"/>
      <c r="IH217" s="71"/>
      <c r="II217" s="71"/>
      <c r="IJ217" s="71"/>
      <c r="IK217" s="71"/>
    </row>
    <row r="218" spans="1:245" x14ac:dyDescent="0.35">
      <c r="A218" s="84" t="s">
        <v>120</v>
      </c>
      <c r="B218" s="84" t="s">
        <v>317</v>
      </c>
      <c r="C218" s="84" t="s">
        <v>24</v>
      </c>
      <c r="D218" s="85">
        <v>10000000</v>
      </c>
      <c r="E218" s="86"/>
    </row>
    <row r="219" spans="1:245" x14ac:dyDescent="0.35">
      <c r="A219" s="84" t="s">
        <v>121</v>
      </c>
      <c r="B219" s="84" t="s">
        <v>747</v>
      </c>
      <c r="C219" s="84" t="s">
        <v>24</v>
      </c>
      <c r="D219" s="85">
        <v>10000000</v>
      </c>
      <c r="E219" s="86"/>
    </row>
    <row r="220" spans="1:245" s="68" customFormat="1" x14ac:dyDescent="0.35">
      <c r="A220" s="84" t="s">
        <v>122</v>
      </c>
      <c r="B220" s="84" t="s">
        <v>748</v>
      </c>
      <c r="C220" s="84" t="s">
        <v>24</v>
      </c>
      <c r="D220" s="85">
        <v>6000000</v>
      </c>
      <c r="E220" s="86"/>
      <c r="F220" s="69"/>
      <c r="G220" s="69"/>
      <c r="H220" s="69"/>
      <c r="I220" s="69"/>
      <c r="J220" s="69"/>
      <c r="K220" s="69"/>
      <c r="L220" s="69"/>
      <c r="M220" s="69"/>
      <c r="N220" s="69"/>
      <c r="O220" s="69"/>
      <c r="P220" s="69"/>
      <c r="Q220" s="69"/>
      <c r="R220" s="69"/>
      <c r="S220" s="69"/>
      <c r="T220" s="69"/>
      <c r="U220" s="69"/>
      <c r="V220" s="69"/>
      <c r="W220" s="69"/>
      <c r="X220" s="69"/>
      <c r="Y220" s="69"/>
      <c r="Z220" s="69"/>
      <c r="AA220" s="69"/>
      <c r="AB220" s="69"/>
      <c r="AC220" s="69"/>
      <c r="AD220" s="69"/>
      <c r="AE220" s="69"/>
      <c r="AF220" s="69"/>
      <c r="AG220" s="69"/>
      <c r="AH220" s="69"/>
      <c r="AI220" s="69"/>
      <c r="AJ220" s="69"/>
      <c r="AK220" s="69"/>
      <c r="AL220" s="69"/>
      <c r="AM220" s="69"/>
      <c r="AN220" s="69"/>
      <c r="AO220" s="69"/>
      <c r="AP220" s="69"/>
      <c r="AQ220" s="69"/>
      <c r="AR220" s="69"/>
      <c r="AS220" s="69"/>
      <c r="AT220" s="69"/>
      <c r="AU220" s="69"/>
      <c r="AV220" s="69"/>
      <c r="AW220" s="69"/>
      <c r="AX220" s="69"/>
      <c r="AY220" s="69"/>
      <c r="AZ220" s="69"/>
      <c r="BA220" s="69"/>
      <c r="BB220" s="69"/>
      <c r="BC220" s="69"/>
      <c r="BD220" s="69"/>
      <c r="BE220" s="69"/>
      <c r="BF220" s="69"/>
      <c r="BG220" s="69"/>
      <c r="BH220" s="69"/>
      <c r="BI220" s="69"/>
      <c r="BJ220" s="69"/>
      <c r="BK220" s="69"/>
      <c r="BL220" s="69"/>
      <c r="BM220" s="69"/>
      <c r="BN220" s="69"/>
      <c r="BO220" s="69"/>
      <c r="BP220" s="69"/>
      <c r="BQ220" s="69"/>
      <c r="BR220" s="69"/>
      <c r="BS220" s="69"/>
      <c r="BT220" s="69"/>
      <c r="BU220" s="69"/>
      <c r="BV220" s="69"/>
      <c r="BW220" s="69"/>
      <c r="BX220" s="69"/>
      <c r="BY220" s="69"/>
      <c r="BZ220" s="69"/>
      <c r="CA220" s="69"/>
      <c r="CB220" s="69"/>
      <c r="CC220" s="69"/>
      <c r="CD220" s="69"/>
      <c r="CE220" s="69"/>
      <c r="CF220" s="69"/>
      <c r="CG220" s="69"/>
      <c r="CH220" s="69"/>
      <c r="CI220" s="69"/>
      <c r="CJ220" s="69"/>
      <c r="CK220" s="69"/>
      <c r="CL220" s="69"/>
      <c r="CM220" s="69"/>
      <c r="CN220" s="69"/>
      <c r="CO220" s="69"/>
      <c r="CP220" s="69"/>
      <c r="CQ220" s="69"/>
      <c r="CR220" s="69"/>
      <c r="CS220" s="69"/>
      <c r="CT220" s="69"/>
      <c r="CU220" s="69"/>
      <c r="CV220" s="69"/>
      <c r="CW220" s="69"/>
      <c r="CX220" s="69"/>
      <c r="CY220" s="69"/>
      <c r="CZ220" s="69"/>
      <c r="DA220" s="69"/>
      <c r="DB220" s="69"/>
      <c r="DC220" s="69"/>
      <c r="DD220" s="69"/>
      <c r="DE220" s="69"/>
      <c r="DF220" s="69"/>
      <c r="DG220" s="69"/>
      <c r="DH220" s="69"/>
      <c r="DI220" s="69"/>
      <c r="DJ220" s="69"/>
      <c r="DK220" s="69"/>
      <c r="DL220" s="69"/>
      <c r="DM220" s="69"/>
      <c r="DN220" s="69"/>
      <c r="DO220" s="69"/>
      <c r="DP220" s="69"/>
      <c r="DQ220" s="69"/>
      <c r="DR220" s="69"/>
      <c r="DS220" s="69"/>
      <c r="DT220" s="69"/>
      <c r="DU220" s="69"/>
      <c r="DV220" s="69"/>
      <c r="DW220" s="69"/>
      <c r="DX220" s="69"/>
      <c r="DY220" s="69"/>
      <c r="DZ220" s="69"/>
      <c r="EA220" s="69"/>
      <c r="EB220" s="69"/>
      <c r="EC220" s="69"/>
      <c r="ED220" s="69"/>
      <c r="EE220" s="69"/>
      <c r="EF220" s="69"/>
      <c r="EG220" s="69"/>
      <c r="EH220" s="69"/>
      <c r="EI220" s="69"/>
      <c r="EJ220" s="69"/>
      <c r="EK220" s="69"/>
      <c r="EL220" s="69"/>
      <c r="EM220" s="69"/>
      <c r="EN220" s="69"/>
      <c r="EO220" s="69"/>
      <c r="EP220" s="69"/>
      <c r="EQ220" s="69"/>
      <c r="ER220" s="69"/>
      <c r="ES220" s="69"/>
      <c r="ET220" s="69"/>
      <c r="EU220" s="69"/>
      <c r="EV220" s="69"/>
      <c r="EW220" s="69"/>
      <c r="EX220" s="69"/>
      <c r="EY220" s="69"/>
      <c r="EZ220" s="69"/>
      <c r="FA220" s="69"/>
      <c r="FB220" s="69"/>
      <c r="FC220" s="69"/>
      <c r="FD220" s="69"/>
      <c r="FE220" s="69"/>
      <c r="FF220" s="69"/>
      <c r="FG220" s="69"/>
      <c r="FH220" s="69"/>
      <c r="FI220" s="69"/>
      <c r="FJ220" s="69"/>
      <c r="FK220" s="69"/>
      <c r="FL220" s="69"/>
      <c r="FM220" s="69"/>
      <c r="FN220" s="69"/>
      <c r="FO220" s="69"/>
      <c r="FP220" s="69"/>
      <c r="FQ220" s="69"/>
      <c r="FR220" s="69"/>
      <c r="FS220" s="69"/>
      <c r="FT220" s="69"/>
      <c r="FU220" s="69"/>
      <c r="FV220" s="69"/>
      <c r="FW220" s="69"/>
      <c r="FX220" s="69"/>
      <c r="FY220" s="69"/>
      <c r="FZ220" s="69"/>
      <c r="GA220" s="69"/>
      <c r="GB220" s="69"/>
      <c r="GC220" s="69"/>
      <c r="GD220" s="69"/>
      <c r="GE220" s="69"/>
      <c r="GF220" s="69"/>
      <c r="GG220" s="69"/>
      <c r="GH220" s="69"/>
      <c r="GI220" s="69"/>
      <c r="GJ220" s="69"/>
      <c r="GK220" s="69"/>
      <c r="GL220" s="69"/>
      <c r="GM220" s="69"/>
      <c r="GN220" s="69"/>
      <c r="GO220" s="69"/>
      <c r="GP220" s="69"/>
      <c r="GQ220" s="69"/>
      <c r="GR220" s="69"/>
      <c r="GS220" s="69"/>
      <c r="GT220" s="69"/>
      <c r="GU220" s="69"/>
      <c r="GV220" s="69"/>
      <c r="GW220" s="69"/>
      <c r="GX220" s="69"/>
      <c r="GY220" s="69"/>
      <c r="GZ220" s="69"/>
      <c r="HA220" s="69"/>
      <c r="HB220" s="69"/>
      <c r="HC220" s="69"/>
      <c r="HD220" s="69"/>
      <c r="HE220" s="69"/>
      <c r="HF220" s="69"/>
      <c r="HG220" s="69"/>
      <c r="HH220" s="69"/>
      <c r="HI220" s="69"/>
      <c r="HJ220" s="69"/>
      <c r="HK220" s="69"/>
      <c r="HL220" s="69"/>
      <c r="HM220" s="69"/>
      <c r="HN220" s="69"/>
      <c r="HO220" s="69"/>
      <c r="HP220" s="69"/>
      <c r="HQ220" s="69"/>
      <c r="HR220" s="69"/>
      <c r="HS220" s="69"/>
      <c r="HT220" s="69"/>
      <c r="HU220" s="69"/>
      <c r="HV220" s="69"/>
      <c r="HW220" s="69"/>
      <c r="HX220" s="69"/>
      <c r="HY220" s="69"/>
      <c r="HZ220" s="69"/>
      <c r="IA220" s="69"/>
      <c r="IB220" s="69"/>
      <c r="IC220" s="69"/>
      <c r="ID220" s="69"/>
      <c r="IE220" s="69"/>
      <c r="IF220" s="69"/>
      <c r="IG220" s="69"/>
      <c r="IH220" s="69"/>
      <c r="II220" s="69"/>
      <c r="IJ220" s="69"/>
      <c r="IK220" s="69"/>
    </row>
    <row r="221" spans="1:245" x14ac:dyDescent="0.35">
      <c r="A221" s="89" t="s">
        <v>123</v>
      </c>
      <c r="B221" s="89" t="s">
        <v>749</v>
      </c>
      <c r="C221" s="89" t="s">
        <v>24</v>
      </c>
      <c r="D221" s="90">
        <v>8000000</v>
      </c>
      <c r="E221" s="91" t="s">
        <v>542</v>
      </c>
      <c r="F221" s="69"/>
      <c r="G221" s="69"/>
      <c r="H221" s="69"/>
      <c r="I221" s="69"/>
      <c r="J221" s="69"/>
      <c r="K221" s="69"/>
      <c r="L221" s="69"/>
      <c r="M221" s="69"/>
      <c r="N221" s="69"/>
      <c r="O221" s="69"/>
      <c r="P221" s="69"/>
      <c r="Q221" s="69"/>
      <c r="R221" s="69"/>
      <c r="S221" s="69"/>
      <c r="T221" s="69"/>
      <c r="U221" s="69"/>
      <c r="V221" s="69"/>
      <c r="W221" s="69"/>
      <c r="X221" s="69"/>
      <c r="Y221" s="69"/>
      <c r="Z221" s="69"/>
      <c r="AA221" s="69"/>
      <c r="AB221" s="69"/>
      <c r="AC221" s="69"/>
      <c r="AD221" s="69"/>
      <c r="AE221" s="69"/>
      <c r="AF221" s="69"/>
      <c r="AG221" s="69"/>
      <c r="AH221" s="69"/>
      <c r="AI221" s="69"/>
      <c r="AJ221" s="69"/>
      <c r="AK221" s="69"/>
      <c r="AL221" s="69"/>
      <c r="AM221" s="69"/>
      <c r="AN221" s="69"/>
      <c r="AO221" s="69"/>
      <c r="AP221" s="69"/>
      <c r="AQ221" s="69"/>
      <c r="AR221" s="69"/>
      <c r="AS221" s="69"/>
      <c r="AT221" s="69"/>
      <c r="AU221" s="69"/>
      <c r="AV221" s="69"/>
      <c r="AW221" s="69"/>
      <c r="AX221" s="69"/>
      <c r="AY221" s="69"/>
      <c r="AZ221" s="69"/>
      <c r="BA221" s="69"/>
      <c r="BB221" s="69"/>
      <c r="BC221" s="69"/>
      <c r="BD221" s="69"/>
      <c r="BE221" s="69"/>
      <c r="BF221" s="69"/>
      <c r="BG221" s="69"/>
      <c r="BH221" s="69"/>
      <c r="BI221" s="69"/>
      <c r="BJ221" s="69"/>
      <c r="BK221" s="69"/>
      <c r="BL221" s="69"/>
      <c r="BM221" s="69"/>
      <c r="BN221" s="69"/>
      <c r="BO221" s="69"/>
      <c r="BP221" s="69"/>
      <c r="BQ221" s="69"/>
      <c r="BR221" s="69"/>
      <c r="BS221" s="69"/>
      <c r="BT221" s="69"/>
      <c r="BU221" s="69"/>
      <c r="BV221" s="69"/>
      <c r="BW221" s="69"/>
      <c r="BX221" s="69"/>
      <c r="BY221" s="69"/>
      <c r="BZ221" s="69"/>
      <c r="CA221" s="69"/>
      <c r="CB221" s="69"/>
      <c r="CC221" s="69"/>
      <c r="CD221" s="69"/>
      <c r="CE221" s="69"/>
      <c r="CF221" s="69"/>
      <c r="CG221" s="69"/>
      <c r="CH221" s="69"/>
      <c r="CI221" s="69"/>
      <c r="CJ221" s="69"/>
      <c r="CK221" s="69"/>
      <c r="CL221" s="69"/>
      <c r="CM221" s="69"/>
      <c r="CN221" s="69"/>
      <c r="CO221" s="69"/>
      <c r="CP221" s="69"/>
      <c r="CQ221" s="69"/>
      <c r="CR221" s="69"/>
      <c r="CS221" s="69"/>
      <c r="CT221" s="69"/>
      <c r="CU221" s="69"/>
      <c r="CV221" s="69"/>
      <c r="CW221" s="69"/>
      <c r="CX221" s="69"/>
      <c r="CY221" s="69"/>
      <c r="CZ221" s="69"/>
      <c r="DA221" s="69"/>
      <c r="DB221" s="69"/>
      <c r="DC221" s="69"/>
      <c r="DD221" s="69"/>
      <c r="DE221" s="69"/>
      <c r="DF221" s="69"/>
      <c r="DG221" s="69"/>
      <c r="DH221" s="69"/>
      <c r="DI221" s="69"/>
      <c r="DJ221" s="69"/>
      <c r="DK221" s="69"/>
      <c r="DL221" s="69"/>
      <c r="DM221" s="69"/>
      <c r="DN221" s="69"/>
      <c r="DO221" s="69"/>
      <c r="DP221" s="69"/>
      <c r="DQ221" s="69"/>
      <c r="DR221" s="69"/>
      <c r="DS221" s="69"/>
      <c r="DT221" s="69"/>
      <c r="DU221" s="69"/>
      <c r="DV221" s="69"/>
      <c r="DW221" s="69"/>
      <c r="DX221" s="69"/>
      <c r="DY221" s="69"/>
      <c r="DZ221" s="69"/>
      <c r="EA221" s="69"/>
      <c r="EB221" s="69"/>
      <c r="EC221" s="69"/>
      <c r="ED221" s="69"/>
      <c r="EE221" s="69"/>
      <c r="EF221" s="69"/>
      <c r="EG221" s="69"/>
      <c r="EH221" s="69"/>
      <c r="EI221" s="69"/>
      <c r="EJ221" s="69"/>
      <c r="EK221" s="69"/>
      <c r="EL221" s="69"/>
      <c r="EM221" s="69"/>
      <c r="EN221" s="69"/>
      <c r="EO221" s="69"/>
      <c r="EP221" s="69"/>
      <c r="EQ221" s="69"/>
      <c r="ER221" s="69"/>
      <c r="ES221" s="69"/>
      <c r="ET221" s="69"/>
      <c r="EU221" s="69"/>
      <c r="EV221" s="69"/>
      <c r="EW221" s="69"/>
      <c r="EX221" s="69"/>
      <c r="EY221" s="69"/>
      <c r="EZ221" s="69"/>
      <c r="FA221" s="69"/>
      <c r="FB221" s="69"/>
      <c r="FC221" s="69"/>
      <c r="FD221" s="69"/>
      <c r="FE221" s="69"/>
      <c r="FF221" s="69"/>
      <c r="FG221" s="69"/>
      <c r="FH221" s="69"/>
      <c r="FI221" s="69"/>
      <c r="FJ221" s="69"/>
      <c r="FK221" s="69"/>
      <c r="FL221" s="69"/>
      <c r="FM221" s="69"/>
      <c r="FN221" s="69"/>
      <c r="FO221" s="69"/>
      <c r="FP221" s="69"/>
      <c r="FQ221" s="69"/>
      <c r="FR221" s="69"/>
      <c r="FS221" s="69"/>
      <c r="FT221" s="69"/>
      <c r="FU221" s="69"/>
      <c r="FV221" s="69"/>
      <c r="FW221" s="69"/>
      <c r="FX221" s="69"/>
      <c r="FY221" s="69"/>
      <c r="FZ221" s="69"/>
      <c r="GA221" s="69"/>
      <c r="GB221" s="69"/>
      <c r="GC221" s="69"/>
      <c r="GD221" s="69"/>
      <c r="GE221" s="69"/>
      <c r="GF221" s="69"/>
      <c r="GG221" s="69"/>
      <c r="GH221" s="69"/>
      <c r="GI221" s="69"/>
      <c r="GJ221" s="69"/>
      <c r="GK221" s="69"/>
      <c r="GL221" s="69"/>
      <c r="GM221" s="69"/>
      <c r="GN221" s="69"/>
      <c r="GO221" s="69"/>
      <c r="GP221" s="69"/>
      <c r="GQ221" s="69"/>
      <c r="GR221" s="69"/>
      <c r="GS221" s="69"/>
      <c r="GT221" s="69"/>
      <c r="GU221" s="69"/>
      <c r="GV221" s="69"/>
      <c r="GW221" s="69"/>
      <c r="GX221" s="69"/>
      <c r="GY221" s="69"/>
      <c r="GZ221" s="69"/>
      <c r="HA221" s="69"/>
      <c r="HB221" s="69"/>
      <c r="HC221" s="69"/>
      <c r="HD221" s="69"/>
      <c r="HE221" s="69"/>
      <c r="HF221" s="69"/>
      <c r="HG221" s="69"/>
      <c r="HH221" s="69"/>
      <c r="HI221" s="69"/>
      <c r="HJ221" s="69"/>
      <c r="HK221" s="69"/>
      <c r="HL221" s="69"/>
      <c r="HM221" s="69"/>
      <c r="HN221" s="69"/>
      <c r="HO221" s="69"/>
      <c r="HP221" s="69"/>
      <c r="HQ221" s="69"/>
      <c r="HR221" s="69"/>
      <c r="HS221" s="69"/>
      <c r="HT221" s="69"/>
      <c r="HU221" s="69"/>
      <c r="HV221" s="69"/>
      <c r="HW221" s="69"/>
      <c r="HX221" s="69"/>
      <c r="HY221" s="69"/>
      <c r="HZ221" s="69"/>
      <c r="IA221" s="69"/>
      <c r="IB221" s="69"/>
      <c r="IC221" s="69"/>
      <c r="ID221" s="69"/>
      <c r="IE221" s="69"/>
      <c r="IF221" s="69"/>
      <c r="IG221" s="69"/>
      <c r="IH221" s="69"/>
      <c r="II221" s="69"/>
      <c r="IJ221" s="69"/>
      <c r="IK221" s="69"/>
    </row>
    <row r="222" spans="1:245" s="70" customFormat="1" x14ac:dyDescent="0.35">
      <c r="A222" s="92"/>
      <c r="B222" s="92"/>
      <c r="C222" s="92"/>
      <c r="D222" s="95"/>
      <c r="E222" s="94"/>
      <c r="F222" s="68"/>
      <c r="G222" s="68"/>
      <c r="H222" s="68"/>
      <c r="I222" s="68"/>
      <c r="J222" s="68"/>
      <c r="K222" s="68"/>
      <c r="L222" s="68"/>
      <c r="M222" s="68"/>
      <c r="N222" s="68"/>
      <c r="O222" s="68"/>
      <c r="P222" s="68"/>
      <c r="Q222" s="68"/>
      <c r="R222" s="68"/>
      <c r="S222" s="68"/>
      <c r="T222" s="68"/>
      <c r="U222" s="68"/>
      <c r="V222" s="68"/>
      <c r="W222" s="68"/>
      <c r="X222" s="68"/>
      <c r="Y222" s="68"/>
      <c r="Z222" s="68"/>
      <c r="AA222" s="68"/>
      <c r="AB222" s="68"/>
      <c r="AC222" s="68"/>
      <c r="AD222" s="68"/>
      <c r="AE222" s="68"/>
      <c r="AF222" s="68"/>
      <c r="AG222" s="68"/>
      <c r="AH222" s="68"/>
      <c r="AI222" s="68"/>
      <c r="AJ222" s="68"/>
      <c r="AK222" s="68"/>
      <c r="AL222" s="68"/>
      <c r="AM222" s="68"/>
      <c r="AN222" s="68"/>
      <c r="AO222" s="68"/>
      <c r="AP222" s="68"/>
      <c r="AQ222" s="68"/>
      <c r="AR222" s="68"/>
      <c r="AS222" s="68"/>
      <c r="AT222" s="68"/>
      <c r="AU222" s="68"/>
      <c r="AV222" s="68"/>
      <c r="AW222" s="68"/>
      <c r="AX222" s="68"/>
      <c r="AY222" s="68"/>
      <c r="AZ222" s="68"/>
      <c r="BA222" s="68"/>
      <c r="BB222" s="68"/>
      <c r="BC222" s="68"/>
      <c r="BD222" s="68"/>
      <c r="BE222" s="68"/>
      <c r="BF222" s="68"/>
      <c r="BG222" s="68"/>
      <c r="BH222" s="68"/>
      <c r="BI222" s="68"/>
      <c r="BJ222" s="68"/>
      <c r="BK222" s="68"/>
      <c r="BL222" s="68"/>
      <c r="BM222" s="68"/>
      <c r="BN222" s="68"/>
      <c r="BO222" s="68"/>
      <c r="BP222" s="68"/>
      <c r="BQ222" s="68"/>
      <c r="BR222" s="68"/>
      <c r="BS222" s="68"/>
      <c r="BT222" s="68"/>
      <c r="BU222" s="68"/>
      <c r="BV222" s="68"/>
      <c r="BW222" s="68"/>
      <c r="BX222" s="68"/>
      <c r="BY222" s="68"/>
      <c r="BZ222" s="68"/>
      <c r="CA222" s="68"/>
      <c r="CB222" s="68"/>
      <c r="CC222" s="68"/>
      <c r="CD222" s="68"/>
      <c r="CE222" s="68"/>
      <c r="CF222" s="68"/>
      <c r="CG222" s="68"/>
      <c r="CH222" s="68"/>
      <c r="CI222" s="68"/>
      <c r="CJ222" s="68"/>
      <c r="CK222" s="68"/>
      <c r="CL222" s="68"/>
      <c r="CM222" s="68"/>
      <c r="CN222" s="68"/>
      <c r="CO222" s="68"/>
      <c r="CP222" s="68"/>
      <c r="CQ222" s="68"/>
      <c r="CR222" s="68"/>
      <c r="CS222" s="68"/>
      <c r="CT222" s="68"/>
      <c r="CU222" s="68"/>
      <c r="CV222" s="68"/>
      <c r="CW222" s="68"/>
      <c r="CX222" s="68"/>
      <c r="CY222" s="68"/>
      <c r="CZ222" s="68"/>
      <c r="DA222" s="68"/>
      <c r="DB222" s="68"/>
      <c r="DC222" s="68"/>
      <c r="DD222" s="68"/>
      <c r="DE222" s="68"/>
      <c r="DF222" s="68"/>
      <c r="DG222" s="68"/>
      <c r="DH222" s="68"/>
      <c r="DI222" s="68"/>
      <c r="DJ222" s="68"/>
      <c r="DK222" s="68"/>
      <c r="DL222" s="68"/>
      <c r="DM222" s="68"/>
      <c r="DN222" s="68"/>
      <c r="DO222" s="68"/>
      <c r="DP222" s="68"/>
      <c r="DQ222" s="68"/>
      <c r="DR222" s="68"/>
      <c r="DS222" s="68"/>
      <c r="DT222" s="68"/>
      <c r="DU222" s="68"/>
      <c r="DV222" s="68"/>
      <c r="DW222" s="68"/>
      <c r="DX222" s="68"/>
      <c r="DY222" s="68"/>
      <c r="DZ222" s="68"/>
      <c r="EA222" s="68"/>
      <c r="EB222" s="68"/>
      <c r="EC222" s="68"/>
      <c r="ED222" s="68"/>
      <c r="EE222" s="68"/>
      <c r="EF222" s="68"/>
      <c r="EG222" s="68"/>
      <c r="EH222" s="68"/>
      <c r="EI222" s="68"/>
      <c r="EJ222" s="68"/>
      <c r="EK222" s="68"/>
      <c r="EL222" s="68"/>
      <c r="EM222" s="68"/>
      <c r="EN222" s="68"/>
      <c r="EO222" s="68"/>
      <c r="EP222" s="68"/>
      <c r="EQ222" s="68"/>
      <c r="ER222" s="68"/>
      <c r="ES222" s="68"/>
      <c r="ET222" s="68"/>
      <c r="EU222" s="68"/>
      <c r="EV222" s="68"/>
      <c r="EW222" s="68"/>
      <c r="EX222" s="68"/>
      <c r="EY222" s="68"/>
      <c r="EZ222" s="68"/>
      <c r="FA222" s="68"/>
      <c r="FB222" s="68"/>
      <c r="FC222" s="68"/>
      <c r="FD222" s="68"/>
      <c r="FE222" s="68"/>
      <c r="FF222" s="68"/>
      <c r="FG222" s="68"/>
      <c r="FH222" s="68"/>
      <c r="FI222" s="68"/>
      <c r="FJ222" s="68"/>
      <c r="FK222" s="68"/>
      <c r="FL222" s="68"/>
      <c r="FM222" s="68"/>
      <c r="FN222" s="68"/>
      <c r="FO222" s="68"/>
      <c r="FP222" s="68"/>
      <c r="FQ222" s="68"/>
      <c r="FR222" s="68"/>
      <c r="FS222" s="68"/>
      <c r="FT222" s="68"/>
      <c r="FU222" s="68"/>
      <c r="FV222" s="68"/>
      <c r="FW222" s="68"/>
      <c r="FX222" s="68"/>
      <c r="FY222" s="68"/>
      <c r="FZ222" s="68"/>
      <c r="GA222" s="68"/>
      <c r="GB222" s="68"/>
      <c r="GC222" s="68"/>
      <c r="GD222" s="68"/>
      <c r="GE222" s="68"/>
      <c r="GF222" s="68"/>
      <c r="GG222" s="68"/>
      <c r="GH222" s="68"/>
      <c r="GI222" s="68"/>
      <c r="GJ222" s="68"/>
      <c r="GK222" s="68"/>
      <c r="GL222" s="68"/>
      <c r="GM222" s="68"/>
      <c r="GN222" s="68"/>
      <c r="GO222" s="68"/>
      <c r="GP222" s="68"/>
      <c r="GQ222" s="68"/>
      <c r="GR222" s="68"/>
      <c r="GS222" s="68"/>
      <c r="GT222" s="68"/>
      <c r="GU222" s="68"/>
      <c r="GV222" s="68"/>
      <c r="GW222" s="68"/>
      <c r="GX222" s="68"/>
      <c r="GY222" s="68"/>
      <c r="GZ222" s="68"/>
      <c r="HA222" s="68"/>
      <c r="HB222" s="68"/>
      <c r="HC222" s="68"/>
      <c r="HD222" s="68"/>
      <c r="HE222" s="68"/>
      <c r="HF222" s="68"/>
      <c r="HG222" s="68"/>
      <c r="HH222" s="68"/>
      <c r="HI222" s="68"/>
      <c r="HJ222" s="68"/>
      <c r="HK222" s="68"/>
      <c r="HL222" s="68"/>
      <c r="HM222" s="68"/>
      <c r="HN222" s="68"/>
      <c r="HO222" s="68"/>
      <c r="HP222" s="68"/>
      <c r="HQ222" s="68"/>
      <c r="HR222" s="68"/>
      <c r="HS222" s="68"/>
      <c r="HT222" s="68"/>
      <c r="HU222" s="68"/>
      <c r="HV222" s="68"/>
      <c r="HW222" s="68"/>
      <c r="HX222" s="68"/>
      <c r="HY222" s="68"/>
      <c r="HZ222" s="68"/>
      <c r="IA222" s="68"/>
      <c r="IB222" s="68"/>
      <c r="IC222" s="68"/>
      <c r="ID222" s="68"/>
      <c r="IE222" s="68"/>
      <c r="IF222" s="68"/>
      <c r="IG222" s="68"/>
      <c r="IH222" s="68"/>
      <c r="II222" s="68"/>
      <c r="IJ222" s="68"/>
      <c r="IK222" s="68"/>
    </row>
    <row r="223" spans="1:245" s="68" customFormat="1" x14ac:dyDescent="0.35">
      <c r="A223" s="84"/>
      <c r="B223" s="84"/>
      <c r="C223" s="84"/>
      <c r="D223" s="85"/>
      <c r="E223" s="86"/>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row>
    <row r="224" spans="1:245" s="68" customFormat="1" x14ac:dyDescent="0.35">
      <c r="A224" s="87"/>
      <c r="B224" s="87" t="s">
        <v>125</v>
      </c>
      <c r="C224" s="87"/>
      <c r="D224" s="88"/>
      <c r="E224" s="80"/>
    </row>
    <row r="225" spans="1:245" s="69" customFormat="1" x14ac:dyDescent="0.35">
      <c r="A225" s="84" t="s">
        <v>126</v>
      </c>
      <c r="B225" s="84" t="s">
        <v>127</v>
      </c>
      <c r="C225" s="84" t="s">
        <v>6</v>
      </c>
      <c r="D225" s="85">
        <v>11000000</v>
      </c>
      <c r="E225" s="86"/>
      <c r="F225" s="68"/>
      <c r="G225" s="68"/>
      <c r="H225" s="68"/>
      <c r="I225" s="68"/>
      <c r="J225" s="68"/>
      <c r="K225" s="68"/>
      <c r="L225" s="68"/>
      <c r="M225" s="68"/>
      <c r="N225" s="68"/>
      <c r="O225" s="68"/>
      <c r="P225" s="68"/>
      <c r="Q225" s="68"/>
      <c r="R225" s="68"/>
      <c r="S225" s="68"/>
      <c r="T225" s="68"/>
      <c r="U225" s="68"/>
      <c r="V225" s="68"/>
      <c r="W225" s="68"/>
      <c r="X225" s="68"/>
      <c r="Y225" s="68"/>
      <c r="Z225" s="68"/>
      <c r="AA225" s="68"/>
      <c r="AB225" s="68"/>
      <c r="AC225" s="68"/>
      <c r="AD225" s="68"/>
      <c r="AE225" s="68"/>
      <c r="AF225" s="68"/>
      <c r="AG225" s="68"/>
      <c r="AH225" s="68"/>
      <c r="AI225" s="68"/>
      <c r="AJ225" s="68"/>
      <c r="AK225" s="68"/>
      <c r="AL225" s="68"/>
      <c r="AM225" s="68"/>
      <c r="AN225" s="68"/>
      <c r="AO225" s="68"/>
      <c r="AP225" s="68"/>
      <c r="AQ225" s="68"/>
      <c r="AR225" s="68"/>
      <c r="AS225" s="68"/>
      <c r="AT225" s="68"/>
      <c r="AU225" s="68"/>
      <c r="AV225" s="68"/>
      <c r="AW225" s="68"/>
      <c r="AX225" s="68"/>
      <c r="AY225" s="68"/>
      <c r="AZ225" s="68"/>
      <c r="BA225" s="68"/>
      <c r="BB225" s="68"/>
      <c r="BC225" s="68"/>
      <c r="BD225" s="68"/>
      <c r="BE225" s="68"/>
      <c r="BF225" s="68"/>
      <c r="BG225" s="68"/>
      <c r="BH225" s="68"/>
      <c r="BI225" s="68"/>
      <c r="BJ225" s="68"/>
      <c r="BK225" s="68"/>
      <c r="BL225" s="68"/>
      <c r="BM225" s="68"/>
      <c r="BN225" s="68"/>
      <c r="BO225" s="68"/>
      <c r="BP225" s="68"/>
      <c r="BQ225" s="68"/>
      <c r="BR225" s="68"/>
      <c r="BS225" s="68"/>
      <c r="BT225" s="68"/>
      <c r="BU225" s="68"/>
      <c r="BV225" s="68"/>
      <c r="BW225" s="68"/>
      <c r="BX225" s="68"/>
      <c r="BY225" s="68"/>
      <c r="BZ225" s="68"/>
      <c r="CA225" s="68"/>
      <c r="CB225" s="68"/>
      <c r="CC225" s="68"/>
      <c r="CD225" s="68"/>
      <c r="CE225" s="68"/>
      <c r="CF225" s="68"/>
      <c r="CG225" s="68"/>
      <c r="CH225" s="68"/>
      <c r="CI225" s="68"/>
      <c r="CJ225" s="68"/>
      <c r="CK225" s="68"/>
      <c r="CL225" s="68"/>
      <c r="CM225" s="68"/>
      <c r="CN225" s="68"/>
      <c r="CO225" s="68"/>
      <c r="CP225" s="68"/>
      <c r="CQ225" s="68"/>
      <c r="CR225" s="68"/>
      <c r="CS225" s="68"/>
      <c r="CT225" s="68"/>
      <c r="CU225" s="68"/>
      <c r="CV225" s="68"/>
      <c r="CW225" s="68"/>
      <c r="CX225" s="68"/>
      <c r="CY225" s="68"/>
      <c r="CZ225" s="68"/>
      <c r="DA225" s="68"/>
      <c r="DB225" s="68"/>
      <c r="DC225" s="68"/>
      <c r="DD225" s="68"/>
      <c r="DE225" s="68"/>
      <c r="DF225" s="68"/>
      <c r="DG225" s="68"/>
      <c r="DH225" s="68"/>
      <c r="DI225" s="68"/>
      <c r="DJ225" s="68"/>
      <c r="DK225" s="68"/>
      <c r="DL225" s="68"/>
      <c r="DM225" s="68"/>
      <c r="DN225" s="68"/>
      <c r="DO225" s="68"/>
      <c r="DP225" s="68"/>
      <c r="DQ225" s="68"/>
      <c r="DR225" s="68"/>
      <c r="DS225" s="68"/>
      <c r="DT225" s="68"/>
      <c r="DU225" s="68"/>
      <c r="DV225" s="68"/>
      <c r="DW225" s="68"/>
      <c r="DX225" s="68"/>
      <c r="DY225" s="68"/>
      <c r="DZ225" s="68"/>
      <c r="EA225" s="68"/>
      <c r="EB225" s="68"/>
      <c r="EC225" s="68"/>
      <c r="ED225" s="68"/>
      <c r="EE225" s="68"/>
      <c r="EF225" s="68"/>
      <c r="EG225" s="68"/>
      <c r="EH225" s="68"/>
      <c r="EI225" s="68"/>
      <c r="EJ225" s="68"/>
      <c r="EK225" s="68"/>
      <c r="EL225" s="68"/>
      <c r="EM225" s="68"/>
      <c r="EN225" s="68"/>
      <c r="EO225" s="68"/>
      <c r="EP225" s="68"/>
      <c r="EQ225" s="68"/>
      <c r="ER225" s="68"/>
      <c r="ES225" s="68"/>
      <c r="ET225" s="68"/>
      <c r="EU225" s="68"/>
      <c r="EV225" s="68"/>
      <c r="EW225" s="68"/>
      <c r="EX225" s="68"/>
      <c r="EY225" s="68"/>
      <c r="EZ225" s="68"/>
      <c r="FA225" s="68"/>
      <c r="FB225" s="68"/>
      <c r="FC225" s="68"/>
      <c r="FD225" s="68"/>
      <c r="FE225" s="68"/>
      <c r="FF225" s="68"/>
      <c r="FG225" s="68"/>
      <c r="FH225" s="68"/>
      <c r="FI225" s="68"/>
      <c r="FJ225" s="68"/>
      <c r="FK225" s="68"/>
      <c r="FL225" s="68"/>
      <c r="FM225" s="68"/>
      <c r="FN225" s="68"/>
      <c r="FO225" s="68"/>
      <c r="FP225" s="68"/>
      <c r="FQ225" s="68"/>
      <c r="FR225" s="68"/>
      <c r="FS225" s="68"/>
      <c r="FT225" s="68"/>
      <c r="FU225" s="68"/>
      <c r="FV225" s="68"/>
      <c r="FW225" s="68"/>
      <c r="FX225" s="68"/>
      <c r="FY225" s="68"/>
      <c r="FZ225" s="68"/>
      <c r="GA225" s="68"/>
      <c r="GB225" s="68"/>
      <c r="GC225" s="68"/>
      <c r="GD225" s="68"/>
      <c r="GE225" s="68"/>
      <c r="GF225" s="68"/>
      <c r="GG225" s="68"/>
      <c r="GH225" s="68"/>
      <c r="GI225" s="68"/>
      <c r="GJ225" s="68"/>
      <c r="GK225" s="68"/>
      <c r="GL225" s="68"/>
      <c r="GM225" s="68"/>
      <c r="GN225" s="68"/>
      <c r="GO225" s="68"/>
      <c r="GP225" s="68"/>
      <c r="GQ225" s="68"/>
      <c r="GR225" s="68"/>
      <c r="GS225" s="68"/>
      <c r="GT225" s="68"/>
      <c r="GU225" s="68"/>
      <c r="GV225" s="68"/>
      <c r="GW225" s="68"/>
      <c r="GX225" s="68"/>
      <c r="GY225" s="68"/>
      <c r="GZ225" s="68"/>
      <c r="HA225" s="68"/>
      <c r="HB225" s="68"/>
      <c r="HC225" s="68"/>
      <c r="HD225" s="68"/>
      <c r="HE225" s="68"/>
      <c r="HF225" s="68"/>
      <c r="HG225" s="68"/>
      <c r="HH225" s="68"/>
      <c r="HI225" s="68"/>
      <c r="HJ225" s="68"/>
      <c r="HK225" s="68"/>
      <c r="HL225" s="68"/>
      <c r="HM225" s="68"/>
      <c r="HN225" s="68"/>
      <c r="HO225" s="68"/>
      <c r="HP225" s="68"/>
      <c r="HQ225" s="68"/>
      <c r="HR225" s="68"/>
      <c r="HS225" s="68"/>
      <c r="HT225" s="68"/>
      <c r="HU225" s="68"/>
      <c r="HV225" s="68"/>
      <c r="HW225" s="68"/>
      <c r="HX225" s="68"/>
      <c r="HY225" s="68"/>
      <c r="HZ225" s="68"/>
      <c r="IA225" s="68"/>
      <c r="IB225" s="68"/>
      <c r="IC225" s="68"/>
      <c r="ID225" s="68"/>
      <c r="IE225" s="68"/>
      <c r="IF225" s="68"/>
      <c r="IG225" s="68"/>
      <c r="IH225" s="68"/>
      <c r="II225" s="68"/>
      <c r="IJ225" s="68"/>
      <c r="IK225" s="68"/>
    </row>
    <row r="226" spans="1:245" s="68" customFormat="1" x14ac:dyDescent="0.35">
      <c r="A226" s="84"/>
      <c r="B226" s="84"/>
      <c r="C226" s="84"/>
      <c r="D226" s="85"/>
      <c r="E226" s="86"/>
    </row>
    <row r="227" spans="1:245" x14ac:dyDescent="0.35">
      <c r="A227" s="84" t="s">
        <v>128</v>
      </c>
      <c r="B227" s="84" t="s">
        <v>133</v>
      </c>
      <c r="C227" s="84" t="s">
        <v>8</v>
      </c>
      <c r="D227" s="85">
        <v>11000000</v>
      </c>
      <c r="E227" s="86"/>
      <c r="F227" s="68"/>
      <c r="G227" s="68"/>
      <c r="H227" s="68"/>
      <c r="I227" s="68"/>
      <c r="J227" s="68"/>
      <c r="K227" s="68"/>
      <c r="L227" s="68"/>
      <c r="M227" s="68"/>
      <c r="N227" s="68"/>
      <c r="O227" s="68"/>
      <c r="P227" s="68"/>
      <c r="Q227" s="68"/>
      <c r="R227" s="68"/>
      <c r="S227" s="68"/>
      <c r="T227" s="68"/>
      <c r="U227" s="68"/>
      <c r="V227" s="68"/>
      <c r="W227" s="68"/>
      <c r="X227" s="68"/>
      <c r="Y227" s="68"/>
      <c r="Z227" s="68"/>
      <c r="AA227" s="68"/>
      <c r="AB227" s="68"/>
      <c r="AC227" s="68"/>
      <c r="AD227" s="68"/>
      <c r="AE227" s="68"/>
      <c r="AF227" s="68"/>
      <c r="AG227" s="68"/>
      <c r="AH227" s="68"/>
      <c r="AI227" s="68"/>
      <c r="AJ227" s="68"/>
      <c r="AK227" s="68"/>
      <c r="AL227" s="68"/>
      <c r="AM227" s="68"/>
      <c r="AN227" s="68"/>
      <c r="AO227" s="68"/>
      <c r="AP227" s="68"/>
      <c r="AQ227" s="68"/>
      <c r="AR227" s="68"/>
      <c r="AS227" s="68"/>
      <c r="AT227" s="68"/>
      <c r="AU227" s="68"/>
      <c r="AV227" s="68"/>
      <c r="AW227" s="68"/>
      <c r="AX227" s="68"/>
      <c r="AY227" s="68"/>
      <c r="AZ227" s="68"/>
      <c r="BA227" s="68"/>
      <c r="BB227" s="68"/>
      <c r="BC227" s="68"/>
      <c r="BD227" s="68"/>
      <c r="BE227" s="68"/>
      <c r="BF227" s="68"/>
      <c r="BG227" s="68"/>
      <c r="BH227" s="68"/>
      <c r="BI227" s="68"/>
      <c r="BJ227" s="68"/>
      <c r="BK227" s="68"/>
      <c r="BL227" s="68"/>
      <c r="BM227" s="68"/>
      <c r="BN227" s="68"/>
      <c r="BO227" s="68"/>
      <c r="BP227" s="68"/>
      <c r="BQ227" s="68"/>
      <c r="BR227" s="68"/>
      <c r="BS227" s="68"/>
      <c r="BT227" s="68"/>
      <c r="BU227" s="68"/>
      <c r="BV227" s="68"/>
      <c r="BW227" s="68"/>
      <c r="BX227" s="68"/>
      <c r="BY227" s="68"/>
      <c r="BZ227" s="68"/>
      <c r="CA227" s="68"/>
      <c r="CB227" s="68"/>
      <c r="CC227" s="68"/>
      <c r="CD227" s="68"/>
      <c r="CE227" s="68"/>
      <c r="CF227" s="68"/>
      <c r="CG227" s="68"/>
      <c r="CH227" s="68"/>
      <c r="CI227" s="68"/>
      <c r="CJ227" s="68"/>
      <c r="CK227" s="68"/>
      <c r="CL227" s="68"/>
      <c r="CM227" s="68"/>
      <c r="CN227" s="68"/>
      <c r="CO227" s="68"/>
      <c r="CP227" s="68"/>
      <c r="CQ227" s="68"/>
      <c r="CR227" s="68"/>
      <c r="CS227" s="68"/>
      <c r="CT227" s="68"/>
      <c r="CU227" s="68"/>
      <c r="CV227" s="68"/>
      <c r="CW227" s="68"/>
      <c r="CX227" s="68"/>
      <c r="CY227" s="68"/>
      <c r="CZ227" s="68"/>
      <c r="DA227" s="68"/>
      <c r="DB227" s="68"/>
      <c r="DC227" s="68"/>
      <c r="DD227" s="68"/>
      <c r="DE227" s="68"/>
      <c r="DF227" s="68"/>
      <c r="DG227" s="68"/>
      <c r="DH227" s="68"/>
      <c r="DI227" s="68"/>
      <c r="DJ227" s="68"/>
      <c r="DK227" s="68"/>
      <c r="DL227" s="68"/>
      <c r="DM227" s="68"/>
      <c r="DN227" s="68"/>
      <c r="DO227" s="68"/>
      <c r="DP227" s="68"/>
      <c r="DQ227" s="68"/>
      <c r="DR227" s="68"/>
      <c r="DS227" s="68"/>
      <c r="DT227" s="68"/>
      <c r="DU227" s="68"/>
      <c r="DV227" s="68"/>
      <c r="DW227" s="68"/>
      <c r="DX227" s="68"/>
      <c r="DY227" s="68"/>
      <c r="DZ227" s="68"/>
      <c r="EA227" s="68"/>
      <c r="EB227" s="68"/>
      <c r="EC227" s="68"/>
      <c r="ED227" s="68"/>
      <c r="EE227" s="68"/>
      <c r="EF227" s="68"/>
      <c r="EG227" s="68"/>
      <c r="EH227" s="68"/>
      <c r="EI227" s="68"/>
      <c r="EJ227" s="68"/>
      <c r="EK227" s="68"/>
      <c r="EL227" s="68"/>
      <c r="EM227" s="68"/>
      <c r="EN227" s="68"/>
      <c r="EO227" s="68"/>
      <c r="EP227" s="68"/>
      <c r="EQ227" s="68"/>
      <c r="ER227" s="68"/>
      <c r="ES227" s="68"/>
      <c r="ET227" s="68"/>
      <c r="EU227" s="68"/>
      <c r="EV227" s="68"/>
      <c r="EW227" s="68"/>
      <c r="EX227" s="68"/>
      <c r="EY227" s="68"/>
      <c r="EZ227" s="68"/>
      <c r="FA227" s="68"/>
      <c r="FB227" s="68"/>
      <c r="FC227" s="68"/>
      <c r="FD227" s="68"/>
      <c r="FE227" s="68"/>
      <c r="FF227" s="68"/>
      <c r="FG227" s="68"/>
      <c r="FH227" s="68"/>
      <c r="FI227" s="68"/>
      <c r="FJ227" s="68"/>
      <c r="FK227" s="68"/>
      <c r="FL227" s="68"/>
      <c r="FM227" s="68"/>
      <c r="FN227" s="68"/>
      <c r="FO227" s="68"/>
      <c r="FP227" s="68"/>
      <c r="FQ227" s="68"/>
      <c r="FR227" s="68"/>
      <c r="FS227" s="68"/>
      <c r="FT227" s="68"/>
      <c r="FU227" s="68"/>
      <c r="FV227" s="68"/>
      <c r="FW227" s="68"/>
      <c r="FX227" s="68"/>
      <c r="FY227" s="68"/>
      <c r="FZ227" s="68"/>
      <c r="GA227" s="68"/>
      <c r="GB227" s="68"/>
      <c r="GC227" s="68"/>
      <c r="GD227" s="68"/>
      <c r="GE227" s="68"/>
      <c r="GF227" s="68"/>
      <c r="GG227" s="68"/>
      <c r="GH227" s="68"/>
      <c r="GI227" s="68"/>
      <c r="GJ227" s="68"/>
      <c r="GK227" s="68"/>
      <c r="GL227" s="68"/>
      <c r="GM227" s="68"/>
      <c r="GN227" s="68"/>
      <c r="GO227" s="68"/>
      <c r="GP227" s="68"/>
      <c r="GQ227" s="68"/>
      <c r="GR227" s="68"/>
      <c r="GS227" s="68"/>
      <c r="GT227" s="68"/>
      <c r="GU227" s="68"/>
      <c r="GV227" s="68"/>
      <c r="GW227" s="68"/>
      <c r="GX227" s="68"/>
      <c r="GY227" s="68"/>
      <c r="GZ227" s="68"/>
      <c r="HA227" s="68"/>
      <c r="HB227" s="68"/>
      <c r="HC227" s="68"/>
      <c r="HD227" s="68"/>
      <c r="HE227" s="68"/>
      <c r="HF227" s="68"/>
      <c r="HG227" s="68"/>
      <c r="HH227" s="68"/>
      <c r="HI227" s="68"/>
      <c r="HJ227" s="68"/>
      <c r="HK227" s="68"/>
      <c r="HL227" s="68"/>
      <c r="HM227" s="68"/>
      <c r="HN227" s="68"/>
      <c r="HO227" s="68"/>
      <c r="HP227" s="68"/>
      <c r="HQ227" s="68"/>
      <c r="HR227" s="68"/>
      <c r="HS227" s="68"/>
      <c r="HT227" s="68"/>
      <c r="HU227" s="68"/>
      <c r="HV227" s="68"/>
      <c r="HW227" s="68"/>
      <c r="HX227" s="68"/>
      <c r="HY227" s="68"/>
      <c r="HZ227" s="68"/>
      <c r="IA227" s="68"/>
      <c r="IB227" s="68"/>
      <c r="IC227" s="68"/>
      <c r="ID227" s="68"/>
      <c r="IE227" s="68"/>
      <c r="IF227" s="68"/>
      <c r="IG227" s="68"/>
      <c r="IH227" s="68"/>
      <c r="II227" s="68"/>
      <c r="IJ227" s="68"/>
      <c r="IK227" s="68"/>
    </row>
    <row r="228" spans="1:245" s="68" customFormat="1" x14ac:dyDescent="0.35">
      <c r="A228" s="84" t="s">
        <v>130</v>
      </c>
      <c r="B228" s="84" t="s">
        <v>426</v>
      </c>
      <c r="C228" s="84" t="s">
        <v>8</v>
      </c>
      <c r="D228" s="85">
        <v>10000000</v>
      </c>
      <c r="E228" s="86"/>
      <c r="F228" s="69"/>
      <c r="G228" s="69"/>
      <c r="H228" s="69"/>
      <c r="I228" s="69"/>
      <c r="J228" s="69"/>
      <c r="K228" s="69"/>
      <c r="L228" s="69"/>
      <c r="M228" s="69"/>
      <c r="N228" s="69"/>
      <c r="O228" s="69"/>
      <c r="P228" s="69"/>
      <c r="Q228" s="69"/>
      <c r="R228" s="69"/>
      <c r="S228" s="69"/>
      <c r="T228" s="69"/>
      <c r="U228" s="69"/>
      <c r="V228" s="69"/>
      <c r="W228" s="69"/>
      <c r="X228" s="69"/>
      <c r="Y228" s="69"/>
      <c r="Z228" s="69"/>
      <c r="AA228" s="69"/>
      <c r="AB228" s="69"/>
      <c r="AC228" s="69"/>
      <c r="AD228" s="69"/>
      <c r="AE228" s="69"/>
      <c r="AF228" s="69"/>
      <c r="AG228" s="69"/>
      <c r="AH228" s="69"/>
      <c r="AI228" s="69"/>
      <c r="AJ228" s="69"/>
      <c r="AK228" s="69"/>
      <c r="AL228" s="69"/>
      <c r="AM228" s="69"/>
      <c r="AN228" s="69"/>
      <c r="AO228" s="69"/>
      <c r="AP228" s="69"/>
      <c r="AQ228" s="69"/>
      <c r="AR228" s="69"/>
      <c r="AS228" s="69"/>
      <c r="AT228" s="69"/>
      <c r="AU228" s="69"/>
      <c r="AV228" s="69"/>
      <c r="AW228" s="69"/>
      <c r="AX228" s="69"/>
      <c r="AY228" s="69"/>
      <c r="AZ228" s="69"/>
      <c r="BA228" s="69"/>
      <c r="BB228" s="69"/>
      <c r="BC228" s="69"/>
      <c r="BD228" s="69"/>
      <c r="BE228" s="69"/>
      <c r="BF228" s="69"/>
      <c r="BG228" s="69"/>
      <c r="BH228" s="69"/>
      <c r="BI228" s="69"/>
      <c r="BJ228" s="69"/>
      <c r="BK228" s="69"/>
      <c r="BL228" s="69"/>
      <c r="BM228" s="69"/>
      <c r="BN228" s="69"/>
      <c r="BO228" s="69"/>
      <c r="BP228" s="69"/>
      <c r="BQ228" s="69"/>
      <c r="BR228" s="69"/>
      <c r="BS228" s="69"/>
      <c r="BT228" s="69"/>
      <c r="BU228" s="69"/>
      <c r="BV228" s="69"/>
      <c r="BW228" s="69"/>
      <c r="BX228" s="69"/>
      <c r="BY228" s="69"/>
      <c r="BZ228" s="69"/>
      <c r="CA228" s="69"/>
      <c r="CB228" s="69"/>
      <c r="CC228" s="69"/>
      <c r="CD228" s="69"/>
      <c r="CE228" s="69"/>
      <c r="CF228" s="69"/>
      <c r="CG228" s="69"/>
      <c r="CH228" s="69"/>
      <c r="CI228" s="69"/>
      <c r="CJ228" s="69"/>
      <c r="CK228" s="69"/>
      <c r="CL228" s="69"/>
      <c r="CM228" s="69"/>
      <c r="CN228" s="69"/>
      <c r="CO228" s="69"/>
      <c r="CP228" s="69"/>
      <c r="CQ228" s="69"/>
      <c r="CR228" s="69"/>
      <c r="CS228" s="69"/>
      <c r="CT228" s="69"/>
      <c r="CU228" s="69"/>
      <c r="CV228" s="69"/>
      <c r="CW228" s="69"/>
      <c r="CX228" s="69"/>
      <c r="CY228" s="69"/>
      <c r="CZ228" s="69"/>
      <c r="DA228" s="69"/>
      <c r="DB228" s="69"/>
      <c r="DC228" s="69"/>
      <c r="DD228" s="69"/>
      <c r="DE228" s="69"/>
      <c r="DF228" s="69"/>
      <c r="DG228" s="69"/>
      <c r="DH228" s="69"/>
      <c r="DI228" s="69"/>
      <c r="DJ228" s="69"/>
      <c r="DK228" s="69"/>
      <c r="DL228" s="69"/>
      <c r="DM228" s="69"/>
      <c r="DN228" s="69"/>
      <c r="DO228" s="69"/>
      <c r="DP228" s="69"/>
      <c r="DQ228" s="69"/>
      <c r="DR228" s="69"/>
      <c r="DS228" s="69"/>
      <c r="DT228" s="69"/>
      <c r="DU228" s="69"/>
      <c r="DV228" s="69"/>
      <c r="DW228" s="69"/>
      <c r="DX228" s="69"/>
      <c r="DY228" s="69"/>
      <c r="DZ228" s="69"/>
      <c r="EA228" s="69"/>
      <c r="EB228" s="69"/>
      <c r="EC228" s="69"/>
      <c r="ED228" s="69"/>
      <c r="EE228" s="69"/>
      <c r="EF228" s="69"/>
      <c r="EG228" s="69"/>
      <c r="EH228" s="69"/>
      <c r="EI228" s="69"/>
      <c r="EJ228" s="69"/>
      <c r="EK228" s="69"/>
      <c r="EL228" s="69"/>
      <c r="EM228" s="69"/>
      <c r="EN228" s="69"/>
      <c r="EO228" s="69"/>
      <c r="EP228" s="69"/>
      <c r="EQ228" s="69"/>
      <c r="ER228" s="69"/>
      <c r="ES228" s="69"/>
      <c r="ET228" s="69"/>
      <c r="EU228" s="69"/>
      <c r="EV228" s="69"/>
      <c r="EW228" s="69"/>
      <c r="EX228" s="69"/>
      <c r="EY228" s="69"/>
      <c r="EZ228" s="69"/>
      <c r="FA228" s="69"/>
      <c r="FB228" s="69"/>
      <c r="FC228" s="69"/>
      <c r="FD228" s="69"/>
      <c r="FE228" s="69"/>
      <c r="FF228" s="69"/>
      <c r="FG228" s="69"/>
      <c r="FH228" s="69"/>
      <c r="FI228" s="69"/>
      <c r="FJ228" s="69"/>
      <c r="FK228" s="69"/>
      <c r="FL228" s="69"/>
      <c r="FM228" s="69"/>
      <c r="FN228" s="69"/>
      <c r="FO228" s="69"/>
      <c r="FP228" s="69"/>
      <c r="FQ228" s="69"/>
      <c r="FR228" s="69"/>
      <c r="FS228" s="69"/>
      <c r="FT228" s="69"/>
      <c r="FU228" s="69"/>
      <c r="FV228" s="69"/>
      <c r="FW228" s="69"/>
      <c r="FX228" s="69"/>
      <c r="FY228" s="69"/>
      <c r="FZ228" s="69"/>
      <c r="GA228" s="69"/>
      <c r="GB228" s="69"/>
      <c r="GC228" s="69"/>
      <c r="GD228" s="69"/>
      <c r="GE228" s="69"/>
      <c r="GF228" s="69"/>
      <c r="GG228" s="69"/>
      <c r="GH228" s="69"/>
      <c r="GI228" s="69"/>
      <c r="GJ228" s="69"/>
      <c r="GK228" s="69"/>
      <c r="GL228" s="69"/>
      <c r="GM228" s="69"/>
      <c r="GN228" s="69"/>
      <c r="GO228" s="69"/>
      <c r="GP228" s="69"/>
      <c r="GQ228" s="69"/>
      <c r="GR228" s="69"/>
      <c r="GS228" s="69"/>
      <c r="GT228" s="69"/>
      <c r="GU228" s="69"/>
      <c r="GV228" s="69"/>
      <c r="GW228" s="69"/>
      <c r="GX228" s="69"/>
      <c r="GY228" s="69"/>
      <c r="GZ228" s="69"/>
      <c r="HA228" s="69"/>
      <c r="HB228" s="69"/>
      <c r="HC228" s="69"/>
      <c r="HD228" s="69"/>
      <c r="HE228" s="69"/>
      <c r="HF228" s="69"/>
      <c r="HG228" s="69"/>
      <c r="HH228" s="69"/>
      <c r="HI228" s="69"/>
      <c r="HJ228" s="69"/>
      <c r="HK228" s="69"/>
      <c r="HL228" s="69"/>
      <c r="HM228" s="69"/>
      <c r="HN228" s="69"/>
      <c r="HO228" s="69"/>
      <c r="HP228" s="69"/>
      <c r="HQ228" s="69"/>
      <c r="HR228" s="69"/>
      <c r="HS228" s="69"/>
      <c r="HT228" s="69"/>
      <c r="HU228" s="69"/>
      <c r="HV228" s="69"/>
      <c r="HW228" s="69"/>
      <c r="HX228" s="69"/>
      <c r="HY228" s="69"/>
      <c r="HZ228" s="69"/>
      <c r="IA228" s="69"/>
      <c r="IB228" s="69"/>
      <c r="IC228" s="69"/>
      <c r="ID228" s="69"/>
      <c r="IE228" s="69"/>
      <c r="IF228" s="69"/>
      <c r="IG228" s="69"/>
      <c r="IH228" s="69"/>
      <c r="II228" s="69"/>
      <c r="IJ228" s="69"/>
      <c r="IK228" s="69"/>
    </row>
    <row r="229" spans="1:245" s="70" customFormat="1" x14ac:dyDescent="0.35">
      <c r="A229" s="84" t="s">
        <v>132</v>
      </c>
      <c r="B229" s="84" t="s">
        <v>142</v>
      </c>
      <c r="C229" s="84" t="s">
        <v>8</v>
      </c>
      <c r="D229" s="85">
        <v>9000000</v>
      </c>
      <c r="E229" s="86"/>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row>
    <row r="230" spans="1:245" s="70" customFormat="1" x14ac:dyDescent="0.35">
      <c r="A230" s="84" t="s">
        <v>134</v>
      </c>
      <c r="B230" s="84" t="s">
        <v>750</v>
      </c>
      <c r="C230" s="84" t="s">
        <v>8</v>
      </c>
      <c r="D230" s="85">
        <v>9000000</v>
      </c>
      <c r="E230" s="86"/>
      <c r="F230" s="68"/>
      <c r="G230" s="68"/>
      <c r="H230" s="68"/>
      <c r="I230" s="68"/>
      <c r="J230" s="68"/>
      <c r="K230" s="68"/>
      <c r="L230" s="68"/>
      <c r="M230" s="68"/>
      <c r="N230" s="68"/>
      <c r="O230" s="68"/>
      <c r="P230" s="68"/>
      <c r="Q230" s="68"/>
      <c r="R230" s="68"/>
      <c r="S230" s="68"/>
      <c r="T230" s="68"/>
      <c r="U230" s="68"/>
      <c r="V230" s="68"/>
      <c r="W230" s="68"/>
      <c r="X230" s="68"/>
      <c r="Y230" s="68"/>
      <c r="Z230" s="68"/>
      <c r="AA230" s="68"/>
      <c r="AB230" s="68"/>
      <c r="AC230" s="68"/>
      <c r="AD230" s="68"/>
      <c r="AE230" s="68"/>
      <c r="AF230" s="68"/>
      <c r="AG230" s="68"/>
      <c r="AH230" s="68"/>
      <c r="AI230" s="68"/>
      <c r="AJ230" s="68"/>
      <c r="AK230" s="68"/>
      <c r="AL230" s="68"/>
      <c r="AM230" s="68"/>
      <c r="AN230" s="68"/>
      <c r="AO230" s="68"/>
      <c r="AP230" s="68"/>
      <c r="AQ230" s="68"/>
      <c r="AR230" s="68"/>
      <c r="AS230" s="68"/>
      <c r="AT230" s="68"/>
      <c r="AU230" s="68"/>
      <c r="AV230" s="68"/>
      <c r="AW230" s="68"/>
      <c r="AX230" s="68"/>
      <c r="AY230" s="68"/>
      <c r="AZ230" s="68"/>
      <c r="BA230" s="68"/>
      <c r="BB230" s="68"/>
      <c r="BC230" s="68"/>
      <c r="BD230" s="68"/>
      <c r="BE230" s="68"/>
      <c r="BF230" s="68"/>
      <c r="BG230" s="68"/>
      <c r="BH230" s="68"/>
      <c r="BI230" s="68"/>
      <c r="BJ230" s="68"/>
      <c r="BK230" s="68"/>
      <c r="BL230" s="68"/>
      <c r="BM230" s="68"/>
      <c r="BN230" s="68"/>
      <c r="BO230" s="68"/>
      <c r="BP230" s="68"/>
      <c r="BQ230" s="68"/>
      <c r="BR230" s="68"/>
      <c r="BS230" s="68"/>
      <c r="BT230" s="68"/>
      <c r="BU230" s="68"/>
      <c r="BV230" s="68"/>
      <c r="BW230" s="68"/>
      <c r="BX230" s="68"/>
      <c r="BY230" s="68"/>
      <c r="BZ230" s="68"/>
      <c r="CA230" s="68"/>
      <c r="CB230" s="68"/>
      <c r="CC230" s="68"/>
      <c r="CD230" s="68"/>
      <c r="CE230" s="68"/>
      <c r="CF230" s="68"/>
      <c r="CG230" s="68"/>
      <c r="CH230" s="68"/>
      <c r="CI230" s="68"/>
      <c r="CJ230" s="68"/>
      <c r="CK230" s="68"/>
      <c r="CL230" s="68"/>
      <c r="CM230" s="68"/>
      <c r="CN230" s="68"/>
      <c r="CO230" s="68"/>
      <c r="CP230" s="68"/>
      <c r="CQ230" s="68"/>
      <c r="CR230" s="68"/>
      <c r="CS230" s="68"/>
      <c r="CT230" s="68"/>
      <c r="CU230" s="68"/>
      <c r="CV230" s="68"/>
      <c r="CW230" s="68"/>
      <c r="CX230" s="68"/>
      <c r="CY230" s="68"/>
      <c r="CZ230" s="68"/>
      <c r="DA230" s="68"/>
      <c r="DB230" s="68"/>
      <c r="DC230" s="68"/>
      <c r="DD230" s="68"/>
      <c r="DE230" s="68"/>
      <c r="DF230" s="68"/>
      <c r="DG230" s="68"/>
      <c r="DH230" s="68"/>
      <c r="DI230" s="68"/>
      <c r="DJ230" s="68"/>
      <c r="DK230" s="68"/>
      <c r="DL230" s="68"/>
      <c r="DM230" s="68"/>
      <c r="DN230" s="68"/>
      <c r="DO230" s="68"/>
      <c r="DP230" s="68"/>
      <c r="DQ230" s="68"/>
      <c r="DR230" s="68"/>
      <c r="DS230" s="68"/>
      <c r="DT230" s="68"/>
      <c r="DU230" s="68"/>
      <c r="DV230" s="68"/>
      <c r="DW230" s="68"/>
      <c r="DX230" s="68"/>
      <c r="DY230" s="68"/>
      <c r="DZ230" s="68"/>
      <c r="EA230" s="68"/>
      <c r="EB230" s="68"/>
      <c r="EC230" s="68"/>
      <c r="ED230" s="68"/>
      <c r="EE230" s="68"/>
      <c r="EF230" s="68"/>
      <c r="EG230" s="68"/>
      <c r="EH230" s="68"/>
      <c r="EI230" s="68"/>
      <c r="EJ230" s="68"/>
      <c r="EK230" s="68"/>
      <c r="EL230" s="68"/>
      <c r="EM230" s="68"/>
      <c r="EN230" s="68"/>
      <c r="EO230" s="68"/>
      <c r="EP230" s="68"/>
      <c r="EQ230" s="68"/>
      <c r="ER230" s="68"/>
      <c r="ES230" s="68"/>
      <c r="ET230" s="68"/>
      <c r="EU230" s="68"/>
      <c r="EV230" s="68"/>
      <c r="EW230" s="68"/>
      <c r="EX230" s="68"/>
      <c r="EY230" s="68"/>
      <c r="EZ230" s="68"/>
      <c r="FA230" s="68"/>
      <c r="FB230" s="68"/>
      <c r="FC230" s="68"/>
      <c r="FD230" s="68"/>
      <c r="FE230" s="68"/>
      <c r="FF230" s="68"/>
      <c r="FG230" s="68"/>
      <c r="FH230" s="68"/>
      <c r="FI230" s="68"/>
      <c r="FJ230" s="68"/>
      <c r="FK230" s="68"/>
      <c r="FL230" s="68"/>
      <c r="FM230" s="68"/>
      <c r="FN230" s="68"/>
      <c r="FO230" s="68"/>
      <c r="FP230" s="68"/>
      <c r="FQ230" s="68"/>
      <c r="FR230" s="68"/>
      <c r="FS230" s="68"/>
      <c r="FT230" s="68"/>
      <c r="FU230" s="68"/>
      <c r="FV230" s="68"/>
      <c r="FW230" s="68"/>
      <c r="FX230" s="68"/>
      <c r="FY230" s="68"/>
      <c r="FZ230" s="68"/>
      <c r="GA230" s="68"/>
      <c r="GB230" s="68"/>
      <c r="GC230" s="68"/>
      <c r="GD230" s="68"/>
      <c r="GE230" s="68"/>
      <c r="GF230" s="68"/>
      <c r="GG230" s="68"/>
      <c r="GH230" s="68"/>
      <c r="GI230" s="68"/>
      <c r="GJ230" s="68"/>
      <c r="GK230" s="68"/>
      <c r="GL230" s="68"/>
      <c r="GM230" s="68"/>
      <c r="GN230" s="68"/>
      <c r="GO230" s="68"/>
      <c r="GP230" s="68"/>
      <c r="GQ230" s="68"/>
      <c r="GR230" s="68"/>
      <c r="GS230" s="68"/>
      <c r="GT230" s="68"/>
      <c r="GU230" s="68"/>
      <c r="GV230" s="68"/>
      <c r="GW230" s="68"/>
      <c r="GX230" s="68"/>
      <c r="GY230" s="68"/>
      <c r="GZ230" s="68"/>
      <c r="HA230" s="68"/>
      <c r="HB230" s="68"/>
      <c r="HC230" s="68"/>
      <c r="HD230" s="68"/>
      <c r="HE230" s="68"/>
      <c r="HF230" s="68"/>
      <c r="HG230" s="68"/>
      <c r="HH230" s="68"/>
      <c r="HI230" s="68"/>
      <c r="HJ230" s="68"/>
      <c r="HK230" s="68"/>
      <c r="HL230" s="68"/>
      <c r="HM230" s="68"/>
      <c r="HN230" s="68"/>
      <c r="HO230" s="68"/>
      <c r="HP230" s="68"/>
      <c r="HQ230" s="68"/>
      <c r="HR230" s="68"/>
      <c r="HS230" s="68"/>
      <c r="HT230" s="68"/>
      <c r="HU230" s="68"/>
      <c r="HV230" s="68"/>
      <c r="HW230" s="68"/>
      <c r="HX230" s="68"/>
      <c r="HY230" s="68"/>
      <c r="HZ230" s="68"/>
      <c r="IA230" s="68"/>
      <c r="IB230" s="68"/>
      <c r="IC230" s="68"/>
      <c r="ID230" s="68"/>
      <c r="IE230" s="68"/>
      <c r="IF230" s="68"/>
      <c r="IG230" s="68"/>
      <c r="IH230" s="68"/>
      <c r="II230" s="68"/>
      <c r="IJ230" s="68"/>
      <c r="IK230" s="68"/>
    </row>
    <row r="231" spans="1:245" x14ac:dyDescent="0.35">
      <c r="A231" s="92" t="s">
        <v>136</v>
      </c>
      <c r="B231" s="92" t="s">
        <v>135</v>
      </c>
      <c r="C231" s="92" t="s">
        <v>8</v>
      </c>
      <c r="D231" s="95">
        <v>8000000</v>
      </c>
      <c r="E231" s="94"/>
      <c r="F231" s="70"/>
      <c r="G231" s="70"/>
      <c r="H231" s="70"/>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c r="AG231" s="70"/>
      <c r="AH231" s="70"/>
      <c r="AI231" s="70"/>
      <c r="AJ231" s="70"/>
      <c r="AK231" s="70"/>
      <c r="AL231" s="70"/>
      <c r="AM231" s="70"/>
      <c r="AN231" s="70"/>
      <c r="AO231" s="70"/>
      <c r="AP231" s="70"/>
      <c r="AQ231" s="70"/>
      <c r="AR231" s="70"/>
      <c r="AS231" s="70"/>
      <c r="AT231" s="70"/>
      <c r="AU231" s="70"/>
      <c r="AV231" s="70"/>
      <c r="AW231" s="70"/>
      <c r="AX231" s="70"/>
      <c r="AY231" s="70"/>
      <c r="AZ231" s="70"/>
      <c r="BA231" s="70"/>
      <c r="BB231" s="70"/>
      <c r="BC231" s="70"/>
      <c r="BD231" s="70"/>
      <c r="BE231" s="70"/>
      <c r="BF231" s="70"/>
      <c r="BG231" s="70"/>
      <c r="BH231" s="70"/>
      <c r="BI231" s="70"/>
      <c r="BJ231" s="70"/>
      <c r="BK231" s="70"/>
      <c r="BL231" s="70"/>
      <c r="BM231" s="70"/>
      <c r="BN231" s="70"/>
      <c r="BO231" s="70"/>
      <c r="BP231" s="70"/>
      <c r="BQ231" s="70"/>
      <c r="BR231" s="70"/>
      <c r="BS231" s="70"/>
      <c r="BT231" s="70"/>
      <c r="BU231" s="70"/>
      <c r="BV231" s="70"/>
      <c r="BW231" s="70"/>
      <c r="BX231" s="70"/>
      <c r="BY231" s="70"/>
      <c r="BZ231" s="70"/>
      <c r="CA231" s="70"/>
      <c r="CB231" s="70"/>
      <c r="CC231" s="70"/>
      <c r="CD231" s="70"/>
      <c r="CE231" s="70"/>
      <c r="CF231" s="70"/>
      <c r="CG231" s="70"/>
      <c r="CH231" s="70"/>
      <c r="CI231" s="70"/>
      <c r="CJ231" s="70"/>
      <c r="CK231" s="70"/>
      <c r="CL231" s="70"/>
      <c r="CM231" s="70"/>
      <c r="CN231" s="70"/>
      <c r="CO231" s="70"/>
      <c r="CP231" s="70"/>
      <c r="CQ231" s="70"/>
      <c r="CR231" s="70"/>
      <c r="CS231" s="70"/>
      <c r="CT231" s="70"/>
      <c r="CU231" s="70"/>
      <c r="CV231" s="70"/>
      <c r="CW231" s="70"/>
      <c r="CX231" s="70"/>
      <c r="CY231" s="70"/>
      <c r="CZ231" s="70"/>
      <c r="DA231" s="70"/>
      <c r="DB231" s="70"/>
      <c r="DC231" s="70"/>
      <c r="DD231" s="70"/>
      <c r="DE231" s="70"/>
      <c r="DF231" s="70"/>
      <c r="DG231" s="70"/>
      <c r="DH231" s="70"/>
      <c r="DI231" s="70"/>
      <c r="DJ231" s="70"/>
      <c r="DK231" s="70"/>
      <c r="DL231" s="70"/>
      <c r="DM231" s="70"/>
      <c r="DN231" s="70"/>
      <c r="DO231" s="70"/>
      <c r="DP231" s="70"/>
      <c r="DQ231" s="70"/>
      <c r="DR231" s="70"/>
      <c r="DS231" s="70"/>
      <c r="DT231" s="70"/>
      <c r="DU231" s="70"/>
      <c r="DV231" s="70"/>
      <c r="DW231" s="70"/>
      <c r="DX231" s="70"/>
      <c r="DY231" s="70"/>
      <c r="DZ231" s="70"/>
      <c r="EA231" s="70"/>
      <c r="EB231" s="70"/>
      <c r="EC231" s="70"/>
      <c r="ED231" s="70"/>
      <c r="EE231" s="70"/>
      <c r="EF231" s="70"/>
      <c r="EG231" s="70"/>
      <c r="EH231" s="70"/>
      <c r="EI231" s="70"/>
      <c r="EJ231" s="70"/>
      <c r="EK231" s="70"/>
      <c r="EL231" s="70"/>
      <c r="EM231" s="70"/>
      <c r="EN231" s="70"/>
      <c r="EO231" s="70"/>
      <c r="EP231" s="70"/>
      <c r="EQ231" s="70"/>
      <c r="ER231" s="70"/>
      <c r="ES231" s="70"/>
      <c r="ET231" s="70"/>
      <c r="EU231" s="70"/>
      <c r="EV231" s="70"/>
      <c r="EW231" s="70"/>
      <c r="EX231" s="70"/>
      <c r="EY231" s="70"/>
      <c r="EZ231" s="70"/>
      <c r="FA231" s="70"/>
      <c r="FB231" s="70"/>
      <c r="FC231" s="70"/>
      <c r="FD231" s="70"/>
      <c r="FE231" s="70"/>
      <c r="FF231" s="70"/>
      <c r="FG231" s="70"/>
      <c r="FH231" s="70"/>
      <c r="FI231" s="70"/>
      <c r="FJ231" s="70"/>
      <c r="FK231" s="70"/>
      <c r="FL231" s="70"/>
      <c r="FM231" s="70"/>
      <c r="FN231" s="70"/>
      <c r="FO231" s="70"/>
      <c r="FP231" s="70"/>
      <c r="FQ231" s="70"/>
      <c r="FR231" s="70"/>
      <c r="FS231" s="70"/>
      <c r="FT231" s="70"/>
      <c r="FU231" s="70"/>
      <c r="FV231" s="70"/>
      <c r="FW231" s="70"/>
      <c r="FX231" s="70"/>
      <c r="FY231" s="70"/>
      <c r="FZ231" s="70"/>
      <c r="GA231" s="70"/>
      <c r="GB231" s="70"/>
      <c r="GC231" s="70"/>
      <c r="GD231" s="70"/>
      <c r="GE231" s="70"/>
      <c r="GF231" s="70"/>
      <c r="GG231" s="70"/>
      <c r="GH231" s="70"/>
      <c r="GI231" s="70"/>
      <c r="GJ231" s="70"/>
      <c r="GK231" s="70"/>
      <c r="GL231" s="70"/>
      <c r="GM231" s="70"/>
      <c r="GN231" s="70"/>
      <c r="GO231" s="70"/>
      <c r="GP231" s="70"/>
      <c r="GQ231" s="70"/>
      <c r="GR231" s="70"/>
      <c r="GS231" s="70"/>
      <c r="GT231" s="70"/>
      <c r="GU231" s="70"/>
      <c r="GV231" s="70"/>
      <c r="GW231" s="70"/>
      <c r="GX231" s="70"/>
      <c r="GY231" s="70"/>
      <c r="GZ231" s="70"/>
      <c r="HA231" s="70"/>
      <c r="HB231" s="70"/>
      <c r="HC231" s="70"/>
      <c r="HD231" s="70"/>
      <c r="HE231" s="70"/>
      <c r="HF231" s="70"/>
      <c r="HG231" s="70"/>
      <c r="HH231" s="70"/>
      <c r="HI231" s="70"/>
      <c r="HJ231" s="70"/>
      <c r="HK231" s="70"/>
      <c r="HL231" s="70"/>
      <c r="HM231" s="70"/>
      <c r="HN231" s="70"/>
      <c r="HO231" s="70"/>
      <c r="HP231" s="70"/>
      <c r="HQ231" s="70"/>
      <c r="HR231" s="70"/>
      <c r="HS231" s="70"/>
      <c r="HT231" s="70"/>
      <c r="HU231" s="70"/>
      <c r="HV231" s="70"/>
      <c r="HW231" s="70"/>
      <c r="HX231" s="70"/>
      <c r="HY231" s="70"/>
      <c r="HZ231" s="70"/>
      <c r="IA231" s="70"/>
      <c r="IB231" s="70"/>
      <c r="IC231" s="70"/>
      <c r="ID231" s="70"/>
      <c r="IE231" s="70"/>
      <c r="IF231" s="70"/>
      <c r="IG231" s="70"/>
      <c r="IH231" s="70"/>
      <c r="II231" s="70"/>
      <c r="IJ231" s="70"/>
      <c r="IK231" s="70"/>
    </row>
    <row r="232" spans="1:245" s="70" customFormat="1" x14ac:dyDescent="0.35">
      <c r="A232" s="84" t="s">
        <v>138</v>
      </c>
      <c r="B232" s="84" t="s">
        <v>751</v>
      </c>
      <c r="C232" s="84" t="s">
        <v>8</v>
      </c>
      <c r="D232" s="85">
        <v>8000000</v>
      </c>
      <c r="E232" s="86"/>
      <c r="F232" s="68"/>
      <c r="G232" s="68"/>
      <c r="H232" s="68"/>
      <c r="I232" s="68"/>
      <c r="J232" s="68"/>
      <c r="K232" s="68"/>
      <c r="L232" s="68"/>
      <c r="M232" s="68"/>
      <c r="N232" s="68"/>
      <c r="O232" s="68"/>
      <c r="P232" s="68"/>
      <c r="Q232" s="68"/>
      <c r="R232" s="68"/>
      <c r="S232" s="68"/>
      <c r="T232" s="68"/>
      <c r="U232" s="68"/>
      <c r="V232" s="68"/>
      <c r="W232" s="68"/>
      <c r="X232" s="68"/>
      <c r="Y232" s="68"/>
      <c r="Z232" s="68"/>
      <c r="AA232" s="68"/>
      <c r="AB232" s="68"/>
      <c r="AC232" s="68"/>
      <c r="AD232" s="68"/>
      <c r="AE232" s="68"/>
      <c r="AF232" s="68"/>
      <c r="AG232" s="68"/>
      <c r="AH232" s="68"/>
      <c r="AI232" s="68"/>
      <c r="AJ232" s="68"/>
      <c r="AK232" s="68"/>
      <c r="AL232" s="68"/>
      <c r="AM232" s="68"/>
      <c r="AN232" s="68"/>
      <c r="AO232" s="68"/>
      <c r="AP232" s="68"/>
      <c r="AQ232" s="68"/>
      <c r="AR232" s="68"/>
      <c r="AS232" s="68"/>
      <c r="AT232" s="68"/>
      <c r="AU232" s="68"/>
      <c r="AV232" s="68"/>
      <c r="AW232" s="68"/>
      <c r="AX232" s="68"/>
      <c r="AY232" s="68"/>
      <c r="AZ232" s="68"/>
      <c r="BA232" s="68"/>
      <c r="BB232" s="68"/>
      <c r="BC232" s="68"/>
      <c r="BD232" s="68"/>
      <c r="BE232" s="68"/>
      <c r="BF232" s="68"/>
      <c r="BG232" s="68"/>
      <c r="BH232" s="68"/>
      <c r="BI232" s="68"/>
      <c r="BJ232" s="68"/>
      <c r="BK232" s="68"/>
      <c r="BL232" s="68"/>
      <c r="BM232" s="68"/>
      <c r="BN232" s="68"/>
      <c r="BO232" s="68"/>
      <c r="BP232" s="68"/>
      <c r="BQ232" s="68"/>
      <c r="BR232" s="68"/>
      <c r="BS232" s="68"/>
      <c r="BT232" s="68"/>
      <c r="BU232" s="68"/>
      <c r="BV232" s="68"/>
      <c r="BW232" s="68"/>
      <c r="BX232" s="68"/>
      <c r="BY232" s="68"/>
      <c r="BZ232" s="68"/>
      <c r="CA232" s="68"/>
      <c r="CB232" s="68"/>
      <c r="CC232" s="68"/>
      <c r="CD232" s="68"/>
      <c r="CE232" s="68"/>
      <c r="CF232" s="68"/>
      <c r="CG232" s="68"/>
      <c r="CH232" s="68"/>
      <c r="CI232" s="68"/>
      <c r="CJ232" s="68"/>
      <c r="CK232" s="68"/>
      <c r="CL232" s="68"/>
      <c r="CM232" s="68"/>
      <c r="CN232" s="68"/>
      <c r="CO232" s="68"/>
      <c r="CP232" s="68"/>
      <c r="CQ232" s="68"/>
      <c r="CR232" s="68"/>
      <c r="CS232" s="68"/>
      <c r="CT232" s="68"/>
      <c r="CU232" s="68"/>
      <c r="CV232" s="68"/>
      <c r="CW232" s="68"/>
      <c r="CX232" s="68"/>
      <c r="CY232" s="68"/>
      <c r="CZ232" s="68"/>
      <c r="DA232" s="68"/>
      <c r="DB232" s="68"/>
      <c r="DC232" s="68"/>
      <c r="DD232" s="68"/>
      <c r="DE232" s="68"/>
      <c r="DF232" s="68"/>
      <c r="DG232" s="68"/>
      <c r="DH232" s="68"/>
      <c r="DI232" s="68"/>
      <c r="DJ232" s="68"/>
      <c r="DK232" s="68"/>
      <c r="DL232" s="68"/>
      <c r="DM232" s="68"/>
      <c r="DN232" s="68"/>
      <c r="DO232" s="68"/>
      <c r="DP232" s="68"/>
      <c r="DQ232" s="68"/>
      <c r="DR232" s="68"/>
      <c r="DS232" s="68"/>
      <c r="DT232" s="68"/>
      <c r="DU232" s="68"/>
      <c r="DV232" s="68"/>
      <c r="DW232" s="68"/>
      <c r="DX232" s="68"/>
      <c r="DY232" s="68"/>
      <c r="DZ232" s="68"/>
      <c r="EA232" s="68"/>
      <c r="EB232" s="68"/>
      <c r="EC232" s="68"/>
      <c r="ED232" s="68"/>
      <c r="EE232" s="68"/>
      <c r="EF232" s="68"/>
      <c r="EG232" s="68"/>
      <c r="EH232" s="68"/>
      <c r="EI232" s="68"/>
      <c r="EJ232" s="68"/>
      <c r="EK232" s="68"/>
      <c r="EL232" s="68"/>
      <c r="EM232" s="68"/>
      <c r="EN232" s="68"/>
      <c r="EO232" s="68"/>
      <c r="EP232" s="68"/>
      <c r="EQ232" s="68"/>
      <c r="ER232" s="68"/>
      <c r="ES232" s="68"/>
      <c r="ET232" s="68"/>
      <c r="EU232" s="68"/>
      <c r="EV232" s="68"/>
      <c r="EW232" s="68"/>
      <c r="EX232" s="68"/>
      <c r="EY232" s="68"/>
      <c r="EZ232" s="68"/>
      <c r="FA232" s="68"/>
      <c r="FB232" s="68"/>
      <c r="FC232" s="68"/>
      <c r="FD232" s="68"/>
      <c r="FE232" s="68"/>
      <c r="FF232" s="68"/>
      <c r="FG232" s="68"/>
      <c r="FH232" s="68"/>
      <c r="FI232" s="68"/>
      <c r="FJ232" s="68"/>
      <c r="FK232" s="68"/>
      <c r="FL232" s="68"/>
      <c r="FM232" s="68"/>
      <c r="FN232" s="68"/>
      <c r="FO232" s="68"/>
      <c r="FP232" s="68"/>
      <c r="FQ232" s="68"/>
      <c r="FR232" s="68"/>
      <c r="FS232" s="68"/>
      <c r="FT232" s="68"/>
      <c r="FU232" s="68"/>
      <c r="FV232" s="68"/>
      <c r="FW232" s="68"/>
      <c r="FX232" s="68"/>
      <c r="FY232" s="68"/>
      <c r="FZ232" s="68"/>
      <c r="GA232" s="68"/>
      <c r="GB232" s="68"/>
      <c r="GC232" s="68"/>
      <c r="GD232" s="68"/>
      <c r="GE232" s="68"/>
      <c r="GF232" s="68"/>
      <c r="GG232" s="68"/>
      <c r="GH232" s="68"/>
      <c r="GI232" s="68"/>
      <c r="GJ232" s="68"/>
      <c r="GK232" s="68"/>
      <c r="GL232" s="68"/>
      <c r="GM232" s="68"/>
      <c r="GN232" s="68"/>
      <c r="GO232" s="68"/>
      <c r="GP232" s="68"/>
      <c r="GQ232" s="68"/>
      <c r="GR232" s="68"/>
      <c r="GS232" s="68"/>
      <c r="GT232" s="68"/>
      <c r="GU232" s="68"/>
      <c r="GV232" s="68"/>
      <c r="GW232" s="68"/>
      <c r="GX232" s="68"/>
      <c r="GY232" s="68"/>
      <c r="GZ232" s="68"/>
      <c r="HA232" s="68"/>
      <c r="HB232" s="68"/>
      <c r="HC232" s="68"/>
      <c r="HD232" s="68"/>
      <c r="HE232" s="68"/>
      <c r="HF232" s="68"/>
      <c r="HG232" s="68"/>
      <c r="HH232" s="68"/>
      <c r="HI232" s="68"/>
      <c r="HJ232" s="68"/>
      <c r="HK232" s="68"/>
      <c r="HL232" s="68"/>
      <c r="HM232" s="68"/>
      <c r="HN232" s="68"/>
      <c r="HO232" s="68"/>
      <c r="HP232" s="68"/>
      <c r="HQ232" s="68"/>
      <c r="HR232" s="68"/>
      <c r="HS232" s="68"/>
      <c r="HT232" s="68"/>
      <c r="HU232" s="68"/>
      <c r="HV232" s="68"/>
      <c r="HW232" s="68"/>
      <c r="HX232" s="68"/>
      <c r="HY232" s="68"/>
      <c r="HZ232" s="68"/>
      <c r="IA232" s="68"/>
      <c r="IB232" s="68"/>
      <c r="IC232" s="68"/>
      <c r="ID232" s="68"/>
      <c r="IE232" s="68"/>
      <c r="IF232" s="68"/>
      <c r="IG232" s="68"/>
      <c r="IH232" s="68"/>
      <c r="II232" s="68"/>
      <c r="IJ232" s="68"/>
      <c r="IK232" s="68"/>
    </row>
    <row r="233" spans="1:245" s="68" customFormat="1" x14ac:dyDescent="0.35">
      <c r="A233" s="84" t="s">
        <v>139</v>
      </c>
      <c r="B233" s="84" t="s">
        <v>527</v>
      </c>
      <c r="C233" s="84" t="s">
        <v>8</v>
      </c>
      <c r="D233" s="85">
        <v>7000000</v>
      </c>
      <c r="E233" s="86"/>
      <c r="F233" s="69"/>
      <c r="G233" s="69"/>
      <c r="H233" s="69"/>
      <c r="I233" s="69"/>
      <c r="J233" s="69"/>
      <c r="K233" s="69"/>
      <c r="L233" s="69"/>
      <c r="M233" s="69"/>
      <c r="N233" s="69"/>
      <c r="O233" s="69"/>
      <c r="P233" s="69"/>
      <c r="Q233" s="69"/>
      <c r="R233" s="69"/>
      <c r="S233" s="69"/>
      <c r="T233" s="69"/>
      <c r="U233" s="69"/>
      <c r="V233" s="69"/>
      <c r="W233" s="69"/>
      <c r="X233" s="69"/>
      <c r="Y233" s="69"/>
      <c r="Z233" s="69"/>
      <c r="AA233" s="69"/>
      <c r="AB233" s="69"/>
      <c r="AC233" s="69"/>
      <c r="AD233" s="69"/>
      <c r="AE233" s="69"/>
      <c r="AF233" s="69"/>
      <c r="AG233" s="69"/>
      <c r="AH233" s="69"/>
      <c r="AI233" s="69"/>
      <c r="AJ233" s="69"/>
      <c r="AK233" s="69"/>
      <c r="AL233" s="69"/>
      <c r="AM233" s="69"/>
      <c r="AN233" s="69"/>
      <c r="AO233" s="69"/>
      <c r="AP233" s="69"/>
      <c r="AQ233" s="69"/>
      <c r="AR233" s="69"/>
      <c r="AS233" s="69"/>
      <c r="AT233" s="69"/>
      <c r="AU233" s="69"/>
      <c r="AV233" s="69"/>
      <c r="AW233" s="69"/>
      <c r="AX233" s="69"/>
      <c r="AY233" s="69"/>
      <c r="AZ233" s="69"/>
      <c r="BA233" s="69"/>
      <c r="BB233" s="69"/>
      <c r="BC233" s="69"/>
      <c r="BD233" s="69"/>
      <c r="BE233" s="69"/>
      <c r="BF233" s="69"/>
      <c r="BG233" s="69"/>
      <c r="BH233" s="69"/>
      <c r="BI233" s="69"/>
      <c r="BJ233" s="69"/>
      <c r="BK233" s="69"/>
      <c r="BL233" s="69"/>
      <c r="BM233" s="69"/>
      <c r="BN233" s="69"/>
      <c r="BO233" s="69"/>
      <c r="BP233" s="69"/>
      <c r="BQ233" s="69"/>
      <c r="BR233" s="69"/>
      <c r="BS233" s="69"/>
      <c r="BT233" s="69"/>
      <c r="BU233" s="69"/>
      <c r="BV233" s="69"/>
      <c r="BW233" s="69"/>
      <c r="BX233" s="69"/>
      <c r="BY233" s="69"/>
      <c r="BZ233" s="69"/>
      <c r="CA233" s="69"/>
      <c r="CB233" s="69"/>
      <c r="CC233" s="69"/>
      <c r="CD233" s="69"/>
      <c r="CE233" s="69"/>
      <c r="CF233" s="69"/>
      <c r="CG233" s="69"/>
      <c r="CH233" s="69"/>
      <c r="CI233" s="69"/>
      <c r="CJ233" s="69"/>
      <c r="CK233" s="69"/>
      <c r="CL233" s="69"/>
      <c r="CM233" s="69"/>
      <c r="CN233" s="69"/>
      <c r="CO233" s="69"/>
      <c r="CP233" s="69"/>
      <c r="CQ233" s="69"/>
      <c r="CR233" s="69"/>
      <c r="CS233" s="69"/>
      <c r="CT233" s="69"/>
      <c r="CU233" s="69"/>
      <c r="CV233" s="69"/>
      <c r="CW233" s="69"/>
      <c r="CX233" s="69"/>
      <c r="CY233" s="69"/>
      <c r="CZ233" s="69"/>
      <c r="DA233" s="69"/>
      <c r="DB233" s="69"/>
      <c r="DC233" s="69"/>
      <c r="DD233" s="69"/>
      <c r="DE233" s="69"/>
      <c r="DF233" s="69"/>
      <c r="DG233" s="69"/>
      <c r="DH233" s="69"/>
      <c r="DI233" s="69"/>
      <c r="DJ233" s="69"/>
      <c r="DK233" s="69"/>
      <c r="DL233" s="69"/>
      <c r="DM233" s="69"/>
      <c r="DN233" s="69"/>
      <c r="DO233" s="69"/>
      <c r="DP233" s="69"/>
      <c r="DQ233" s="69"/>
      <c r="DR233" s="69"/>
      <c r="DS233" s="69"/>
      <c r="DT233" s="69"/>
      <c r="DU233" s="69"/>
      <c r="DV233" s="69"/>
      <c r="DW233" s="69"/>
      <c r="DX233" s="69"/>
      <c r="DY233" s="69"/>
      <c r="DZ233" s="69"/>
      <c r="EA233" s="69"/>
      <c r="EB233" s="69"/>
      <c r="EC233" s="69"/>
      <c r="ED233" s="69"/>
      <c r="EE233" s="69"/>
      <c r="EF233" s="69"/>
      <c r="EG233" s="69"/>
      <c r="EH233" s="69"/>
      <c r="EI233" s="69"/>
      <c r="EJ233" s="69"/>
      <c r="EK233" s="69"/>
      <c r="EL233" s="69"/>
      <c r="EM233" s="69"/>
      <c r="EN233" s="69"/>
      <c r="EO233" s="69"/>
      <c r="EP233" s="69"/>
      <c r="EQ233" s="69"/>
      <c r="ER233" s="69"/>
      <c r="ES233" s="69"/>
      <c r="ET233" s="69"/>
      <c r="EU233" s="69"/>
      <c r="EV233" s="69"/>
      <c r="EW233" s="69"/>
      <c r="EX233" s="69"/>
      <c r="EY233" s="69"/>
      <c r="EZ233" s="69"/>
      <c r="FA233" s="69"/>
      <c r="FB233" s="69"/>
      <c r="FC233" s="69"/>
      <c r="FD233" s="69"/>
      <c r="FE233" s="69"/>
      <c r="FF233" s="69"/>
      <c r="FG233" s="69"/>
      <c r="FH233" s="69"/>
      <c r="FI233" s="69"/>
      <c r="FJ233" s="69"/>
      <c r="FK233" s="69"/>
      <c r="FL233" s="69"/>
      <c r="FM233" s="69"/>
      <c r="FN233" s="69"/>
      <c r="FO233" s="69"/>
      <c r="FP233" s="69"/>
      <c r="FQ233" s="69"/>
      <c r="FR233" s="69"/>
      <c r="FS233" s="69"/>
      <c r="FT233" s="69"/>
      <c r="FU233" s="69"/>
      <c r="FV233" s="69"/>
      <c r="FW233" s="69"/>
      <c r="FX233" s="69"/>
      <c r="FY233" s="69"/>
      <c r="FZ233" s="69"/>
      <c r="GA233" s="69"/>
      <c r="GB233" s="69"/>
      <c r="GC233" s="69"/>
      <c r="GD233" s="69"/>
      <c r="GE233" s="69"/>
      <c r="GF233" s="69"/>
      <c r="GG233" s="69"/>
      <c r="GH233" s="69"/>
      <c r="GI233" s="69"/>
      <c r="GJ233" s="69"/>
      <c r="GK233" s="69"/>
      <c r="GL233" s="69"/>
      <c r="GM233" s="69"/>
      <c r="GN233" s="69"/>
      <c r="GO233" s="69"/>
      <c r="GP233" s="69"/>
      <c r="GQ233" s="69"/>
      <c r="GR233" s="69"/>
      <c r="GS233" s="69"/>
      <c r="GT233" s="69"/>
      <c r="GU233" s="69"/>
      <c r="GV233" s="69"/>
      <c r="GW233" s="69"/>
      <c r="GX233" s="69"/>
      <c r="GY233" s="69"/>
      <c r="GZ233" s="69"/>
      <c r="HA233" s="69"/>
      <c r="HB233" s="69"/>
      <c r="HC233" s="69"/>
      <c r="HD233" s="69"/>
      <c r="HE233" s="69"/>
      <c r="HF233" s="69"/>
      <c r="HG233" s="69"/>
      <c r="HH233" s="69"/>
      <c r="HI233" s="69"/>
      <c r="HJ233" s="69"/>
      <c r="HK233" s="69"/>
      <c r="HL233" s="69"/>
      <c r="HM233" s="69"/>
      <c r="HN233" s="69"/>
      <c r="HO233" s="69"/>
      <c r="HP233" s="69"/>
      <c r="HQ233" s="69"/>
      <c r="HR233" s="69"/>
      <c r="HS233" s="69"/>
      <c r="HT233" s="69"/>
      <c r="HU233" s="69"/>
      <c r="HV233" s="69"/>
      <c r="HW233" s="69"/>
      <c r="HX233" s="69"/>
      <c r="HY233" s="69"/>
      <c r="HZ233" s="69"/>
      <c r="IA233" s="69"/>
      <c r="IB233" s="69"/>
      <c r="IC233" s="69"/>
      <c r="ID233" s="69"/>
      <c r="IE233" s="69"/>
      <c r="IF233" s="69"/>
      <c r="IG233" s="69"/>
      <c r="IH233" s="69"/>
      <c r="II233" s="69"/>
      <c r="IJ233" s="69"/>
      <c r="IK233" s="69"/>
    </row>
    <row r="234" spans="1:245" s="68" customFormat="1" x14ac:dyDescent="0.35">
      <c r="A234" s="84" t="s">
        <v>531</v>
      </c>
      <c r="B234" s="84" t="s">
        <v>752</v>
      </c>
      <c r="C234" s="84" t="s">
        <v>8</v>
      </c>
      <c r="D234" s="85">
        <v>6000000</v>
      </c>
      <c r="E234" s="86"/>
    </row>
    <row r="235" spans="1:245" s="69" customFormat="1" x14ac:dyDescent="0.35">
      <c r="A235" s="84" t="s">
        <v>753</v>
      </c>
      <c r="B235" s="84" t="s">
        <v>140</v>
      </c>
      <c r="C235" s="84" t="s">
        <v>8</v>
      </c>
      <c r="D235" s="85">
        <v>5000000</v>
      </c>
      <c r="E235" s="86"/>
    </row>
    <row r="236" spans="1:245" x14ac:dyDescent="0.35">
      <c r="A236" s="84"/>
      <c r="B236" s="84"/>
      <c r="C236" s="84"/>
      <c r="D236" s="85"/>
      <c r="E236" s="86"/>
    </row>
    <row r="237" spans="1:245" x14ac:dyDescent="0.35">
      <c r="A237" s="84" t="s">
        <v>143</v>
      </c>
      <c r="B237" s="84" t="s">
        <v>754</v>
      </c>
      <c r="C237" s="84" t="s">
        <v>17</v>
      </c>
      <c r="D237" s="85">
        <v>12000000</v>
      </c>
      <c r="E237" s="86"/>
      <c r="F237" s="69"/>
      <c r="G237" s="69"/>
      <c r="H237" s="69"/>
      <c r="I237" s="69"/>
      <c r="J237" s="69"/>
      <c r="K237" s="69"/>
      <c r="L237" s="69"/>
      <c r="M237" s="69"/>
      <c r="N237" s="69"/>
      <c r="O237" s="69"/>
      <c r="P237" s="69"/>
      <c r="Q237" s="69"/>
      <c r="R237" s="69"/>
      <c r="S237" s="69"/>
      <c r="T237" s="69"/>
      <c r="U237" s="69"/>
      <c r="V237" s="69"/>
      <c r="W237" s="69"/>
      <c r="X237" s="69"/>
      <c r="Y237" s="69"/>
      <c r="Z237" s="69"/>
      <c r="AA237" s="69"/>
      <c r="AB237" s="69"/>
      <c r="AC237" s="69"/>
      <c r="AD237" s="69"/>
      <c r="AE237" s="69"/>
      <c r="AF237" s="69"/>
      <c r="AG237" s="69"/>
      <c r="AH237" s="69"/>
      <c r="AI237" s="69"/>
      <c r="AJ237" s="69"/>
      <c r="AK237" s="69"/>
      <c r="AL237" s="69"/>
      <c r="AM237" s="69"/>
      <c r="AN237" s="69"/>
      <c r="AO237" s="69"/>
      <c r="AP237" s="69"/>
      <c r="AQ237" s="69"/>
      <c r="AR237" s="69"/>
      <c r="AS237" s="69"/>
      <c r="AT237" s="69"/>
      <c r="AU237" s="69"/>
      <c r="AV237" s="69"/>
      <c r="AW237" s="69"/>
      <c r="AX237" s="69"/>
      <c r="AY237" s="69"/>
      <c r="AZ237" s="69"/>
      <c r="BA237" s="69"/>
      <c r="BB237" s="69"/>
      <c r="BC237" s="69"/>
      <c r="BD237" s="69"/>
      <c r="BE237" s="69"/>
      <c r="BF237" s="69"/>
      <c r="BG237" s="69"/>
      <c r="BH237" s="69"/>
      <c r="BI237" s="69"/>
      <c r="BJ237" s="69"/>
      <c r="BK237" s="69"/>
      <c r="BL237" s="69"/>
      <c r="BM237" s="69"/>
      <c r="BN237" s="69"/>
      <c r="BO237" s="69"/>
      <c r="BP237" s="69"/>
      <c r="BQ237" s="69"/>
      <c r="BR237" s="69"/>
      <c r="BS237" s="69"/>
      <c r="BT237" s="69"/>
      <c r="BU237" s="69"/>
      <c r="BV237" s="69"/>
      <c r="BW237" s="69"/>
      <c r="BX237" s="69"/>
      <c r="BY237" s="69"/>
      <c r="BZ237" s="69"/>
      <c r="CA237" s="69"/>
      <c r="CB237" s="69"/>
      <c r="CC237" s="69"/>
      <c r="CD237" s="69"/>
      <c r="CE237" s="69"/>
      <c r="CF237" s="69"/>
      <c r="CG237" s="69"/>
      <c r="CH237" s="69"/>
      <c r="CI237" s="69"/>
      <c r="CJ237" s="69"/>
      <c r="CK237" s="69"/>
      <c r="CL237" s="69"/>
      <c r="CM237" s="69"/>
      <c r="CN237" s="69"/>
      <c r="CO237" s="69"/>
      <c r="CP237" s="69"/>
      <c r="CQ237" s="69"/>
      <c r="CR237" s="69"/>
      <c r="CS237" s="69"/>
      <c r="CT237" s="69"/>
      <c r="CU237" s="69"/>
      <c r="CV237" s="69"/>
      <c r="CW237" s="69"/>
      <c r="CX237" s="69"/>
      <c r="CY237" s="69"/>
      <c r="CZ237" s="69"/>
      <c r="DA237" s="69"/>
      <c r="DB237" s="69"/>
      <c r="DC237" s="69"/>
      <c r="DD237" s="69"/>
      <c r="DE237" s="69"/>
      <c r="DF237" s="69"/>
      <c r="DG237" s="69"/>
      <c r="DH237" s="69"/>
      <c r="DI237" s="69"/>
      <c r="DJ237" s="69"/>
      <c r="DK237" s="69"/>
      <c r="DL237" s="69"/>
      <c r="DM237" s="69"/>
      <c r="DN237" s="69"/>
      <c r="DO237" s="69"/>
      <c r="DP237" s="69"/>
      <c r="DQ237" s="69"/>
      <c r="DR237" s="69"/>
      <c r="DS237" s="69"/>
      <c r="DT237" s="69"/>
      <c r="DU237" s="69"/>
      <c r="DV237" s="69"/>
      <c r="DW237" s="69"/>
      <c r="DX237" s="69"/>
      <c r="DY237" s="69"/>
      <c r="DZ237" s="69"/>
      <c r="EA237" s="69"/>
      <c r="EB237" s="69"/>
      <c r="EC237" s="69"/>
      <c r="ED237" s="69"/>
      <c r="EE237" s="69"/>
      <c r="EF237" s="69"/>
      <c r="EG237" s="69"/>
      <c r="EH237" s="69"/>
      <c r="EI237" s="69"/>
      <c r="EJ237" s="69"/>
      <c r="EK237" s="69"/>
      <c r="EL237" s="69"/>
      <c r="EM237" s="69"/>
      <c r="EN237" s="69"/>
      <c r="EO237" s="69"/>
      <c r="EP237" s="69"/>
      <c r="EQ237" s="69"/>
      <c r="ER237" s="69"/>
      <c r="ES237" s="69"/>
      <c r="ET237" s="69"/>
      <c r="EU237" s="69"/>
      <c r="EV237" s="69"/>
      <c r="EW237" s="69"/>
      <c r="EX237" s="69"/>
      <c r="EY237" s="69"/>
      <c r="EZ237" s="69"/>
      <c r="FA237" s="69"/>
      <c r="FB237" s="69"/>
      <c r="FC237" s="69"/>
      <c r="FD237" s="69"/>
      <c r="FE237" s="69"/>
      <c r="FF237" s="69"/>
      <c r="FG237" s="69"/>
      <c r="FH237" s="69"/>
      <c r="FI237" s="69"/>
      <c r="FJ237" s="69"/>
      <c r="FK237" s="69"/>
      <c r="FL237" s="69"/>
      <c r="FM237" s="69"/>
      <c r="FN237" s="69"/>
      <c r="FO237" s="69"/>
      <c r="FP237" s="69"/>
      <c r="FQ237" s="69"/>
      <c r="FR237" s="69"/>
      <c r="FS237" s="69"/>
      <c r="FT237" s="69"/>
      <c r="FU237" s="69"/>
      <c r="FV237" s="69"/>
      <c r="FW237" s="69"/>
      <c r="FX237" s="69"/>
      <c r="FY237" s="69"/>
      <c r="FZ237" s="69"/>
      <c r="GA237" s="69"/>
      <c r="GB237" s="69"/>
      <c r="GC237" s="69"/>
      <c r="GD237" s="69"/>
      <c r="GE237" s="69"/>
      <c r="GF237" s="69"/>
      <c r="GG237" s="69"/>
      <c r="GH237" s="69"/>
      <c r="GI237" s="69"/>
      <c r="GJ237" s="69"/>
      <c r="GK237" s="69"/>
      <c r="GL237" s="69"/>
      <c r="GM237" s="69"/>
      <c r="GN237" s="69"/>
      <c r="GO237" s="69"/>
      <c r="GP237" s="69"/>
      <c r="GQ237" s="69"/>
      <c r="GR237" s="69"/>
      <c r="GS237" s="69"/>
      <c r="GT237" s="69"/>
      <c r="GU237" s="69"/>
      <c r="GV237" s="69"/>
      <c r="GW237" s="69"/>
      <c r="GX237" s="69"/>
      <c r="GY237" s="69"/>
      <c r="GZ237" s="69"/>
      <c r="HA237" s="69"/>
      <c r="HB237" s="69"/>
      <c r="HC237" s="69"/>
      <c r="HD237" s="69"/>
      <c r="HE237" s="69"/>
      <c r="HF237" s="69"/>
      <c r="HG237" s="69"/>
      <c r="HH237" s="69"/>
      <c r="HI237" s="69"/>
      <c r="HJ237" s="69"/>
      <c r="HK237" s="69"/>
      <c r="HL237" s="69"/>
      <c r="HM237" s="69"/>
      <c r="HN237" s="69"/>
      <c r="HO237" s="69"/>
      <c r="HP237" s="69"/>
      <c r="HQ237" s="69"/>
      <c r="HR237" s="69"/>
      <c r="HS237" s="69"/>
      <c r="HT237" s="69"/>
      <c r="HU237" s="69"/>
      <c r="HV237" s="69"/>
      <c r="HW237" s="69"/>
      <c r="HX237" s="69"/>
      <c r="HY237" s="69"/>
      <c r="HZ237" s="69"/>
      <c r="IA237" s="69"/>
      <c r="IB237" s="69"/>
      <c r="IC237" s="69"/>
      <c r="ID237" s="69"/>
      <c r="IE237" s="69"/>
      <c r="IF237" s="69"/>
      <c r="IG237" s="69"/>
      <c r="IH237" s="69"/>
      <c r="II237" s="69"/>
      <c r="IJ237" s="69"/>
      <c r="IK237" s="69"/>
    </row>
    <row r="238" spans="1:245" x14ac:dyDescent="0.35">
      <c r="A238" s="84" t="s">
        <v>144</v>
      </c>
      <c r="B238" s="84" t="s">
        <v>147</v>
      </c>
      <c r="C238" s="84" t="s">
        <v>17</v>
      </c>
      <c r="D238" s="85">
        <v>10000000</v>
      </c>
      <c r="E238" s="86"/>
    </row>
    <row r="239" spans="1:245" x14ac:dyDescent="0.35">
      <c r="A239" s="84" t="s">
        <v>145</v>
      </c>
      <c r="B239" s="84" t="s">
        <v>322</v>
      </c>
      <c r="C239" s="84" t="s">
        <v>17</v>
      </c>
      <c r="D239" s="85">
        <v>7000000</v>
      </c>
      <c r="E239" s="86"/>
    </row>
    <row r="240" spans="1:245" x14ac:dyDescent="0.35">
      <c r="A240" s="84" t="s">
        <v>146</v>
      </c>
      <c r="B240" s="84" t="s">
        <v>755</v>
      </c>
      <c r="C240" s="84" t="s">
        <v>17</v>
      </c>
      <c r="D240" s="85">
        <v>7000000</v>
      </c>
      <c r="E240" s="86"/>
      <c r="F240" s="69"/>
      <c r="G240" s="69"/>
      <c r="H240" s="69"/>
      <c r="I240" s="69"/>
      <c r="J240" s="69"/>
      <c r="K240" s="69"/>
      <c r="L240" s="69"/>
      <c r="M240" s="69"/>
      <c r="N240" s="69"/>
      <c r="O240" s="69"/>
      <c r="P240" s="69"/>
      <c r="Q240" s="69"/>
      <c r="R240" s="69"/>
      <c r="S240" s="69"/>
      <c r="T240" s="69"/>
      <c r="U240" s="69"/>
      <c r="V240" s="69"/>
      <c r="W240" s="69"/>
      <c r="X240" s="69"/>
      <c r="Y240" s="69"/>
      <c r="Z240" s="69"/>
      <c r="AA240" s="69"/>
      <c r="AB240" s="69"/>
      <c r="AC240" s="69"/>
      <c r="AD240" s="69"/>
      <c r="AE240" s="69"/>
      <c r="AF240" s="69"/>
      <c r="AG240" s="69"/>
      <c r="AH240" s="69"/>
      <c r="AI240" s="69"/>
      <c r="AJ240" s="69"/>
      <c r="AK240" s="69"/>
      <c r="AL240" s="69"/>
      <c r="AM240" s="69"/>
      <c r="AN240" s="69"/>
      <c r="AO240" s="69"/>
      <c r="AP240" s="69"/>
      <c r="AQ240" s="69"/>
      <c r="AR240" s="69"/>
      <c r="AS240" s="69"/>
      <c r="AT240" s="69"/>
      <c r="AU240" s="69"/>
      <c r="AV240" s="69"/>
      <c r="AW240" s="69"/>
      <c r="AX240" s="69"/>
      <c r="AY240" s="69"/>
      <c r="AZ240" s="69"/>
      <c r="BA240" s="69"/>
      <c r="BB240" s="69"/>
      <c r="BC240" s="69"/>
      <c r="BD240" s="69"/>
      <c r="BE240" s="69"/>
      <c r="BF240" s="69"/>
      <c r="BG240" s="69"/>
      <c r="BH240" s="69"/>
      <c r="BI240" s="69"/>
      <c r="BJ240" s="69"/>
      <c r="BK240" s="69"/>
      <c r="BL240" s="69"/>
      <c r="BM240" s="69"/>
      <c r="BN240" s="69"/>
      <c r="BO240" s="69"/>
      <c r="BP240" s="69"/>
      <c r="BQ240" s="69"/>
      <c r="BR240" s="69"/>
      <c r="BS240" s="69"/>
      <c r="BT240" s="69"/>
      <c r="BU240" s="69"/>
      <c r="BV240" s="69"/>
      <c r="BW240" s="69"/>
      <c r="BX240" s="69"/>
      <c r="BY240" s="69"/>
      <c r="BZ240" s="69"/>
      <c r="CA240" s="69"/>
      <c r="CB240" s="69"/>
      <c r="CC240" s="69"/>
      <c r="CD240" s="69"/>
      <c r="CE240" s="69"/>
      <c r="CF240" s="69"/>
      <c r="CG240" s="69"/>
      <c r="CH240" s="69"/>
      <c r="CI240" s="69"/>
      <c r="CJ240" s="69"/>
      <c r="CK240" s="69"/>
      <c r="CL240" s="69"/>
      <c r="CM240" s="69"/>
      <c r="CN240" s="69"/>
      <c r="CO240" s="69"/>
      <c r="CP240" s="69"/>
      <c r="CQ240" s="69"/>
      <c r="CR240" s="69"/>
      <c r="CS240" s="69"/>
      <c r="CT240" s="69"/>
      <c r="CU240" s="69"/>
      <c r="CV240" s="69"/>
      <c r="CW240" s="69"/>
      <c r="CX240" s="69"/>
      <c r="CY240" s="69"/>
      <c r="CZ240" s="69"/>
      <c r="DA240" s="69"/>
      <c r="DB240" s="69"/>
      <c r="DC240" s="69"/>
      <c r="DD240" s="69"/>
      <c r="DE240" s="69"/>
      <c r="DF240" s="69"/>
      <c r="DG240" s="69"/>
      <c r="DH240" s="69"/>
      <c r="DI240" s="69"/>
      <c r="DJ240" s="69"/>
      <c r="DK240" s="69"/>
      <c r="DL240" s="69"/>
      <c r="DM240" s="69"/>
      <c r="DN240" s="69"/>
      <c r="DO240" s="69"/>
      <c r="DP240" s="69"/>
      <c r="DQ240" s="69"/>
      <c r="DR240" s="69"/>
      <c r="DS240" s="69"/>
      <c r="DT240" s="69"/>
      <c r="DU240" s="69"/>
      <c r="DV240" s="69"/>
      <c r="DW240" s="69"/>
      <c r="DX240" s="69"/>
      <c r="DY240" s="69"/>
      <c r="DZ240" s="69"/>
      <c r="EA240" s="69"/>
      <c r="EB240" s="69"/>
      <c r="EC240" s="69"/>
      <c r="ED240" s="69"/>
      <c r="EE240" s="69"/>
      <c r="EF240" s="69"/>
      <c r="EG240" s="69"/>
      <c r="EH240" s="69"/>
      <c r="EI240" s="69"/>
      <c r="EJ240" s="69"/>
      <c r="EK240" s="69"/>
      <c r="EL240" s="69"/>
      <c r="EM240" s="69"/>
      <c r="EN240" s="69"/>
      <c r="EO240" s="69"/>
      <c r="EP240" s="69"/>
      <c r="EQ240" s="69"/>
      <c r="ER240" s="69"/>
      <c r="ES240" s="69"/>
      <c r="ET240" s="69"/>
      <c r="EU240" s="69"/>
      <c r="EV240" s="69"/>
      <c r="EW240" s="69"/>
      <c r="EX240" s="69"/>
      <c r="EY240" s="69"/>
      <c r="EZ240" s="69"/>
      <c r="FA240" s="69"/>
      <c r="FB240" s="69"/>
      <c r="FC240" s="69"/>
      <c r="FD240" s="69"/>
      <c r="FE240" s="69"/>
      <c r="FF240" s="69"/>
      <c r="FG240" s="69"/>
      <c r="FH240" s="69"/>
      <c r="FI240" s="69"/>
      <c r="FJ240" s="69"/>
      <c r="FK240" s="69"/>
      <c r="FL240" s="69"/>
      <c r="FM240" s="69"/>
      <c r="FN240" s="69"/>
      <c r="FO240" s="69"/>
      <c r="FP240" s="69"/>
      <c r="FQ240" s="69"/>
      <c r="FR240" s="69"/>
      <c r="FS240" s="69"/>
      <c r="FT240" s="69"/>
      <c r="FU240" s="69"/>
      <c r="FV240" s="69"/>
      <c r="FW240" s="69"/>
      <c r="FX240" s="69"/>
      <c r="FY240" s="69"/>
      <c r="FZ240" s="69"/>
      <c r="GA240" s="69"/>
      <c r="GB240" s="69"/>
      <c r="GC240" s="69"/>
      <c r="GD240" s="69"/>
      <c r="GE240" s="69"/>
      <c r="GF240" s="69"/>
      <c r="GG240" s="69"/>
      <c r="GH240" s="69"/>
      <c r="GI240" s="69"/>
      <c r="GJ240" s="69"/>
      <c r="GK240" s="69"/>
      <c r="GL240" s="69"/>
      <c r="GM240" s="69"/>
      <c r="GN240" s="69"/>
      <c r="GO240" s="69"/>
      <c r="GP240" s="69"/>
      <c r="GQ240" s="69"/>
      <c r="GR240" s="69"/>
      <c r="GS240" s="69"/>
      <c r="GT240" s="69"/>
      <c r="GU240" s="69"/>
      <c r="GV240" s="69"/>
      <c r="GW240" s="69"/>
      <c r="GX240" s="69"/>
      <c r="GY240" s="69"/>
      <c r="GZ240" s="69"/>
      <c r="HA240" s="69"/>
      <c r="HB240" s="69"/>
      <c r="HC240" s="69"/>
      <c r="HD240" s="69"/>
      <c r="HE240" s="69"/>
      <c r="HF240" s="69"/>
      <c r="HG240" s="69"/>
      <c r="HH240" s="69"/>
      <c r="HI240" s="69"/>
      <c r="HJ240" s="69"/>
      <c r="HK240" s="69"/>
      <c r="HL240" s="69"/>
      <c r="HM240" s="69"/>
      <c r="HN240" s="69"/>
      <c r="HO240" s="69"/>
      <c r="HP240" s="69"/>
      <c r="HQ240" s="69"/>
      <c r="HR240" s="69"/>
      <c r="HS240" s="69"/>
      <c r="HT240" s="69"/>
      <c r="HU240" s="69"/>
      <c r="HV240" s="69"/>
      <c r="HW240" s="69"/>
      <c r="HX240" s="69"/>
      <c r="HY240" s="69"/>
      <c r="HZ240" s="69"/>
      <c r="IA240" s="69"/>
      <c r="IB240" s="69"/>
      <c r="IC240" s="69"/>
      <c r="ID240" s="69"/>
      <c r="IE240" s="69"/>
      <c r="IF240" s="69"/>
      <c r="IG240" s="69"/>
      <c r="IH240" s="69"/>
      <c r="II240" s="69"/>
      <c r="IJ240" s="69"/>
      <c r="IK240" s="69"/>
    </row>
    <row r="241" spans="1:245" s="68" customFormat="1" x14ac:dyDescent="0.35">
      <c r="A241" s="84" t="s">
        <v>756</v>
      </c>
      <c r="B241" s="84" t="s">
        <v>757</v>
      </c>
      <c r="C241" s="84" t="s">
        <v>17</v>
      </c>
      <c r="D241" s="85">
        <v>6000000</v>
      </c>
      <c r="E241" s="86"/>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row>
    <row r="242" spans="1:245" x14ac:dyDescent="0.35">
      <c r="A242" s="84"/>
      <c r="B242" s="84"/>
      <c r="C242" s="84"/>
      <c r="D242" s="85"/>
      <c r="E242" s="86"/>
      <c r="F242" s="69"/>
      <c r="G242" s="69"/>
      <c r="H242" s="69"/>
      <c r="I242" s="69"/>
      <c r="J242" s="69"/>
      <c r="K242" s="69"/>
      <c r="L242" s="69"/>
      <c r="M242" s="69"/>
      <c r="N242" s="69"/>
      <c r="O242" s="69"/>
      <c r="P242" s="69"/>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69"/>
      <c r="BB242" s="69"/>
      <c r="BC242" s="69"/>
      <c r="BD242" s="69"/>
      <c r="BE242" s="69"/>
      <c r="BF242" s="69"/>
      <c r="BG242" s="69"/>
      <c r="BH242" s="69"/>
      <c r="BI242" s="69"/>
      <c r="BJ242" s="69"/>
      <c r="BK242" s="69"/>
      <c r="BL242" s="69"/>
      <c r="BM242" s="69"/>
      <c r="BN242" s="69"/>
      <c r="BO242" s="69"/>
      <c r="BP242" s="69"/>
      <c r="BQ242" s="69"/>
      <c r="BR242" s="69"/>
      <c r="BS242" s="69"/>
      <c r="BT242" s="69"/>
      <c r="BU242" s="69"/>
      <c r="BV242" s="69"/>
      <c r="BW242" s="69"/>
      <c r="BX242" s="69"/>
      <c r="BY242" s="69"/>
      <c r="BZ242" s="69"/>
      <c r="CA242" s="69"/>
      <c r="CB242" s="69"/>
      <c r="CC242" s="69"/>
      <c r="CD242" s="69"/>
      <c r="CE242" s="69"/>
      <c r="CF242" s="69"/>
      <c r="CG242" s="69"/>
      <c r="CH242" s="69"/>
      <c r="CI242" s="69"/>
      <c r="CJ242" s="69"/>
      <c r="CK242" s="69"/>
      <c r="CL242" s="69"/>
      <c r="CM242" s="69"/>
      <c r="CN242" s="69"/>
      <c r="CO242" s="69"/>
      <c r="CP242" s="69"/>
      <c r="CQ242" s="69"/>
      <c r="CR242" s="69"/>
      <c r="CS242" s="69"/>
      <c r="CT242" s="69"/>
      <c r="CU242" s="69"/>
      <c r="CV242" s="69"/>
      <c r="CW242" s="69"/>
      <c r="CX242" s="69"/>
      <c r="CY242" s="69"/>
      <c r="CZ242" s="69"/>
      <c r="DA242" s="69"/>
      <c r="DB242" s="69"/>
      <c r="DC242" s="69"/>
      <c r="DD242" s="69"/>
      <c r="DE242" s="69"/>
      <c r="DF242" s="69"/>
      <c r="DG242" s="69"/>
      <c r="DH242" s="69"/>
      <c r="DI242" s="69"/>
      <c r="DJ242" s="69"/>
      <c r="DK242" s="69"/>
      <c r="DL242" s="69"/>
      <c r="DM242" s="69"/>
      <c r="DN242" s="69"/>
      <c r="DO242" s="69"/>
      <c r="DP242" s="69"/>
      <c r="DQ242" s="69"/>
      <c r="DR242" s="69"/>
      <c r="DS242" s="69"/>
      <c r="DT242" s="69"/>
      <c r="DU242" s="69"/>
      <c r="DV242" s="69"/>
      <c r="DW242" s="69"/>
      <c r="DX242" s="69"/>
      <c r="DY242" s="69"/>
      <c r="DZ242" s="69"/>
      <c r="EA242" s="69"/>
      <c r="EB242" s="69"/>
      <c r="EC242" s="69"/>
      <c r="ED242" s="69"/>
      <c r="EE242" s="69"/>
      <c r="EF242" s="69"/>
      <c r="EG242" s="69"/>
      <c r="EH242" s="69"/>
      <c r="EI242" s="69"/>
      <c r="EJ242" s="69"/>
      <c r="EK242" s="69"/>
      <c r="EL242" s="69"/>
      <c r="EM242" s="69"/>
      <c r="EN242" s="69"/>
      <c r="EO242" s="69"/>
      <c r="EP242" s="69"/>
      <c r="EQ242" s="69"/>
      <c r="ER242" s="69"/>
      <c r="ES242" s="69"/>
      <c r="ET242" s="69"/>
      <c r="EU242" s="69"/>
      <c r="EV242" s="69"/>
      <c r="EW242" s="69"/>
      <c r="EX242" s="69"/>
      <c r="EY242" s="69"/>
      <c r="EZ242" s="69"/>
      <c r="FA242" s="69"/>
      <c r="FB242" s="69"/>
      <c r="FC242" s="69"/>
      <c r="FD242" s="69"/>
      <c r="FE242" s="69"/>
      <c r="FF242" s="69"/>
      <c r="FG242" s="69"/>
      <c r="FH242" s="69"/>
      <c r="FI242" s="69"/>
      <c r="FJ242" s="69"/>
      <c r="FK242" s="69"/>
      <c r="FL242" s="69"/>
      <c r="FM242" s="69"/>
      <c r="FN242" s="69"/>
      <c r="FO242" s="69"/>
      <c r="FP242" s="69"/>
      <c r="FQ242" s="69"/>
      <c r="FR242" s="69"/>
      <c r="FS242" s="69"/>
      <c r="FT242" s="69"/>
      <c r="FU242" s="69"/>
      <c r="FV242" s="69"/>
      <c r="FW242" s="69"/>
      <c r="FX242" s="69"/>
      <c r="FY242" s="69"/>
      <c r="FZ242" s="69"/>
      <c r="GA242" s="69"/>
      <c r="GB242" s="69"/>
      <c r="GC242" s="69"/>
      <c r="GD242" s="69"/>
      <c r="GE242" s="69"/>
      <c r="GF242" s="69"/>
      <c r="GG242" s="69"/>
      <c r="GH242" s="69"/>
      <c r="GI242" s="69"/>
      <c r="GJ242" s="69"/>
      <c r="GK242" s="69"/>
      <c r="GL242" s="69"/>
      <c r="GM242" s="69"/>
      <c r="GN242" s="69"/>
      <c r="GO242" s="69"/>
      <c r="GP242" s="69"/>
      <c r="GQ242" s="69"/>
      <c r="GR242" s="69"/>
      <c r="GS242" s="69"/>
      <c r="GT242" s="69"/>
      <c r="GU242" s="69"/>
      <c r="GV242" s="69"/>
      <c r="GW242" s="69"/>
      <c r="GX242" s="69"/>
      <c r="GY242" s="69"/>
      <c r="GZ242" s="69"/>
      <c r="HA242" s="69"/>
      <c r="HB242" s="69"/>
      <c r="HC242" s="69"/>
      <c r="HD242" s="69"/>
      <c r="HE242" s="69"/>
      <c r="HF242" s="69"/>
      <c r="HG242" s="69"/>
      <c r="HH242" s="69"/>
      <c r="HI242" s="69"/>
      <c r="HJ242" s="69"/>
      <c r="HK242" s="69"/>
      <c r="HL242" s="69"/>
      <c r="HM242" s="69"/>
      <c r="HN242" s="69"/>
      <c r="HO242" s="69"/>
      <c r="HP242" s="69"/>
      <c r="HQ242" s="69"/>
      <c r="HR242" s="69"/>
      <c r="HS242" s="69"/>
      <c r="HT242" s="69"/>
      <c r="HU242" s="69"/>
      <c r="HV242" s="69"/>
      <c r="HW242" s="69"/>
      <c r="HX242" s="69"/>
      <c r="HY242" s="69"/>
      <c r="HZ242" s="69"/>
      <c r="IA242" s="69"/>
      <c r="IB242" s="69"/>
      <c r="IC242" s="69"/>
      <c r="ID242" s="69"/>
      <c r="IE242" s="69"/>
      <c r="IF242" s="69"/>
      <c r="IG242" s="69"/>
      <c r="IH242" s="69"/>
      <c r="II242" s="69"/>
      <c r="IJ242" s="69"/>
      <c r="IK242" s="69"/>
    </row>
    <row r="243" spans="1:245" s="68" customFormat="1" x14ac:dyDescent="0.35">
      <c r="A243" s="84" t="s">
        <v>148</v>
      </c>
      <c r="B243" s="84" t="s">
        <v>427</v>
      </c>
      <c r="C243" s="84" t="s">
        <v>24</v>
      </c>
      <c r="D243" s="85">
        <v>16000000</v>
      </c>
      <c r="E243" s="86"/>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row>
    <row r="244" spans="1:245" s="68" customFormat="1" x14ac:dyDescent="0.35">
      <c r="A244" s="84" t="s">
        <v>150</v>
      </c>
      <c r="B244" s="84" t="s">
        <v>157</v>
      </c>
      <c r="C244" s="84" t="s">
        <v>24</v>
      </c>
      <c r="D244" s="85">
        <v>12000000</v>
      </c>
      <c r="E244" s="86"/>
    </row>
    <row r="245" spans="1:245" s="69" customFormat="1" x14ac:dyDescent="0.35">
      <c r="A245" s="84" t="s">
        <v>151</v>
      </c>
      <c r="B245" s="84" t="s">
        <v>758</v>
      </c>
      <c r="C245" s="84" t="s">
        <v>24</v>
      </c>
      <c r="D245" s="85">
        <v>11000000</v>
      </c>
      <c r="E245" s="86"/>
      <c r="F245" s="68"/>
      <c r="G245" s="68"/>
      <c r="H245" s="68"/>
      <c r="I245" s="68"/>
      <c r="J245" s="68"/>
      <c r="K245" s="68"/>
      <c r="L245" s="68"/>
      <c r="M245" s="68"/>
      <c r="N245" s="68"/>
      <c r="O245" s="68"/>
      <c r="P245" s="68"/>
      <c r="Q245" s="68"/>
      <c r="R245" s="68"/>
      <c r="S245" s="68"/>
      <c r="T245" s="68"/>
      <c r="U245" s="68"/>
      <c r="V245" s="68"/>
      <c r="W245" s="68"/>
      <c r="X245" s="68"/>
      <c r="Y245" s="68"/>
      <c r="Z245" s="68"/>
      <c r="AA245" s="68"/>
      <c r="AB245" s="68"/>
      <c r="AC245" s="68"/>
      <c r="AD245" s="68"/>
      <c r="AE245" s="68"/>
      <c r="AF245" s="68"/>
      <c r="AG245" s="68"/>
      <c r="AH245" s="68"/>
      <c r="AI245" s="68"/>
      <c r="AJ245" s="68"/>
      <c r="AK245" s="68"/>
      <c r="AL245" s="68"/>
      <c r="AM245" s="68"/>
      <c r="AN245" s="68"/>
      <c r="AO245" s="68"/>
      <c r="AP245" s="68"/>
      <c r="AQ245" s="68"/>
      <c r="AR245" s="68"/>
      <c r="AS245" s="68"/>
      <c r="AT245" s="68"/>
      <c r="AU245" s="68"/>
      <c r="AV245" s="68"/>
      <c r="AW245" s="68"/>
      <c r="AX245" s="68"/>
      <c r="AY245" s="68"/>
      <c r="AZ245" s="68"/>
      <c r="BA245" s="68"/>
      <c r="BB245" s="68"/>
      <c r="BC245" s="68"/>
      <c r="BD245" s="68"/>
      <c r="BE245" s="68"/>
      <c r="BF245" s="68"/>
      <c r="BG245" s="68"/>
      <c r="BH245" s="68"/>
      <c r="BI245" s="68"/>
      <c r="BJ245" s="68"/>
      <c r="BK245" s="68"/>
      <c r="BL245" s="68"/>
      <c r="BM245" s="68"/>
      <c r="BN245" s="68"/>
      <c r="BO245" s="68"/>
      <c r="BP245" s="68"/>
      <c r="BQ245" s="68"/>
      <c r="BR245" s="68"/>
      <c r="BS245" s="68"/>
      <c r="BT245" s="68"/>
      <c r="BU245" s="68"/>
      <c r="BV245" s="68"/>
      <c r="BW245" s="68"/>
      <c r="BX245" s="68"/>
      <c r="BY245" s="68"/>
      <c r="BZ245" s="68"/>
      <c r="CA245" s="68"/>
      <c r="CB245" s="68"/>
      <c r="CC245" s="68"/>
      <c r="CD245" s="68"/>
      <c r="CE245" s="68"/>
      <c r="CF245" s="68"/>
      <c r="CG245" s="68"/>
      <c r="CH245" s="68"/>
      <c r="CI245" s="68"/>
      <c r="CJ245" s="68"/>
      <c r="CK245" s="68"/>
      <c r="CL245" s="68"/>
      <c r="CM245" s="68"/>
      <c r="CN245" s="68"/>
      <c r="CO245" s="68"/>
      <c r="CP245" s="68"/>
      <c r="CQ245" s="68"/>
      <c r="CR245" s="68"/>
      <c r="CS245" s="68"/>
      <c r="CT245" s="68"/>
      <c r="CU245" s="68"/>
      <c r="CV245" s="68"/>
      <c r="CW245" s="68"/>
      <c r="CX245" s="68"/>
      <c r="CY245" s="68"/>
      <c r="CZ245" s="68"/>
      <c r="DA245" s="68"/>
      <c r="DB245" s="68"/>
      <c r="DC245" s="68"/>
      <c r="DD245" s="68"/>
      <c r="DE245" s="68"/>
      <c r="DF245" s="68"/>
      <c r="DG245" s="68"/>
      <c r="DH245" s="68"/>
      <c r="DI245" s="68"/>
      <c r="DJ245" s="68"/>
      <c r="DK245" s="68"/>
      <c r="DL245" s="68"/>
      <c r="DM245" s="68"/>
      <c r="DN245" s="68"/>
      <c r="DO245" s="68"/>
      <c r="DP245" s="68"/>
      <c r="DQ245" s="68"/>
      <c r="DR245" s="68"/>
      <c r="DS245" s="68"/>
      <c r="DT245" s="68"/>
      <c r="DU245" s="68"/>
      <c r="DV245" s="68"/>
      <c r="DW245" s="68"/>
      <c r="DX245" s="68"/>
      <c r="DY245" s="68"/>
      <c r="DZ245" s="68"/>
      <c r="EA245" s="68"/>
      <c r="EB245" s="68"/>
      <c r="EC245" s="68"/>
      <c r="ED245" s="68"/>
      <c r="EE245" s="68"/>
      <c r="EF245" s="68"/>
      <c r="EG245" s="68"/>
      <c r="EH245" s="68"/>
      <c r="EI245" s="68"/>
      <c r="EJ245" s="68"/>
      <c r="EK245" s="68"/>
      <c r="EL245" s="68"/>
      <c r="EM245" s="68"/>
      <c r="EN245" s="68"/>
      <c r="EO245" s="68"/>
      <c r="EP245" s="68"/>
      <c r="EQ245" s="68"/>
      <c r="ER245" s="68"/>
      <c r="ES245" s="68"/>
      <c r="ET245" s="68"/>
      <c r="EU245" s="68"/>
      <c r="EV245" s="68"/>
      <c r="EW245" s="68"/>
      <c r="EX245" s="68"/>
      <c r="EY245" s="68"/>
      <c r="EZ245" s="68"/>
      <c r="FA245" s="68"/>
      <c r="FB245" s="68"/>
      <c r="FC245" s="68"/>
      <c r="FD245" s="68"/>
      <c r="FE245" s="68"/>
      <c r="FF245" s="68"/>
      <c r="FG245" s="68"/>
      <c r="FH245" s="68"/>
      <c r="FI245" s="68"/>
      <c r="FJ245" s="68"/>
      <c r="FK245" s="68"/>
      <c r="FL245" s="68"/>
      <c r="FM245" s="68"/>
      <c r="FN245" s="68"/>
      <c r="FO245" s="68"/>
      <c r="FP245" s="68"/>
      <c r="FQ245" s="68"/>
      <c r="FR245" s="68"/>
      <c r="FS245" s="68"/>
      <c r="FT245" s="68"/>
      <c r="FU245" s="68"/>
      <c r="FV245" s="68"/>
      <c r="FW245" s="68"/>
      <c r="FX245" s="68"/>
      <c r="FY245" s="68"/>
      <c r="FZ245" s="68"/>
      <c r="GA245" s="68"/>
      <c r="GB245" s="68"/>
      <c r="GC245" s="68"/>
      <c r="GD245" s="68"/>
      <c r="GE245" s="68"/>
      <c r="GF245" s="68"/>
      <c r="GG245" s="68"/>
      <c r="GH245" s="68"/>
      <c r="GI245" s="68"/>
      <c r="GJ245" s="68"/>
      <c r="GK245" s="68"/>
      <c r="GL245" s="68"/>
      <c r="GM245" s="68"/>
      <c r="GN245" s="68"/>
      <c r="GO245" s="68"/>
      <c r="GP245" s="68"/>
      <c r="GQ245" s="68"/>
      <c r="GR245" s="68"/>
      <c r="GS245" s="68"/>
      <c r="GT245" s="68"/>
      <c r="GU245" s="68"/>
      <c r="GV245" s="68"/>
      <c r="GW245" s="68"/>
      <c r="GX245" s="68"/>
      <c r="GY245" s="68"/>
      <c r="GZ245" s="68"/>
      <c r="HA245" s="68"/>
      <c r="HB245" s="68"/>
      <c r="HC245" s="68"/>
      <c r="HD245" s="68"/>
      <c r="HE245" s="68"/>
      <c r="HF245" s="68"/>
      <c r="HG245" s="68"/>
      <c r="HH245" s="68"/>
      <c r="HI245" s="68"/>
      <c r="HJ245" s="68"/>
      <c r="HK245" s="68"/>
      <c r="HL245" s="68"/>
      <c r="HM245" s="68"/>
      <c r="HN245" s="68"/>
      <c r="HO245" s="68"/>
      <c r="HP245" s="68"/>
      <c r="HQ245" s="68"/>
      <c r="HR245" s="68"/>
      <c r="HS245" s="68"/>
      <c r="HT245" s="68"/>
      <c r="HU245" s="68"/>
      <c r="HV245" s="68"/>
      <c r="HW245" s="68"/>
      <c r="HX245" s="68"/>
      <c r="HY245" s="68"/>
      <c r="HZ245" s="68"/>
      <c r="IA245" s="68"/>
      <c r="IB245" s="68"/>
      <c r="IC245" s="68"/>
      <c r="ID245" s="68"/>
      <c r="IE245" s="68"/>
      <c r="IF245" s="68"/>
      <c r="IG245" s="68"/>
      <c r="IH245" s="68"/>
      <c r="II245" s="68"/>
      <c r="IJ245" s="68"/>
      <c r="IK245" s="68"/>
    </row>
    <row r="246" spans="1:245" s="69" customFormat="1" x14ac:dyDescent="0.35">
      <c r="A246" s="84" t="s">
        <v>153</v>
      </c>
      <c r="B246" s="84" t="s">
        <v>428</v>
      </c>
      <c r="C246" s="84" t="s">
        <v>24</v>
      </c>
      <c r="D246" s="85">
        <v>10000000</v>
      </c>
      <c r="E246" s="86"/>
    </row>
    <row r="247" spans="1:245" x14ac:dyDescent="0.35">
      <c r="A247" s="84" t="s">
        <v>154</v>
      </c>
      <c r="B247" s="84" t="s">
        <v>233</v>
      </c>
      <c r="C247" s="84" t="s">
        <v>24</v>
      </c>
      <c r="D247" s="85">
        <v>9000000</v>
      </c>
      <c r="E247" s="86"/>
    </row>
    <row r="248" spans="1:245" s="69" customFormat="1" x14ac:dyDescent="0.35">
      <c r="A248" s="84" t="s">
        <v>156</v>
      </c>
      <c r="B248" s="84" t="s">
        <v>155</v>
      </c>
      <c r="C248" s="84" t="s">
        <v>24</v>
      </c>
      <c r="D248" s="85">
        <v>8000000</v>
      </c>
      <c r="E248" s="86"/>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row>
    <row r="249" spans="1:245" x14ac:dyDescent="0.35">
      <c r="A249" s="84" t="s">
        <v>158</v>
      </c>
      <c r="B249" s="84" t="s">
        <v>759</v>
      </c>
      <c r="C249" s="84" t="s">
        <v>24</v>
      </c>
      <c r="D249" s="85">
        <v>7000000</v>
      </c>
      <c r="E249" s="86"/>
    </row>
    <row r="250" spans="1:245" x14ac:dyDescent="0.35">
      <c r="A250" s="84" t="s">
        <v>159</v>
      </c>
      <c r="B250" s="84" t="s">
        <v>760</v>
      </c>
      <c r="C250" s="84" t="s">
        <v>24</v>
      </c>
      <c r="D250" s="85">
        <v>7000000</v>
      </c>
      <c r="E250" s="86"/>
    </row>
    <row r="251" spans="1:245" s="69" customFormat="1" x14ac:dyDescent="0.35">
      <c r="A251" s="89" t="s">
        <v>1036</v>
      </c>
      <c r="B251" s="89" t="s">
        <v>1002</v>
      </c>
      <c r="C251" s="89" t="s">
        <v>24</v>
      </c>
      <c r="D251" s="90">
        <v>8000000</v>
      </c>
      <c r="E251" s="91" t="s">
        <v>542</v>
      </c>
    </row>
    <row r="252" spans="1:245" x14ac:dyDescent="0.35">
      <c r="A252" s="84"/>
      <c r="B252" s="84"/>
      <c r="C252" s="84"/>
      <c r="D252" s="85"/>
      <c r="E252" s="86"/>
    </row>
    <row r="253" spans="1:245" x14ac:dyDescent="0.35">
      <c r="A253" s="84"/>
      <c r="B253" s="84"/>
      <c r="C253" s="84"/>
      <c r="D253" s="85"/>
      <c r="E253" s="86"/>
    </row>
    <row r="254" spans="1:245" s="68" customFormat="1" x14ac:dyDescent="0.35">
      <c r="A254" s="87"/>
      <c r="B254" s="87" t="s">
        <v>383</v>
      </c>
      <c r="C254" s="87"/>
      <c r="D254" s="88"/>
      <c r="E254" s="80"/>
    </row>
    <row r="255" spans="1:245" x14ac:dyDescent="0.35">
      <c r="A255" s="84" t="s">
        <v>429</v>
      </c>
      <c r="B255" s="84" t="s">
        <v>430</v>
      </c>
      <c r="C255" s="84" t="s">
        <v>6</v>
      </c>
      <c r="D255" s="85">
        <v>13000000</v>
      </c>
      <c r="E255" s="86"/>
    </row>
    <row r="256" spans="1:245" s="69" customFormat="1" x14ac:dyDescent="0.35">
      <c r="A256" s="84"/>
      <c r="B256" s="84"/>
      <c r="C256" s="84"/>
      <c r="D256" s="85"/>
      <c r="E256" s="86"/>
      <c r="F256" s="72"/>
      <c r="G256" s="72"/>
      <c r="H256" s="72"/>
      <c r="I256" s="72"/>
      <c r="J256" s="72"/>
      <c r="K256" s="72"/>
      <c r="L256" s="72"/>
      <c r="M256" s="72"/>
      <c r="N256" s="72"/>
      <c r="O256" s="72"/>
      <c r="P256" s="72"/>
      <c r="Q256" s="72"/>
      <c r="R256" s="72"/>
      <c r="S256" s="72"/>
      <c r="T256" s="72"/>
      <c r="U256" s="72"/>
      <c r="V256" s="72"/>
      <c r="W256" s="72"/>
      <c r="X256" s="72"/>
      <c r="Y256" s="72"/>
      <c r="Z256" s="72"/>
      <c r="AA256" s="72"/>
      <c r="AB256" s="72"/>
      <c r="AC256" s="72"/>
      <c r="AD256" s="72"/>
      <c r="AE256" s="72"/>
      <c r="AF256" s="72"/>
      <c r="AG256" s="72"/>
      <c r="AH256" s="72"/>
      <c r="AI256" s="72"/>
      <c r="AJ256" s="72"/>
      <c r="AK256" s="72"/>
      <c r="AL256" s="72"/>
      <c r="AM256" s="72"/>
      <c r="AN256" s="72"/>
      <c r="AO256" s="72"/>
      <c r="AP256" s="72"/>
      <c r="AQ256" s="72"/>
      <c r="AR256" s="72"/>
      <c r="AS256" s="72"/>
      <c r="AT256" s="72"/>
      <c r="AU256" s="72"/>
      <c r="AV256" s="72"/>
      <c r="AW256" s="72"/>
      <c r="AX256" s="72"/>
      <c r="AY256" s="72"/>
      <c r="AZ256" s="72"/>
      <c r="BA256" s="72"/>
      <c r="BB256" s="72"/>
      <c r="BC256" s="72"/>
      <c r="BD256" s="72"/>
      <c r="BE256" s="72"/>
      <c r="BF256" s="72"/>
      <c r="BG256" s="72"/>
      <c r="BH256" s="72"/>
      <c r="BI256" s="72"/>
      <c r="BJ256" s="72"/>
      <c r="BK256" s="72"/>
      <c r="BL256" s="72"/>
      <c r="BM256" s="72"/>
      <c r="BN256" s="72"/>
      <c r="BO256" s="72"/>
      <c r="BP256" s="72"/>
      <c r="BQ256" s="72"/>
      <c r="BR256" s="72"/>
      <c r="BS256" s="72"/>
      <c r="BT256" s="72"/>
      <c r="BU256" s="72"/>
      <c r="BV256" s="72"/>
      <c r="BW256" s="72"/>
      <c r="BX256" s="72"/>
      <c r="BY256" s="72"/>
      <c r="BZ256" s="72"/>
      <c r="CA256" s="72"/>
      <c r="CB256" s="72"/>
      <c r="CC256" s="72"/>
      <c r="CD256" s="72"/>
      <c r="CE256" s="72"/>
      <c r="CF256" s="72"/>
      <c r="CG256" s="72"/>
      <c r="CH256" s="72"/>
      <c r="CI256" s="72"/>
      <c r="CJ256" s="72"/>
      <c r="CK256" s="72"/>
      <c r="CL256" s="72"/>
      <c r="CM256" s="72"/>
      <c r="CN256" s="72"/>
      <c r="CO256" s="72"/>
      <c r="CP256" s="72"/>
      <c r="CQ256" s="72"/>
      <c r="CR256" s="72"/>
      <c r="CS256" s="72"/>
      <c r="CT256" s="72"/>
      <c r="CU256" s="72"/>
      <c r="CV256" s="72"/>
      <c r="CW256" s="72"/>
      <c r="CX256" s="72"/>
      <c r="CY256" s="72"/>
      <c r="CZ256" s="72"/>
      <c r="DA256" s="72"/>
      <c r="DB256" s="72"/>
      <c r="DC256" s="72"/>
      <c r="DD256" s="72"/>
      <c r="DE256" s="72"/>
      <c r="DF256" s="72"/>
      <c r="DG256" s="72"/>
      <c r="DH256" s="72"/>
      <c r="DI256" s="72"/>
      <c r="DJ256" s="72"/>
      <c r="DK256" s="72"/>
      <c r="DL256" s="72"/>
      <c r="DM256" s="72"/>
      <c r="DN256" s="72"/>
      <c r="DO256" s="72"/>
      <c r="DP256" s="72"/>
      <c r="DQ256" s="72"/>
      <c r="DR256" s="72"/>
      <c r="DS256" s="72"/>
      <c r="DT256" s="72"/>
      <c r="DU256" s="72"/>
      <c r="DV256" s="72"/>
      <c r="DW256" s="72"/>
      <c r="DX256" s="72"/>
      <c r="DY256" s="72"/>
      <c r="DZ256" s="72"/>
      <c r="EA256" s="72"/>
      <c r="EB256" s="72"/>
      <c r="EC256" s="72"/>
      <c r="ED256" s="72"/>
      <c r="EE256" s="72"/>
      <c r="EF256" s="72"/>
      <c r="EG256" s="72"/>
      <c r="EH256" s="72"/>
      <c r="EI256" s="72"/>
      <c r="EJ256" s="72"/>
      <c r="EK256" s="72"/>
      <c r="EL256" s="72"/>
      <c r="EM256" s="72"/>
      <c r="EN256" s="72"/>
      <c r="EO256" s="72"/>
      <c r="EP256" s="72"/>
      <c r="EQ256" s="72"/>
      <c r="ER256" s="72"/>
      <c r="ES256" s="72"/>
      <c r="ET256" s="72"/>
      <c r="EU256" s="72"/>
      <c r="EV256" s="72"/>
      <c r="EW256" s="72"/>
      <c r="EX256" s="72"/>
      <c r="EY256" s="72"/>
      <c r="EZ256" s="72"/>
      <c r="FA256" s="72"/>
      <c r="FB256" s="72"/>
      <c r="FC256" s="72"/>
      <c r="FD256" s="72"/>
      <c r="FE256" s="72"/>
      <c r="FF256" s="72"/>
      <c r="FG256" s="72"/>
      <c r="FH256" s="72"/>
      <c r="FI256" s="72"/>
      <c r="FJ256" s="72"/>
      <c r="FK256" s="72"/>
      <c r="FL256" s="72"/>
      <c r="FM256" s="72"/>
      <c r="FN256" s="72"/>
      <c r="FO256" s="72"/>
      <c r="FP256" s="72"/>
      <c r="FQ256" s="72"/>
      <c r="FR256" s="72"/>
      <c r="FS256" s="72"/>
      <c r="FT256" s="72"/>
      <c r="FU256" s="72"/>
      <c r="FV256" s="72"/>
      <c r="FW256" s="72"/>
      <c r="FX256" s="72"/>
      <c r="FY256" s="72"/>
      <c r="FZ256" s="72"/>
      <c r="GA256" s="72"/>
      <c r="GB256" s="72"/>
      <c r="GC256" s="72"/>
      <c r="GD256" s="72"/>
      <c r="GE256" s="72"/>
      <c r="GF256" s="72"/>
      <c r="GG256" s="72"/>
      <c r="GH256" s="72"/>
      <c r="GI256" s="72"/>
      <c r="GJ256" s="72"/>
      <c r="GK256" s="72"/>
      <c r="GL256" s="72"/>
      <c r="GM256" s="72"/>
      <c r="GN256" s="72"/>
      <c r="GO256" s="72"/>
      <c r="GP256" s="72"/>
      <c r="GQ256" s="72"/>
      <c r="GR256" s="72"/>
      <c r="GS256" s="72"/>
      <c r="GT256" s="72"/>
      <c r="GU256" s="72"/>
      <c r="GV256" s="72"/>
      <c r="GW256" s="72"/>
      <c r="GX256" s="72"/>
      <c r="GY256" s="72"/>
      <c r="GZ256" s="72"/>
      <c r="HA256" s="72"/>
      <c r="HB256" s="72"/>
      <c r="HC256" s="72"/>
      <c r="HD256" s="72"/>
      <c r="HE256" s="72"/>
      <c r="HF256" s="72"/>
      <c r="HG256" s="72"/>
      <c r="HH256" s="72"/>
      <c r="HI256" s="72"/>
      <c r="HJ256" s="72"/>
      <c r="HK256" s="72"/>
      <c r="HL256" s="72"/>
      <c r="HM256" s="72"/>
      <c r="HN256" s="72"/>
      <c r="HO256" s="72"/>
      <c r="HP256" s="72"/>
      <c r="HQ256" s="72"/>
      <c r="HR256" s="72"/>
      <c r="HS256" s="72"/>
      <c r="HT256" s="72"/>
      <c r="HU256" s="72"/>
      <c r="HV256" s="72"/>
      <c r="HW256" s="72"/>
      <c r="HX256" s="72"/>
      <c r="HY256" s="72"/>
      <c r="HZ256" s="72"/>
      <c r="IA256" s="72"/>
      <c r="IB256" s="72"/>
      <c r="IC256" s="72"/>
      <c r="ID256" s="72"/>
      <c r="IE256" s="72"/>
      <c r="IF256" s="72"/>
      <c r="IG256" s="72"/>
      <c r="IH256" s="72"/>
      <c r="II256" s="72"/>
      <c r="IJ256" s="72"/>
      <c r="IK256" s="72"/>
    </row>
    <row r="257" spans="1:245" s="69" customFormat="1" x14ac:dyDescent="0.35">
      <c r="A257" s="84" t="s">
        <v>431</v>
      </c>
      <c r="B257" s="84" t="s">
        <v>437</v>
      </c>
      <c r="C257" s="84" t="s">
        <v>8</v>
      </c>
      <c r="D257" s="85">
        <v>13000000</v>
      </c>
      <c r="E257" s="86"/>
      <c r="F257" s="68"/>
      <c r="G257" s="68"/>
      <c r="H257" s="68"/>
      <c r="I257" s="68"/>
      <c r="J257" s="68"/>
      <c r="K257" s="68"/>
      <c r="L257" s="68"/>
      <c r="M257" s="68"/>
      <c r="N257" s="68"/>
      <c r="O257" s="68"/>
      <c r="P257" s="68"/>
      <c r="Q257" s="68"/>
      <c r="R257" s="68"/>
      <c r="S257" s="68"/>
      <c r="T257" s="68"/>
      <c r="U257" s="68"/>
      <c r="V257" s="68"/>
      <c r="W257" s="68"/>
      <c r="X257" s="68"/>
      <c r="Y257" s="68"/>
      <c r="Z257" s="68"/>
      <c r="AA257" s="68"/>
      <c r="AB257" s="68"/>
      <c r="AC257" s="68"/>
      <c r="AD257" s="68"/>
      <c r="AE257" s="68"/>
      <c r="AF257" s="68"/>
      <c r="AG257" s="68"/>
      <c r="AH257" s="68"/>
      <c r="AI257" s="68"/>
      <c r="AJ257" s="68"/>
      <c r="AK257" s="68"/>
      <c r="AL257" s="68"/>
      <c r="AM257" s="68"/>
      <c r="AN257" s="68"/>
      <c r="AO257" s="68"/>
      <c r="AP257" s="68"/>
      <c r="AQ257" s="68"/>
      <c r="AR257" s="68"/>
      <c r="AS257" s="68"/>
      <c r="AT257" s="68"/>
      <c r="AU257" s="68"/>
      <c r="AV257" s="68"/>
      <c r="AW257" s="68"/>
      <c r="AX257" s="68"/>
      <c r="AY257" s="68"/>
      <c r="AZ257" s="68"/>
      <c r="BA257" s="68"/>
      <c r="BB257" s="68"/>
      <c r="BC257" s="68"/>
      <c r="BD257" s="68"/>
      <c r="BE257" s="68"/>
      <c r="BF257" s="68"/>
      <c r="BG257" s="68"/>
      <c r="BH257" s="68"/>
      <c r="BI257" s="68"/>
      <c r="BJ257" s="68"/>
      <c r="BK257" s="68"/>
      <c r="BL257" s="68"/>
      <c r="BM257" s="68"/>
      <c r="BN257" s="68"/>
      <c r="BO257" s="68"/>
      <c r="BP257" s="68"/>
      <c r="BQ257" s="68"/>
      <c r="BR257" s="68"/>
      <c r="BS257" s="68"/>
      <c r="BT257" s="68"/>
      <c r="BU257" s="68"/>
      <c r="BV257" s="68"/>
      <c r="BW257" s="68"/>
      <c r="BX257" s="68"/>
      <c r="BY257" s="68"/>
      <c r="BZ257" s="68"/>
      <c r="CA257" s="68"/>
      <c r="CB257" s="68"/>
      <c r="CC257" s="68"/>
      <c r="CD257" s="68"/>
      <c r="CE257" s="68"/>
      <c r="CF257" s="68"/>
      <c r="CG257" s="68"/>
      <c r="CH257" s="68"/>
      <c r="CI257" s="68"/>
      <c r="CJ257" s="68"/>
      <c r="CK257" s="68"/>
      <c r="CL257" s="68"/>
      <c r="CM257" s="68"/>
      <c r="CN257" s="68"/>
      <c r="CO257" s="68"/>
      <c r="CP257" s="68"/>
      <c r="CQ257" s="68"/>
      <c r="CR257" s="68"/>
      <c r="CS257" s="68"/>
      <c r="CT257" s="68"/>
      <c r="CU257" s="68"/>
      <c r="CV257" s="68"/>
      <c r="CW257" s="68"/>
      <c r="CX257" s="68"/>
      <c r="CY257" s="68"/>
      <c r="CZ257" s="68"/>
      <c r="DA257" s="68"/>
      <c r="DB257" s="68"/>
      <c r="DC257" s="68"/>
      <c r="DD257" s="68"/>
      <c r="DE257" s="68"/>
      <c r="DF257" s="68"/>
      <c r="DG257" s="68"/>
      <c r="DH257" s="68"/>
      <c r="DI257" s="68"/>
      <c r="DJ257" s="68"/>
      <c r="DK257" s="68"/>
      <c r="DL257" s="68"/>
      <c r="DM257" s="68"/>
      <c r="DN257" s="68"/>
      <c r="DO257" s="68"/>
      <c r="DP257" s="68"/>
      <c r="DQ257" s="68"/>
      <c r="DR257" s="68"/>
      <c r="DS257" s="68"/>
      <c r="DT257" s="68"/>
      <c r="DU257" s="68"/>
      <c r="DV257" s="68"/>
      <c r="DW257" s="68"/>
      <c r="DX257" s="68"/>
      <c r="DY257" s="68"/>
      <c r="DZ257" s="68"/>
      <c r="EA257" s="68"/>
      <c r="EB257" s="68"/>
      <c r="EC257" s="68"/>
      <c r="ED257" s="68"/>
      <c r="EE257" s="68"/>
      <c r="EF257" s="68"/>
      <c r="EG257" s="68"/>
      <c r="EH257" s="68"/>
      <c r="EI257" s="68"/>
      <c r="EJ257" s="68"/>
      <c r="EK257" s="68"/>
      <c r="EL257" s="68"/>
      <c r="EM257" s="68"/>
      <c r="EN257" s="68"/>
      <c r="EO257" s="68"/>
      <c r="EP257" s="68"/>
      <c r="EQ257" s="68"/>
      <c r="ER257" s="68"/>
      <c r="ES257" s="68"/>
      <c r="ET257" s="68"/>
      <c r="EU257" s="68"/>
      <c r="EV257" s="68"/>
      <c r="EW257" s="68"/>
      <c r="EX257" s="68"/>
      <c r="EY257" s="68"/>
      <c r="EZ257" s="68"/>
      <c r="FA257" s="68"/>
      <c r="FB257" s="68"/>
      <c r="FC257" s="68"/>
      <c r="FD257" s="68"/>
      <c r="FE257" s="68"/>
      <c r="FF257" s="68"/>
      <c r="FG257" s="68"/>
      <c r="FH257" s="68"/>
      <c r="FI257" s="68"/>
      <c r="FJ257" s="68"/>
      <c r="FK257" s="68"/>
      <c r="FL257" s="68"/>
      <c r="FM257" s="68"/>
      <c r="FN257" s="68"/>
      <c r="FO257" s="68"/>
      <c r="FP257" s="68"/>
      <c r="FQ257" s="68"/>
      <c r="FR257" s="68"/>
      <c r="FS257" s="68"/>
      <c r="FT257" s="68"/>
      <c r="FU257" s="68"/>
      <c r="FV257" s="68"/>
      <c r="FW257" s="68"/>
      <c r="FX257" s="68"/>
      <c r="FY257" s="68"/>
      <c r="FZ257" s="68"/>
      <c r="GA257" s="68"/>
      <c r="GB257" s="68"/>
      <c r="GC257" s="68"/>
      <c r="GD257" s="68"/>
      <c r="GE257" s="68"/>
      <c r="GF257" s="68"/>
      <c r="GG257" s="68"/>
      <c r="GH257" s="68"/>
      <c r="GI257" s="68"/>
      <c r="GJ257" s="68"/>
      <c r="GK257" s="68"/>
      <c r="GL257" s="68"/>
      <c r="GM257" s="68"/>
      <c r="GN257" s="68"/>
      <c r="GO257" s="68"/>
      <c r="GP257" s="68"/>
      <c r="GQ257" s="68"/>
      <c r="GR257" s="68"/>
      <c r="GS257" s="68"/>
      <c r="GT257" s="68"/>
      <c r="GU257" s="68"/>
      <c r="GV257" s="68"/>
      <c r="GW257" s="68"/>
      <c r="GX257" s="68"/>
      <c r="GY257" s="68"/>
      <c r="GZ257" s="68"/>
      <c r="HA257" s="68"/>
      <c r="HB257" s="68"/>
      <c r="HC257" s="68"/>
      <c r="HD257" s="68"/>
      <c r="HE257" s="68"/>
      <c r="HF257" s="68"/>
      <c r="HG257" s="68"/>
      <c r="HH257" s="68"/>
      <c r="HI257" s="68"/>
      <c r="HJ257" s="68"/>
      <c r="HK257" s="68"/>
      <c r="HL257" s="68"/>
      <c r="HM257" s="68"/>
      <c r="HN257" s="68"/>
      <c r="HO257" s="68"/>
      <c r="HP257" s="68"/>
      <c r="HQ257" s="68"/>
      <c r="HR257" s="68"/>
      <c r="HS257" s="68"/>
      <c r="HT257" s="68"/>
      <c r="HU257" s="68"/>
      <c r="HV257" s="68"/>
      <c r="HW257" s="68"/>
      <c r="HX257" s="68"/>
      <c r="HY257" s="68"/>
      <c r="HZ257" s="68"/>
      <c r="IA257" s="68"/>
      <c r="IB257" s="68"/>
      <c r="IC257" s="68"/>
      <c r="ID257" s="68"/>
      <c r="IE257" s="68"/>
      <c r="IF257" s="68"/>
      <c r="IG257" s="68"/>
      <c r="IH257" s="68"/>
      <c r="II257" s="68"/>
      <c r="IJ257" s="68"/>
      <c r="IK257" s="68"/>
    </row>
    <row r="258" spans="1:245" x14ac:dyDescent="0.35">
      <c r="A258" s="84" t="s">
        <v>432</v>
      </c>
      <c r="B258" s="84" t="s">
        <v>439</v>
      </c>
      <c r="C258" s="84" t="s">
        <v>8</v>
      </c>
      <c r="D258" s="85">
        <v>12000000</v>
      </c>
      <c r="E258" s="86"/>
      <c r="F258" s="69"/>
      <c r="G258" s="69"/>
      <c r="H258" s="69"/>
      <c r="I258" s="69"/>
      <c r="J258" s="69"/>
      <c r="K258" s="69"/>
      <c r="L258" s="69"/>
      <c r="M258" s="69"/>
      <c r="N258" s="69"/>
      <c r="O258" s="69"/>
      <c r="P258" s="69"/>
      <c r="Q258" s="69"/>
      <c r="R258" s="69"/>
      <c r="S258" s="69"/>
      <c r="T258" s="69"/>
      <c r="U258" s="69"/>
      <c r="V258" s="69"/>
      <c r="W258" s="69"/>
      <c r="X258" s="69"/>
      <c r="Y258" s="69"/>
      <c r="Z258" s="69"/>
      <c r="AA258" s="69"/>
      <c r="AB258" s="69"/>
      <c r="AC258" s="69"/>
      <c r="AD258" s="69"/>
      <c r="AE258" s="69"/>
      <c r="AF258" s="69"/>
      <c r="AG258" s="69"/>
      <c r="AH258" s="69"/>
      <c r="AI258" s="69"/>
      <c r="AJ258" s="69"/>
      <c r="AK258" s="69"/>
      <c r="AL258" s="69"/>
      <c r="AM258" s="69"/>
      <c r="AN258" s="69"/>
      <c r="AO258" s="69"/>
      <c r="AP258" s="69"/>
      <c r="AQ258" s="69"/>
      <c r="AR258" s="69"/>
      <c r="AS258" s="69"/>
      <c r="AT258" s="69"/>
      <c r="AU258" s="69"/>
      <c r="AV258" s="69"/>
      <c r="AW258" s="69"/>
      <c r="AX258" s="69"/>
      <c r="AY258" s="69"/>
      <c r="AZ258" s="69"/>
      <c r="BA258" s="69"/>
      <c r="BB258" s="69"/>
      <c r="BC258" s="69"/>
      <c r="BD258" s="69"/>
      <c r="BE258" s="69"/>
      <c r="BF258" s="69"/>
      <c r="BG258" s="69"/>
      <c r="BH258" s="69"/>
      <c r="BI258" s="69"/>
      <c r="BJ258" s="69"/>
      <c r="BK258" s="69"/>
      <c r="BL258" s="69"/>
      <c r="BM258" s="69"/>
      <c r="BN258" s="69"/>
      <c r="BO258" s="69"/>
      <c r="BP258" s="69"/>
      <c r="BQ258" s="69"/>
      <c r="BR258" s="69"/>
      <c r="BS258" s="69"/>
      <c r="BT258" s="69"/>
      <c r="BU258" s="69"/>
      <c r="BV258" s="69"/>
      <c r="BW258" s="69"/>
      <c r="BX258" s="69"/>
      <c r="BY258" s="69"/>
      <c r="BZ258" s="69"/>
      <c r="CA258" s="69"/>
      <c r="CB258" s="69"/>
      <c r="CC258" s="69"/>
      <c r="CD258" s="69"/>
      <c r="CE258" s="69"/>
      <c r="CF258" s="69"/>
      <c r="CG258" s="69"/>
      <c r="CH258" s="69"/>
      <c r="CI258" s="69"/>
      <c r="CJ258" s="69"/>
      <c r="CK258" s="69"/>
      <c r="CL258" s="69"/>
      <c r="CM258" s="69"/>
      <c r="CN258" s="69"/>
      <c r="CO258" s="69"/>
      <c r="CP258" s="69"/>
      <c r="CQ258" s="69"/>
      <c r="CR258" s="69"/>
      <c r="CS258" s="69"/>
      <c r="CT258" s="69"/>
      <c r="CU258" s="69"/>
      <c r="CV258" s="69"/>
      <c r="CW258" s="69"/>
      <c r="CX258" s="69"/>
      <c r="CY258" s="69"/>
      <c r="CZ258" s="69"/>
      <c r="DA258" s="69"/>
      <c r="DB258" s="69"/>
      <c r="DC258" s="69"/>
      <c r="DD258" s="69"/>
      <c r="DE258" s="69"/>
      <c r="DF258" s="69"/>
      <c r="DG258" s="69"/>
      <c r="DH258" s="69"/>
      <c r="DI258" s="69"/>
      <c r="DJ258" s="69"/>
      <c r="DK258" s="69"/>
      <c r="DL258" s="69"/>
      <c r="DM258" s="69"/>
      <c r="DN258" s="69"/>
      <c r="DO258" s="69"/>
      <c r="DP258" s="69"/>
      <c r="DQ258" s="69"/>
      <c r="DR258" s="69"/>
      <c r="DS258" s="69"/>
      <c r="DT258" s="69"/>
      <c r="DU258" s="69"/>
      <c r="DV258" s="69"/>
      <c r="DW258" s="69"/>
      <c r="DX258" s="69"/>
      <c r="DY258" s="69"/>
      <c r="DZ258" s="69"/>
      <c r="EA258" s="69"/>
      <c r="EB258" s="69"/>
      <c r="EC258" s="69"/>
      <c r="ED258" s="69"/>
      <c r="EE258" s="69"/>
      <c r="EF258" s="69"/>
      <c r="EG258" s="69"/>
      <c r="EH258" s="69"/>
      <c r="EI258" s="69"/>
      <c r="EJ258" s="69"/>
      <c r="EK258" s="69"/>
      <c r="EL258" s="69"/>
      <c r="EM258" s="69"/>
      <c r="EN258" s="69"/>
      <c r="EO258" s="69"/>
      <c r="EP258" s="69"/>
      <c r="EQ258" s="69"/>
      <c r="ER258" s="69"/>
      <c r="ES258" s="69"/>
      <c r="ET258" s="69"/>
      <c r="EU258" s="69"/>
      <c r="EV258" s="69"/>
      <c r="EW258" s="69"/>
      <c r="EX258" s="69"/>
      <c r="EY258" s="69"/>
      <c r="EZ258" s="69"/>
      <c r="FA258" s="69"/>
      <c r="FB258" s="69"/>
      <c r="FC258" s="69"/>
      <c r="FD258" s="69"/>
      <c r="FE258" s="69"/>
      <c r="FF258" s="69"/>
      <c r="FG258" s="69"/>
      <c r="FH258" s="69"/>
      <c r="FI258" s="69"/>
      <c r="FJ258" s="69"/>
      <c r="FK258" s="69"/>
      <c r="FL258" s="69"/>
      <c r="FM258" s="69"/>
      <c r="FN258" s="69"/>
      <c r="FO258" s="69"/>
      <c r="FP258" s="69"/>
      <c r="FQ258" s="69"/>
      <c r="FR258" s="69"/>
      <c r="FS258" s="69"/>
      <c r="FT258" s="69"/>
      <c r="FU258" s="69"/>
      <c r="FV258" s="69"/>
      <c r="FW258" s="69"/>
      <c r="FX258" s="69"/>
      <c r="FY258" s="69"/>
      <c r="FZ258" s="69"/>
      <c r="GA258" s="69"/>
      <c r="GB258" s="69"/>
      <c r="GC258" s="69"/>
      <c r="GD258" s="69"/>
      <c r="GE258" s="69"/>
      <c r="GF258" s="69"/>
      <c r="GG258" s="69"/>
      <c r="GH258" s="69"/>
      <c r="GI258" s="69"/>
      <c r="GJ258" s="69"/>
      <c r="GK258" s="69"/>
      <c r="GL258" s="69"/>
      <c r="GM258" s="69"/>
      <c r="GN258" s="69"/>
      <c r="GO258" s="69"/>
      <c r="GP258" s="69"/>
      <c r="GQ258" s="69"/>
      <c r="GR258" s="69"/>
      <c r="GS258" s="69"/>
      <c r="GT258" s="69"/>
      <c r="GU258" s="69"/>
      <c r="GV258" s="69"/>
      <c r="GW258" s="69"/>
      <c r="GX258" s="69"/>
      <c r="GY258" s="69"/>
      <c r="GZ258" s="69"/>
      <c r="HA258" s="69"/>
      <c r="HB258" s="69"/>
      <c r="HC258" s="69"/>
      <c r="HD258" s="69"/>
      <c r="HE258" s="69"/>
      <c r="HF258" s="69"/>
      <c r="HG258" s="69"/>
      <c r="HH258" s="69"/>
      <c r="HI258" s="69"/>
      <c r="HJ258" s="69"/>
      <c r="HK258" s="69"/>
      <c r="HL258" s="69"/>
      <c r="HM258" s="69"/>
      <c r="HN258" s="69"/>
      <c r="HO258" s="69"/>
      <c r="HP258" s="69"/>
      <c r="HQ258" s="69"/>
      <c r="HR258" s="69"/>
      <c r="HS258" s="69"/>
      <c r="HT258" s="69"/>
      <c r="HU258" s="69"/>
      <c r="HV258" s="69"/>
      <c r="HW258" s="69"/>
      <c r="HX258" s="69"/>
      <c r="HY258" s="69"/>
      <c r="HZ258" s="69"/>
      <c r="IA258" s="69"/>
      <c r="IB258" s="69"/>
      <c r="IC258" s="69"/>
      <c r="ID258" s="69"/>
      <c r="IE258" s="69"/>
      <c r="IF258" s="69"/>
      <c r="IG258" s="69"/>
      <c r="IH258" s="69"/>
      <c r="II258" s="69"/>
      <c r="IJ258" s="69"/>
      <c r="IK258" s="69"/>
    </row>
    <row r="259" spans="1:245" x14ac:dyDescent="0.35">
      <c r="A259" s="84" t="s">
        <v>434</v>
      </c>
      <c r="B259" s="84" t="s">
        <v>435</v>
      </c>
      <c r="C259" s="84" t="s">
        <v>8</v>
      </c>
      <c r="D259" s="85">
        <v>10000000</v>
      </c>
      <c r="E259" s="86"/>
    </row>
    <row r="260" spans="1:245" x14ac:dyDescent="0.35">
      <c r="A260" s="84" t="s">
        <v>436</v>
      </c>
      <c r="B260" s="84" t="s">
        <v>761</v>
      </c>
      <c r="C260" s="84" t="s">
        <v>8</v>
      </c>
      <c r="D260" s="85">
        <v>8000000</v>
      </c>
      <c r="E260" s="86"/>
      <c r="F260" s="68"/>
      <c r="G260" s="68"/>
      <c r="H260" s="68"/>
      <c r="I260" s="68"/>
      <c r="J260" s="68"/>
      <c r="K260" s="68"/>
      <c r="L260" s="68"/>
      <c r="M260" s="68"/>
      <c r="N260" s="68"/>
      <c r="O260" s="68"/>
      <c r="P260" s="68"/>
      <c r="Q260" s="68"/>
      <c r="R260" s="68"/>
      <c r="S260" s="68"/>
      <c r="T260" s="68"/>
      <c r="U260" s="68"/>
      <c r="V260" s="68"/>
      <c r="W260" s="68"/>
      <c r="X260" s="68"/>
      <c r="Y260" s="68"/>
      <c r="Z260" s="68"/>
      <c r="AA260" s="68"/>
      <c r="AB260" s="68"/>
      <c r="AC260" s="68"/>
      <c r="AD260" s="68"/>
      <c r="AE260" s="68"/>
      <c r="AF260" s="68"/>
      <c r="AG260" s="68"/>
      <c r="AH260" s="68"/>
      <c r="AI260" s="68"/>
      <c r="AJ260" s="68"/>
      <c r="AK260" s="68"/>
      <c r="AL260" s="68"/>
      <c r="AM260" s="68"/>
      <c r="AN260" s="68"/>
      <c r="AO260" s="68"/>
      <c r="AP260" s="68"/>
      <c r="AQ260" s="68"/>
      <c r="AR260" s="68"/>
      <c r="AS260" s="68"/>
      <c r="AT260" s="68"/>
      <c r="AU260" s="68"/>
      <c r="AV260" s="68"/>
      <c r="AW260" s="68"/>
      <c r="AX260" s="68"/>
      <c r="AY260" s="68"/>
      <c r="AZ260" s="68"/>
      <c r="BA260" s="68"/>
      <c r="BB260" s="68"/>
      <c r="BC260" s="68"/>
      <c r="BD260" s="68"/>
      <c r="BE260" s="68"/>
      <c r="BF260" s="68"/>
      <c r="BG260" s="68"/>
      <c r="BH260" s="68"/>
      <c r="BI260" s="68"/>
      <c r="BJ260" s="68"/>
      <c r="BK260" s="68"/>
      <c r="BL260" s="68"/>
      <c r="BM260" s="68"/>
      <c r="BN260" s="68"/>
      <c r="BO260" s="68"/>
      <c r="BP260" s="68"/>
      <c r="BQ260" s="68"/>
      <c r="BR260" s="68"/>
      <c r="BS260" s="68"/>
      <c r="BT260" s="68"/>
      <c r="BU260" s="68"/>
      <c r="BV260" s="68"/>
      <c r="BW260" s="68"/>
      <c r="BX260" s="68"/>
      <c r="BY260" s="68"/>
      <c r="BZ260" s="68"/>
      <c r="CA260" s="68"/>
      <c r="CB260" s="68"/>
      <c r="CC260" s="68"/>
      <c r="CD260" s="68"/>
      <c r="CE260" s="68"/>
      <c r="CF260" s="68"/>
      <c r="CG260" s="68"/>
      <c r="CH260" s="68"/>
      <c r="CI260" s="68"/>
      <c r="CJ260" s="68"/>
      <c r="CK260" s="68"/>
      <c r="CL260" s="68"/>
      <c r="CM260" s="68"/>
      <c r="CN260" s="68"/>
      <c r="CO260" s="68"/>
      <c r="CP260" s="68"/>
      <c r="CQ260" s="68"/>
      <c r="CR260" s="68"/>
      <c r="CS260" s="68"/>
      <c r="CT260" s="68"/>
      <c r="CU260" s="68"/>
      <c r="CV260" s="68"/>
      <c r="CW260" s="68"/>
      <c r="CX260" s="68"/>
      <c r="CY260" s="68"/>
      <c r="CZ260" s="68"/>
      <c r="DA260" s="68"/>
      <c r="DB260" s="68"/>
      <c r="DC260" s="68"/>
      <c r="DD260" s="68"/>
      <c r="DE260" s="68"/>
      <c r="DF260" s="68"/>
      <c r="DG260" s="68"/>
      <c r="DH260" s="68"/>
      <c r="DI260" s="68"/>
      <c r="DJ260" s="68"/>
      <c r="DK260" s="68"/>
      <c r="DL260" s="68"/>
      <c r="DM260" s="68"/>
      <c r="DN260" s="68"/>
      <c r="DO260" s="68"/>
      <c r="DP260" s="68"/>
      <c r="DQ260" s="68"/>
      <c r="DR260" s="68"/>
      <c r="DS260" s="68"/>
      <c r="DT260" s="68"/>
      <c r="DU260" s="68"/>
      <c r="DV260" s="68"/>
      <c r="DW260" s="68"/>
      <c r="DX260" s="68"/>
      <c r="DY260" s="68"/>
      <c r="DZ260" s="68"/>
      <c r="EA260" s="68"/>
      <c r="EB260" s="68"/>
      <c r="EC260" s="68"/>
      <c r="ED260" s="68"/>
      <c r="EE260" s="68"/>
      <c r="EF260" s="68"/>
      <c r="EG260" s="68"/>
      <c r="EH260" s="68"/>
      <c r="EI260" s="68"/>
      <c r="EJ260" s="68"/>
      <c r="EK260" s="68"/>
      <c r="EL260" s="68"/>
      <c r="EM260" s="68"/>
      <c r="EN260" s="68"/>
      <c r="EO260" s="68"/>
      <c r="EP260" s="68"/>
      <c r="EQ260" s="68"/>
      <c r="ER260" s="68"/>
      <c r="ES260" s="68"/>
      <c r="ET260" s="68"/>
      <c r="EU260" s="68"/>
      <c r="EV260" s="68"/>
      <c r="EW260" s="68"/>
      <c r="EX260" s="68"/>
      <c r="EY260" s="68"/>
      <c r="EZ260" s="68"/>
      <c r="FA260" s="68"/>
      <c r="FB260" s="68"/>
      <c r="FC260" s="68"/>
      <c r="FD260" s="68"/>
      <c r="FE260" s="68"/>
      <c r="FF260" s="68"/>
      <c r="FG260" s="68"/>
      <c r="FH260" s="68"/>
      <c r="FI260" s="68"/>
      <c r="FJ260" s="68"/>
      <c r="FK260" s="68"/>
      <c r="FL260" s="68"/>
      <c r="FM260" s="68"/>
      <c r="FN260" s="68"/>
      <c r="FO260" s="68"/>
      <c r="FP260" s="68"/>
      <c r="FQ260" s="68"/>
      <c r="FR260" s="68"/>
      <c r="FS260" s="68"/>
      <c r="FT260" s="68"/>
      <c r="FU260" s="68"/>
      <c r="FV260" s="68"/>
      <c r="FW260" s="68"/>
      <c r="FX260" s="68"/>
      <c r="FY260" s="68"/>
      <c r="FZ260" s="68"/>
      <c r="GA260" s="68"/>
      <c r="GB260" s="68"/>
      <c r="GC260" s="68"/>
      <c r="GD260" s="68"/>
      <c r="GE260" s="68"/>
      <c r="GF260" s="68"/>
      <c r="GG260" s="68"/>
      <c r="GH260" s="68"/>
      <c r="GI260" s="68"/>
      <c r="GJ260" s="68"/>
      <c r="GK260" s="68"/>
      <c r="GL260" s="68"/>
      <c r="GM260" s="68"/>
      <c r="GN260" s="68"/>
      <c r="GO260" s="68"/>
      <c r="GP260" s="68"/>
      <c r="GQ260" s="68"/>
      <c r="GR260" s="68"/>
      <c r="GS260" s="68"/>
      <c r="GT260" s="68"/>
      <c r="GU260" s="68"/>
      <c r="GV260" s="68"/>
      <c r="GW260" s="68"/>
      <c r="GX260" s="68"/>
      <c r="GY260" s="68"/>
      <c r="GZ260" s="68"/>
      <c r="HA260" s="68"/>
      <c r="HB260" s="68"/>
      <c r="HC260" s="68"/>
      <c r="HD260" s="68"/>
      <c r="HE260" s="68"/>
      <c r="HF260" s="68"/>
      <c r="HG260" s="68"/>
      <c r="HH260" s="68"/>
      <c r="HI260" s="68"/>
      <c r="HJ260" s="68"/>
      <c r="HK260" s="68"/>
      <c r="HL260" s="68"/>
      <c r="HM260" s="68"/>
      <c r="HN260" s="68"/>
      <c r="HO260" s="68"/>
      <c r="HP260" s="68"/>
      <c r="HQ260" s="68"/>
      <c r="HR260" s="68"/>
      <c r="HS260" s="68"/>
      <c r="HT260" s="68"/>
      <c r="HU260" s="68"/>
      <c r="HV260" s="68"/>
      <c r="HW260" s="68"/>
      <c r="HX260" s="68"/>
      <c r="HY260" s="68"/>
      <c r="HZ260" s="68"/>
      <c r="IA260" s="68"/>
      <c r="IB260" s="68"/>
      <c r="IC260" s="68"/>
      <c r="ID260" s="68"/>
      <c r="IE260" s="68"/>
      <c r="IF260" s="68"/>
      <c r="IG260" s="68"/>
      <c r="IH260" s="68"/>
      <c r="II260" s="68"/>
      <c r="IJ260" s="68"/>
      <c r="IK260" s="68"/>
    </row>
    <row r="261" spans="1:245" s="68" customFormat="1" x14ac:dyDescent="0.35">
      <c r="A261" s="84" t="s">
        <v>438</v>
      </c>
      <c r="B261" s="84" t="s">
        <v>441</v>
      </c>
      <c r="C261" s="84" t="s">
        <v>8</v>
      </c>
      <c r="D261" s="85">
        <v>6000000</v>
      </c>
      <c r="E261" s="86"/>
      <c r="F261" s="69"/>
      <c r="G261" s="69"/>
      <c r="H261" s="69"/>
      <c r="I261" s="69"/>
      <c r="J261" s="69"/>
      <c r="K261" s="69"/>
      <c r="L261" s="69"/>
      <c r="M261" s="69"/>
      <c r="N261" s="69"/>
      <c r="O261" s="69"/>
      <c r="P261" s="69"/>
      <c r="Q261" s="69"/>
      <c r="R261" s="69"/>
      <c r="S261" s="69"/>
      <c r="T261" s="69"/>
      <c r="U261" s="69"/>
      <c r="V261" s="69"/>
      <c r="W261" s="69"/>
      <c r="X261" s="69"/>
      <c r="Y261" s="69"/>
      <c r="Z261" s="69"/>
      <c r="AA261" s="69"/>
      <c r="AB261" s="69"/>
      <c r="AC261" s="69"/>
      <c r="AD261" s="69"/>
      <c r="AE261" s="69"/>
      <c r="AF261" s="69"/>
      <c r="AG261" s="69"/>
      <c r="AH261" s="69"/>
      <c r="AI261" s="69"/>
      <c r="AJ261" s="69"/>
      <c r="AK261" s="69"/>
      <c r="AL261" s="69"/>
      <c r="AM261" s="69"/>
      <c r="AN261" s="69"/>
      <c r="AO261" s="69"/>
      <c r="AP261" s="69"/>
      <c r="AQ261" s="69"/>
      <c r="AR261" s="69"/>
      <c r="AS261" s="69"/>
      <c r="AT261" s="69"/>
      <c r="AU261" s="69"/>
      <c r="AV261" s="69"/>
      <c r="AW261" s="69"/>
      <c r="AX261" s="69"/>
      <c r="AY261" s="69"/>
      <c r="AZ261" s="69"/>
      <c r="BA261" s="69"/>
      <c r="BB261" s="69"/>
      <c r="BC261" s="69"/>
      <c r="BD261" s="69"/>
      <c r="BE261" s="69"/>
      <c r="BF261" s="69"/>
      <c r="BG261" s="69"/>
      <c r="BH261" s="69"/>
      <c r="BI261" s="69"/>
      <c r="BJ261" s="69"/>
      <c r="BK261" s="69"/>
      <c r="BL261" s="69"/>
      <c r="BM261" s="69"/>
      <c r="BN261" s="69"/>
      <c r="BO261" s="69"/>
      <c r="BP261" s="69"/>
      <c r="BQ261" s="69"/>
      <c r="BR261" s="69"/>
      <c r="BS261" s="69"/>
      <c r="BT261" s="69"/>
      <c r="BU261" s="69"/>
      <c r="BV261" s="69"/>
      <c r="BW261" s="69"/>
      <c r="BX261" s="69"/>
      <c r="BY261" s="69"/>
      <c r="BZ261" s="69"/>
      <c r="CA261" s="69"/>
      <c r="CB261" s="69"/>
      <c r="CC261" s="69"/>
      <c r="CD261" s="69"/>
      <c r="CE261" s="69"/>
      <c r="CF261" s="69"/>
      <c r="CG261" s="69"/>
      <c r="CH261" s="69"/>
      <c r="CI261" s="69"/>
      <c r="CJ261" s="69"/>
      <c r="CK261" s="69"/>
      <c r="CL261" s="69"/>
      <c r="CM261" s="69"/>
      <c r="CN261" s="69"/>
      <c r="CO261" s="69"/>
      <c r="CP261" s="69"/>
      <c r="CQ261" s="69"/>
      <c r="CR261" s="69"/>
      <c r="CS261" s="69"/>
      <c r="CT261" s="69"/>
      <c r="CU261" s="69"/>
      <c r="CV261" s="69"/>
      <c r="CW261" s="69"/>
      <c r="CX261" s="69"/>
      <c r="CY261" s="69"/>
      <c r="CZ261" s="69"/>
      <c r="DA261" s="69"/>
      <c r="DB261" s="69"/>
      <c r="DC261" s="69"/>
      <c r="DD261" s="69"/>
      <c r="DE261" s="69"/>
      <c r="DF261" s="69"/>
      <c r="DG261" s="69"/>
      <c r="DH261" s="69"/>
      <c r="DI261" s="69"/>
      <c r="DJ261" s="69"/>
      <c r="DK261" s="69"/>
      <c r="DL261" s="69"/>
      <c r="DM261" s="69"/>
      <c r="DN261" s="69"/>
      <c r="DO261" s="69"/>
      <c r="DP261" s="69"/>
      <c r="DQ261" s="69"/>
      <c r="DR261" s="69"/>
      <c r="DS261" s="69"/>
      <c r="DT261" s="69"/>
      <c r="DU261" s="69"/>
      <c r="DV261" s="69"/>
      <c r="DW261" s="69"/>
      <c r="DX261" s="69"/>
      <c r="DY261" s="69"/>
      <c r="DZ261" s="69"/>
      <c r="EA261" s="69"/>
      <c r="EB261" s="69"/>
      <c r="EC261" s="69"/>
      <c r="ED261" s="69"/>
      <c r="EE261" s="69"/>
      <c r="EF261" s="69"/>
      <c r="EG261" s="69"/>
      <c r="EH261" s="69"/>
      <c r="EI261" s="69"/>
      <c r="EJ261" s="69"/>
      <c r="EK261" s="69"/>
      <c r="EL261" s="69"/>
      <c r="EM261" s="69"/>
      <c r="EN261" s="69"/>
      <c r="EO261" s="69"/>
      <c r="EP261" s="69"/>
      <c r="EQ261" s="69"/>
      <c r="ER261" s="69"/>
      <c r="ES261" s="69"/>
      <c r="ET261" s="69"/>
      <c r="EU261" s="69"/>
      <c r="EV261" s="69"/>
      <c r="EW261" s="69"/>
      <c r="EX261" s="69"/>
      <c r="EY261" s="69"/>
      <c r="EZ261" s="69"/>
      <c r="FA261" s="69"/>
      <c r="FB261" s="69"/>
      <c r="FC261" s="69"/>
      <c r="FD261" s="69"/>
      <c r="FE261" s="69"/>
      <c r="FF261" s="69"/>
      <c r="FG261" s="69"/>
      <c r="FH261" s="69"/>
      <c r="FI261" s="69"/>
      <c r="FJ261" s="69"/>
      <c r="FK261" s="69"/>
      <c r="FL261" s="69"/>
      <c r="FM261" s="69"/>
      <c r="FN261" s="69"/>
      <c r="FO261" s="69"/>
      <c r="FP261" s="69"/>
      <c r="FQ261" s="69"/>
      <c r="FR261" s="69"/>
      <c r="FS261" s="69"/>
      <c r="FT261" s="69"/>
      <c r="FU261" s="69"/>
      <c r="FV261" s="69"/>
      <c r="FW261" s="69"/>
      <c r="FX261" s="69"/>
      <c r="FY261" s="69"/>
      <c r="FZ261" s="69"/>
      <c r="GA261" s="69"/>
      <c r="GB261" s="69"/>
      <c r="GC261" s="69"/>
      <c r="GD261" s="69"/>
      <c r="GE261" s="69"/>
      <c r="GF261" s="69"/>
      <c r="GG261" s="69"/>
      <c r="GH261" s="69"/>
      <c r="GI261" s="69"/>
      <c r="GJ261" s="69"/>
      <c r="GK261" s="69"/>
      <c r="GL261" s="69"/>
      <c r="GM261" s="69"/>
      <c r="GN261" s="69"/>
      <c r="GO261" s="69"/>
      <c r="GP261" s="69"/>
      <c r="GQ261" s="69"/>
      <c r="GR261" s="69"/>
      <c r="GS261" s="69"/>
      <c r="GT261" s="69"/>
      <c r="GU261" s="69"/>
      <c r="GV261" s="69"/>
      <c r="GW261" s="69"/>
      <c r="GX261" s="69"/>
      <c r="GY261" s="69"/>
      <c r="GZ261" s="69"/>
      <c r="HA261" s="69"/>
      <c r="HB261" s="69"/>
      <c r="HC261" s="69"/>
      <c r="HD261" s="69"/>
      <c r="HE261" s="69"/>
      <c r="HF261" s="69"/>
      <c r="HG261" s="69"/>
      <c r="HH261" s="69"/>
      <c r="HI261" s="69"/>
      <c r="HJ261" s="69"/>
      <c r="HK261" s="69"/>
      <c r="HL261" s="69"/>
      <c r="HM261" s="69"/>
      <c r="HN261" s="69"/>
      <c r="HO261" s="69"/>
      <c r="HP261" s="69"/>
      <c r="HQ261" s="69"/>
      <c r="HR261" s="69"/>
      <c r="HS261" s="69"/>
      <c r="HT261" s="69"/>
      <c r="HU261" s="69"/>
      <c r="HV261" s="69"/>
      <c r="HW261" s="69"/>
      <c r="HX261" s="69"/>
      <c r="HY261" s="69"/>
      <c r="HZ261" s="69"/>
      <c r="IA261" s="69"/>
      <c r="IB261" s="69"/>
      <c r="IC261" s="69"/>
      <c r="ID261" s="69"/>
      <c r="IE261" s="69"/>
      <c r="IF261" s="69"/>
      <c r="IG261" s="69"/>
      <c r="IH261" s="69"/>
      <c r="II261" s="69"/>
      <c r="IJ261" s="69"/>
      <c r="IK261" s="69"/>
    </row>
    <row r="262" spans="1:245" s="69" customFormat="1" x14ac:dyDescent="0.35">
      <c r="A262" s="84" t="s">
        <v>440</v>
      </c>
      <c r="B262" s="84" t="s">
        <v>762</v>
      </c>
      <c r="C262" s="84" t="s">
        <v>8</v>
      </c>
      <c r="D262" s="85">
        <v>6000000</v>
      </c>
      <c r="E262" s="86"/>
      <c r="F262" s="72"/>
      <c r="G262" s="72"/>
      <c r="H262" s="72"/>
      <c r="I262" s="72"/>
      <c r="J262" s="72"/>
      <c r="K262" s="72"/>
      <c r="L262" s="72"/>
      <c r="M262" s="72"/>
      <c r="N262" s="72"/>
      <c r="O262" s="72"/>
      <c r="P262" s="72"/>
      <c r="Q262" s="72"/>
      <c r="R262" s="72"/>
      <c r="S262" s="72"/>
      <c r="T262" s="72"/>
      <c r="U262" s="72"/>
      <c r="V262" s="72"/>
      <c r="W262" s="72"/>
      <c r="X262" s="72"/>
      <c r="Y262" s="72"/>
      <c r="Z262" s="72"/>
      <c r="AA262" s="72"/>
      <c r="AB262" s="72"/>
      <c r="AC262" s="72"/>
      <c r="AD262" s="72"/>
      <c r="AE262" s="72"/>
      <c r="AF262" s="72"/>
      <c r="AG262" s="72"/>
      <c r="AH262" s="72"/>
      <c r="AI262" s="72"/>
      <c r="AJ262" s="72"/>
      <c r="AK262" s="72"/>
      <c r="AL262" s="72"/>
      <c r="AM262" s="72"/>
      <c r="AN262" s="72"/>
      <c r="AO262" s="72"/>
      <c r="AP262" s="72"/>
      <c r="AQ262" s="72"/>
      <c r="AR262" s="72"/>
      <c r="AS262" s="72"/>
      <c r="AT262" s="72"/>
      <c r="AU262" s="72"/>
      <c r="AV262" s="72"/>
      <c r="AW262" s="72"/>
      <c r="AX262" s="72"/>
      <c r="AY262" s="72"/>
      <c r="AZ262" s="72"/>
      <c r="BA262" s="72"/>
      <c r="BB262" s="72"/>
      <c r="BC262" s="72"/>
      <c r="BD262" s="72"/>
      <c r="BE262" s="72"/>
      <c r="BF262" s="72"/>
      <c r="BG262" s="72"/>
      <c r="BH262" s="72"/>
      <c r="BI262" s="72"/>
      <c r="BJ262" s="72"/>
      <c r="BK262" s="72"/>
      <c r="BL262" s="72"/>
      <c r="BM262" s="72"/>
      <c r="BN262" s="72"/>
      <c r="BO262" s="72"/>
      <c r="BP262" s="72"/>
      <c r="BQ262" s="72"/>
      <c r="BR262" s="72"/>
      <c r="BS262" s="72"/>
      <c r="BT262" s="72"/>
      <c r="BU262" s="72"/>
      <c r="BV262" s="72"/>
      <c r="BW262" s="72"/>
      <c r="BX262" s="72"/>
      <c r="BY262" s="72"/>
      <c r="BZ262" s="72"/>
      <c r="CA262" s="72"/>
      <c r="CB262" s="72"/>
      <c r="CC262" s="72"/>
      <c r="CD262" s="72"/>
      <c r="CE262" s="72"/>
      <c r="CF262" s="72"/>
      <c r="CG262" s="72"/>
      <c r="CH262" s="72"/>
      <c r="CI262" s="72"/>
      <c r="CJ262" s="72"/>
      <c r="CK262" s="72"/>
      <c r="CL262" s="72"/>
      <c r="CM262" s="72"/>
      <c r="CN262" s="72"/>
      <c r="CO262" s="72"/>
      <c r="CP262" s="72"/>
      <c r="CQ262" s="72"/>
      <c r="CR262" s="72"/>
      <c r="CS262" s="72"/>
      <c r="CT262" s="72"/>
      <c r="CU262" s="72"/>
      <c r="CV262" s="72"/>
      <c r="CW262" s="72"/>
      <c r="CX262" s="72"/>
      <c r="CY262" s="72"/>
      <c r="CZ262" s="72"/>
      <c r="DA262" s="72"/>
      <c r="DB262" s="72"/>
      <c r="DC262" s="72"/>
      <c r="DD262" s="72"/>
      <c r="DE262" s="72"/>
      <c r="DF262" s="72"/>
      <c r="DG262" s="72"/>
      <c r="DH262" s="72"/>
      <c r="DI262" s="72"/>
      <c r="DJ262" s="72"/>
      <c r="DK262" s="72"/>
      <c r="DL262" s="72"/>
      <c r="DM262" s="72"/>
      <c r="DN262" s="72"/>
      <c r="DO262" s="72"/>
      <c r="DP262" s="72"/>
      <c r="DQ262" s="72"/>
      <c r="DR262" s="72"/>
      <c r="DS262" s="72"/>
      <c r="DT262" s="72"/>
      <c r="DU262" s="72"/>
      <c r="DV262" s="72"/>
      <c r="DW262" s="72"/>
      <c r="DX262" s="72"/>
      <c r="DY262" s="72"/>
      <c r="DZ262" s="72"/>
      <c r="EA262" s="72"/>
      <c r="EB262" s="72"/>
      <c r="EC262" s="72"/>
      <c r="ED262" s="72"/>
      <c r="EE262" s="72"/>
      <c r="EF262" s="72"/>
      <c r="EG262" s="72"/>
      <c r="EH262" s="72"/>
      <c r="EI262" s="72"/>
      <c r="EJ262" s="72"/>
      <c r="EK262" s="72"/>
      <c r="EL262" s="72"/>
      <c r="EM262" s="72"/>
      <c r="EN262" s="72"/>
      <c r="EO262" s="72"/>
      <c r="EP262" s="72"/>
      <c r="EQ262" s="72"/>
      <c r="ER262" s="72"/>
      <c r="ES262" s="72"/>
      <c r="ET262" s="72"/>
      <c r="EU262" s="72"/>
      <c r="EV262" s="72"/>
      <c r="EW262" s="72"/>
      <c r="EX262" s="72"/>
      <c r="EY262" s="72"/>
      <c r="EZ262" s="72"/>
      <c r="FA262" s="72"/>
      <c r="FB262" s="72"/>
      <c r="FC262" s="72"/>
      <c r="FD262" s="72"/>
      <c r="FE262" s="72"/>
      <c r="FF262" s="72"/>
      <c r="FG262" s="72"/>
      <c r="FH262" s="72"/>
      <c r="FI262" s="72"/>
      <c r="FJ262" s="72"/>
      <c r="FK262" s="72"/>
      <c r="FL262" s="72"/>
      <c r="FM262" s="72"/>
      <c r="FN262" s="72"/>
      <c r="FO262" s="72"/>
      <c r="FP262" s="72"/>
      <c r="FQ262" s="72"/>
      <c r="FR262" s="72"/>
      <c r="FS262" s="72"/>
      <c r="FT262" s="72"/>
      <c r="FU262" s="72"/>
      <c r="FV262" s="72"/>
      <c r="FW262" s="72"/>
      <c r="FX262" s="72"/>
      <c r="FY262" s="72"/>
      <c r="FZ262" s="72"/>
      <c r="GA262" s="72"/>
      <c r="GB262" s="72"/>
      <c r="GC262" s="72"/>
      <c r="GD262" s="72"/>
      <c r="GE262" s="72"/>
      <c r="GF262" s="72"/>
      <c r="GG262" s="72"/>
      <c r="GH262" s="72"/>
      <c r="GI262" s="72"/>
      <c r="GJ262" s="72"/>
      <c r="GK262" s="72"/>
      <c r="GL262" s="72"/>
      <c r="GM262" s="72"/>
      <c r="GN262" s="72"/>
      <c r="GO262" s="72"/>
      <c r="GP262" s="72"/>
      <c r="GQ262" s="72"/>
      <c r="GR262" s="72"/>
      <c r="GS262" s="72"/>
      <c r="GT262" s="72"/>
      <c r="GU262" s="72"/>
      <c r="GV262" s="72"/>
      <c r="GW262" s="72"/>
      <c r="GX262" s="72"/>
      <c r="GY262" s="72"/>
      <c r="GZ262" s="72"/>
      <c r="HA262" s="72"/>
      <c r="HB262" s="72"/>
      <c r="HC262" s="72"/>
      <c r="HD262" s="72"/>
      <c r="HE262" s="72"/>
      <c r="HF262" s="72"/>
      <c r="HG262" s="72"/>
      <c r="HH262" s="72"/>
      <c r="HI262" s="72"/>
      <c r="HJ262" s="72"/>
      <c r="HK262" s="72"/>
      <c r="HL262" s="72"/>
      <c r="HM262" s="72"/>
      <c r="HN262" s="72"/>
      <c r="HO262" s="72"/>
      <c r="HP262" s="72"/>
      <c r="HQ262" s="72"/>
      <c r="HR262" s="72"/>
      <c r="HS262" s="72"/>
      <c r="HT262" s="72"/>
      <c r="HU262" s="72"/>
      <c r="HV262" s="72"/>
      <c r="HW262" s="72"/>
      <c r="HX262" s="72"/>
      <c r="HY262" s="72"/>
      <c r="HZ262" s="72"/>
      <c r="IA262" s="72"/>
      <c r="IB262" s="72"/>
      <c r="IC262" s="72"/>
      <c r="ID262" s="72"/>
      <c r="IE262" s="72"/>
      <c r="IF262" s="72"/>
      <c r="IG262" s="72"/>
      <c r="IH262" s="72"/>
      <c r="II262" s="72"/>
      <c r="IJ262" s="72"/>
      <c r="IK262" s="72"/>
    </row>
    <row r="263" spans="1:245" x14ac:dyDescent="0.35">
      <c r="A263" s="102" t="s">
        <v>763</v>
      </c>
      <c r="B263" s="102" t="s">
        <v>764</v>
      </c>
      <c r="C263" s="102" t="s">
        <v>8</v>
      </c>
      <c r="D263" s="103">
        <v>6000000</v>
      </c>
      <c r="E263" s="104"/>
    </row>
    <row r="264" spans="1:245" x14ac:dyDescent="0.35">
      <c r="A264" s="89" t="s">
        <v>765</v>
      </c>
      <c r="B264" s="89" t="s">
        <v>766</v>
      </c>
      <c r="C264" s="89" t="s">
        <v>8</v>
      </c>
      <c r="D264" s="90">
        <v>7000000</v>
      </c>
      <c r="E264" s="91" t="s">
        <v>542</v>
      </c>
      <c r="F264" s="69"/>
      <c r="G264" s="69"/>
      <c r="H264" s="69"/>
      <c r="I264" s="69"/>
      <c r="J264" s="69"/>
      <c r="K264" s="69"/>
      <c r="L264" s="69"/>
      <c r="M264" s="69"/>
      <c r="N264" s="69"/>
      <c r="O264" s="69"/>
      <c r="P264" s="69"/>
      <c r="Q264" s="69"/>
      <c r="R264" s="69"/>
      <c r="S264" s="69"/>
      <c r="T264" s="69"/>
      <c r="U264" s="69"/>
      <c r="V264" s="69"/>
      <c r="W264" s="69"/>
      <c r="X264" s="69"/>
      <c r="Y264" s="69"/>
      <c r="Z264" s="69"/>
      <c r="AA264" s="69"/>
      <c r="AB264" s="69"/>
      <c r="AC264" s="69"/>
      <c r="AD264" s="69"/>
      <c r="AE264" s="69"/>
      <c r="AF264" s="69"/>
      <c r="AG264" s="69"/>
      <c r="AH264" s="69"/>
      <c r="AI264" s="69"/>
      <c r="AJ264" s="69"/>
      <c r="AK264" s="69"/>
      <c r="AL264" s="69"/>
      <c r="AM264" s="69"/>
      <c r="AN264" s="69"/>
      <c r="AO264" s="69"/>
      <c r="AP264" s="69"/>
      <c r="AQ264" s="69"/>
      <c r="AR264" s="69"/>
      <c r="AS264" s="69"/>
      <c r="AT264" s="69"/>
      <c r="AU264" s="69"/>
      <c r="AV264" s="69"/>
      <c r="AW264" s="69"/>
      <c r="AX264" s="69"/>
      <c r="AY264" s="69"/>
      <c r="AZ264" s="69"/>
      <c r="BA264" s="69"/>
      <c r="BB264" s="69"/>
      <c r="BC264" s="69"/>
      <c r="BD264" s="69"/>
      <c r="BE264" s="69"/>
      <c r="BF264" s="69"/>
      <c r="BG264" s="69"/>
      <c r="BH264" s="69"/>
      <c r="BI264" s="69"/>
      <c r="BJ264" s="69"/>
      <c r="BK264" s="69"/>
      <c r="BL264" s="69"/>
      <c r="BM264" s="69"/>
      <c r="BN264" s="69"/>
      <c r="BO264" s="69"/>
      <c r="BP264" s="69"/>
      <c r="BQ264" s="69"/>
      <c r="BR264" s="69"/>
      <c r="BS264" s="69"/>
      <c r="BT264" s="69"/>
      <c r="BU264" s="69"/>
      <c r="BV264" s="69"/>
      <c r="BW264" s="69"/>
      <c r="BX264" s="69"/>
      <c r="BY264" s="69"/>
      <c r="BZ264" s="69"/>
      <c r="CA264" s="69"/>
      <c r="CB264" s="69"/>
      <c r="CC264" s="69"/>
      <c r="CD264" s="69"/>
      <c r="CE264" s="69"/>
      <c r="CF264" s="69"/>
      <c r="CG264" s="69"/>
      <c r="CH264" s="69"/>
      <c r="CI264" s="69"/>
      <c r="CJ264" s="69"/>
      <c r="CK264" s="69"/>
      <c r="CL264" s="69"/>
      <c r="CM264" s="69"/>
      <c r="CN264" s="69"/>
      <c r="CO264" s="69"/>
      <c r="CP264" s="69"/>
      <c r="CQ264" s="69"/>
      <c r="CR264" s="69"/>
      <c r="CS264" s="69"/>
      <c r="CT264" s="69"/>
      <c r="CU264" s="69"/>
      <c r="CV264" s="69"/>
      <c r="CW264" s="69"/>
      <c r="CX264" s="69"/>
      <c r="CY264" s="69"/>
      <c r="CZ264" s="69"/>
      <c r="DA264" s="69"/>
      <c r="DB264" s="69"/>
      <c r="DC264" s="69"/>
      <c r="DD264" s="69"/>
      <c r="DE264" s="69"/>
      <c r="DF264" s="69"/>
      <c r="DG264" s="69"/>
      <c r="DH264" s="69"/>
      <c r="DI264" s="69"/>
      <c r="DJ264" s="69"/>
      <c r="DK264" s="69"/>
      <c r="DL264" s="69"/>
      <c r="DM264" s="69"/>
      <c r="DN264" s="69"/>
      <c r="DO264" s="69"/>
      <c r="DP264" s="69"/>
      <c r="DQ264" s="69"/>
      <c r="DR264" s="69"/>
      <c r="DS264" s="69"/>
      <c r="DT264" s="69"/>
      <c r="DU264" s="69"/>
      <c r="DV264" s="69"/>
      <c r="DW264" s="69"/>
      <c r="DX264" s="69"/>
      <c r="DY264" s="69"/>
      <c r="DZ264" s="69"/>
      <c r="EA264" s="69"/>
      <c r="EB264" s="69"/>
      <c r="EC264" s="69"/>
      <c r="ED264" s="69"/>
      <c r="EE264" s="69"/>
      <c r="EF264" s="69"/>
      <c r="EG264" s="69"/>
      <c r="EH264" s="69"/>
      <c r="EI264" s="69"/>
      <c r="EJ264" s="69"/>
      <c r="EK264" s="69"/>
      <c r="EL264" s="69"/>
      <c r="EM264" s="69"/>
      <c r="EN264" s="69"/>
      <c r="EO264" s="69"/>
      <c r="EP264" s="69"/>
      <c r="EQ264" s="69"/>
      <c r="ER264" s="69"/>
      <c r="ES264" s="69"/>
      <c r="ET264" s="69"/>
      <c r="EU264" s="69"/>
      <c r="EV264" s="69"/>
      <c r="EW264" s="69"/>
      <c r="EX264" s="69"/>
      <c r="EY264" s="69"/>
      <c r="EZ264" s="69"/>
      <c r="FA264" s="69"/>
      <c r="FB264" s="69"/>
      <c r="FC264" s="69"/>
      <c r="FD264" s="69"/>
      <c r="FE264" s="69"/>
      <c r="FF264" s="69"/>
      <c r="FG264" s="69"/>
      <c r="FH264" s="69"/>
      <c r="FI264" s="69"/>
      <c r="FJ264" s="69"/>
      <c r="FK264" s="69"/>
      <c r="FL264" s="69"/>
      <c r="FM264" s="69"/>
      <c r="FN264" s="69"/>
      <c r="FO264" s="69"/>
      <c r="FP264" s="69"/>
      <c r="FQ264" s="69"/>
      <c r="FR264" s="69"/>
      <c r="FS264" s="69"/>
      <c r="FT264" s="69"/>
      <c r="FU264" s="69"/>
      <c r="FV264" s="69"/>
      <c r="FW264" s="69"/>
      <c r="FX264" s="69"/>
      <c r="FY264" s="69"/>
      <c r="FZ264" s="69"/>
      <c r="GA264" s="69"/>
      <c r="GB264" s="69"/>
      <c r="GC264" s="69"/>
      <c r="GD264" s="69"/>
      <c r="GE264" s="69"/>
      <c r="GF264" s="69"/>
      <c r="GG264" s="69"/>
      <c r="GH264" s="69"/>
      <c r="GI264" s="69"/>
      <c r="GJ264" s="69"/>
      <c r="GK264" s="69"/>
      <c r="GL264" s="69"/>
      <c r="GM264" s="69"/>
      <c r="GN264" s="69"/>
      <c r="GO264" s="69"/>
      <c r="GP264" s="69"/>
      <c r="GQ264" s="69"/>
      <c r="GR264" s="69"/>
      <c r="GS264" s="69"/>
      <c r="GT264" s="69"/>
      <c r="GU264" s="69"/>
      <c r="GV264" s="69"/>
      <c r="GW264" s="69"/>
      <c r="GX264" s="69"/>
      <c r="GY264" s="69"/>
      <c r="GZ264" s="69"/>
      <c r="HA264" s="69"/>
      <c r="HB264" s="69"/>
      <c r="HC264" s="69"/>
      <c r="HD264" s="69"/>
      <c r="HE264" s="69"/>
      <c r="HF264" s="69"/>
      <c r="HG264" s="69"/>
      <c r="HH264" s="69"/>
      <c r="HI264" s="69"/>
      <c r="HJ264" s="69"/>
      <c r="HK264" s="69"/>
      <c r="HL264" s="69"/>
      <c r="HM264" s="69"/>
      <c r="HN264" s="69"/>
      <c r="HO264" s="69"/>
      <c r="HP264" s="69"/>
      <c r="HQ264" s="69"/>
      <c r="HR264" s="69"/>
      <c r="HS264" s="69"/>
      <c r="HT264" s="69"/>
      <c r="HU264" s="69"/>
      <c r="HV264" s="69"/>
      <c r="HW264" s="69"/>
      <c r="HX264" s="69"/>
      <c r="HY264" s="69"/>
      <c r="HZ264" s="69"/>
      <c r="IA264" s="69"/>
      <c r="IB264" s="69"/>
      <c r="IC264" s="69"/>
      <c r="ID264" s="69"/>
      <c r="IE264" s="69"/>
      <c r="IF264" s="69"/>
      <c r="IG264" s="69"/>
      <c r="IH264" s="69"/>
      <c r="II264" s="69"/>
      <c r="IJ264" s="69"/>
      <c r="IK264" s="69"/>
    </row>
    <row r="265" spans="1:245" x14ac:dyDescent="0.35">
      <c r="A265" s="89" t="s">
        <v>1037</v>
      </c>
      <c r="B265" s="89" t="s">
        <v>990</v>
      </c>
      <c r="C265" s="89" t="s">
        <v>8</v>
      </c>
      <c r="D265" s="90">
        <v>8000000</v>
      </c>
      <c r="E265" s="91" t="s">
        <v>542</v>
      </c>
      <c r="F265" s="69"/>
      <c r="G265" s="69"/>
      <c r="H265" s="69"/>
      <c r="I265" s="69"/>
      <c r="J265" s="69"/>
      <c r="K265" s="69"/>
      <c r="L265" s="69"/>
      <c r="M265" s="69"/>
      <c r="N265" s="69"/>
      <c r="O265" s="69"/>
      <c r="P265" s="69"/>
      <c r="Q265" s="69"/>
      <c r="R265" s="69"/>
      <c r="S265" s="69"/>
      <c r="T265" s="69"/>
      <c r="U265" s="69"/>
      <c r="V265" s="69"/>
      <c r="W265" s="69"/>
      <c r="X265" s="69"/>
      <c r="Y265" s="69"/>
      <c r="Z265" s="69"/>
      <c r="AA265" s="69"/>
      <c r="AB265" s="69"/>
      <c r="AC265" s="69"/>
      <c r="AD265" s="69"/>
      <c r="AE265" s="69"/>
      <c r="AF265" s="69"/>
      <c r="AG265" s="69"/>
      <c r="AH265" s="69"/>
      <c r="AI265" s="69"/>
      <c r="AJ265" s="69"/>
      <c r="AK265" s="69"/>
      <c r="AL265" s="69"/>
      <c r="AM265" s="69"/>
      <c r="AN265" s="69"/>
      <c r="AO265" s="69"/>
      <c r="AP265" s="69"/>
      <c r="AQ265" s="69"/>
      <c r="AR265" s="69"/>
      <c r="AS265" s="69"/>
      <c r="AT265" s="69"/>
      <c r="AU265" s="69"/>
      <c r="AV265" s="69"/>
      <c r="AW265" s="69"/>
      <c r="AX265" s="69"/>
      <c r="AY265" s="69"/>
      <c r="AZ265" s="69"/>
      <c r="BA265" s="69"/>
      <c r="BB265" s="69"/>
      <c r="BC265" s="69"/>
      <c r="BD265" s="69"/>
      <c r="BE265" s="69"/>
      <c r="BF265" s="69"/>
      <c r="BG265" s="69"/>
      <c r="BH265" s="69"/>
      <c r="BI265" s="69"/>
      <c r="BJ265" s="69"/>
      <c r="BK265" s="69"/>
      <c r="BL265" s="69"/>
      <c r="BM265" s="69"/>
      <c r="BN265" s="69"/>
      <c r="BO265" s="69"/>
      <c r="BP265" s="69"/>
      <c r="BQ265" s="69"/>
      <c r="BR265" s="69"/>
      <c r="BS265" s="69"/>
      <c r="BT265" s="69"/>
      <c r="BU265" s="69"/>
      <c r="BV265" s="69"/>
      <c r="BW265" s="69"/>
      <c r="BX265" s="69"/>
      <c r="BY265" s="69"/>
      <c r="BZ265" s="69"/>
      <c r="CA265" s="69"/>
      <c r="CB265" s="69"/>
      <c r="CC265" s="69"/>
      <c r="CD265" s="69"/>
      <c r="CE265" s="69"/>
      <c r="CF265" s="69"/>
      <c r="CG265" s="69"/>
      <c r="CH265" s="69"/>
      <c r="CI265" s="69"/>
      <c r="CJ265" s="69"/>
      <c r="CK265" s="69"/>
      <c r="CL265" s="69"/>
      <c r="CM265" s="69"/>
      <c r="CN265" s="69"/>
      <c r="CO265" s="69"/>
      <c r="CP265" s="69"/>
      <c r="CQ265" s="69"/>
      <c r="CR265" s="69"/>
      <c r="CS265" s="69"/>
      <c r="CT265" s="69"/>
      <c r="CU265" s="69"/>
      <c r="CV265" s="69"/>
      <c r="CW265" s="69"/>
      <c r="CX265" s="69"/>
      <c r="CY265" s="69"/>
      <c r="CZ265" s="69"/>
      <c r="DA265" s="69"/>
      <c r="DB265" s="69"/>
      <c r="DC265" s="69"/>
      <c r="DD265" s="69"/>
      <c r="DE265" s="69"/>
      <c r="DF265" s="69"/>
      <c r="DG265" s="69"/>
      <c r="DH265" s="69"/>
      <c r="DI265" s="69"/>
      <c r="DJ265" s="69"/>
      <c r="DK265" s="69"/>
      <c r="DL265" s="69"/>
      <c r="DM265" s="69"/>
      <c r="DN265" s="69"/>
      <c r="DO265" s="69"/>
      <c r="DP265" s="69"/>
      <c r="DQ265" s="69"/>
      <c r="DR265" s="69"/>
      <c r="DS265" s="69"/>
      <c r="DT265" s="69"/>
      <c r="DU265" s="69"/>
      <c r="DV265" s="69"/>
      <c r="DW265" s="69"/>
      <c r="DX265" s="69"/>
      <c r="DY265" s="69"/>
      <c r="DZ265" s="69"/>
      <c r="EA265" s="69"/>
      <c r="EB265" s="69"/>
      <c r="EC265" s="69"/>
      <c r="ED265" s="69"/>
      <c r="EE265" s="69"/>
      <c r="EF265" s="69"/>
      <c r="EG265" s="69"/>
      <c r="EH265" s="69"/>
      <c r="EI265" s="69"/>
      <c r="EJ265" s="69"/>
      <c r="EK265" s="69"/>
      <c r="EL265" s="69"/>
      <c r="EM265" s="69"/>
      <c r="EN265" s="69"/>
      <c r="EO265" s="69"/>
      <c r="EP265" s="69"/>
      <c r="EQ265" s="69"/>
      <c r="ER265" s="69"/>
      <c r="ES265" s="69"/>
      <c r="ET265" s="69"/>
      <c r="EU265" s="69"/>
      <c r="EV265" s="69"/>
      <c r="EW265" s="69"/>
      <c r="EX265" s="69"/>
      <c r="EY265" s="69"/>
      <c r="EZ265" s="69"/>
      <c r="FA265" s="69"/>
      <c r="FB265" s="69"/>
      <c r="FC265" s="69"/>
      <c r="FD265" s="69"/>
      <c r="FE265" s="69"/>
      <c r="FF265" s="69"/>
      <c r="FG265" s="69"/>
      <c r="FH265" s="69"/>
      <c r="FI265" s="69"/>
      <c r="FJ265" s="69"/>
      <c r="FK265" s="69"/>
      <c r="FL265" s="69"/>
      <c r="FM265" s="69"/>
      <c r="FN265" s="69"/>
      <c r="FO265" s="69"/>
      <c r="FP265" s="69"/>
      <c r="FQ265" s="69"/>
      <c r="FR265" s="69"/>
      <c r="FS265" s="69"/>
      <c r="FT265" s="69"/>
      <c r="FU265" s="69"/>
      <c r="FV265" s="69"/>
      <c r="FW265" s="69"/>
      <c r="FX265" s="69"/>
      <c r="FY265" s="69"/>
      <c r="FZ265" s="69"/>
      <c r="GA265" s="69"/>
      <c r="GB265" s="69"/>
      <c r="GC265" s="69"/>
      <c r="GD265" s="69"/>
      <c r="GE265" s="69"/>
      <c r="GF265" s="69"/>
      <c r="GG265" s="69"/>
      <c r="GH265" s="69"/>
      <c r="GI265" s="69"/>
      <c r="GJ265" s="69"/>
      <c r="GK265" s="69"/>
      <c r="GL265" s="69"/>
      <c r="GM265" s="69"/>
      <c r="GN265" s="69"/>
      <c r="GO265" s="69"/>
      <c r="GP265" s="69"/>
      <c r="GQ265" s="69"/>
      <c r="GR265" s="69"/>
      <c r="GS265" s="69"/>
      <c r="GT265" s="69"/>
      <c r="GU265" s="69"/>
      <c r="GV265" s="69"/>
      <c r="GW265" s="69"/>
      <c r="GX265" s="69"/>
      <c r="GY265" s="69"/>
      <c r="GZ265" s="69"/>
      <c r="HA265" s="69"/>
      <c r="HB265" s="69"/>
      <c r="HC265" s="69"/>
      <c r="HD265" s="69"/>
      <c r="HE265" s="69"/>
      <c r="HF265" s="69"/>
      <c r="HG265" s="69"/>
      <c r="HH265" s="69"/>
      <c r="HI265" s="69"/>
      <c r="HJ265" s="69"/>
      <c r="HK265" s="69"/>
      <c r="HL265" s="69"/>
      <c r="HM265" s="69"/>
      <c r="HN265" s="69"/>
      <c r="HO265" s="69"/>
      <c r="HP265" s="69"/>
      <c r="HQ265" s="69"/>
      <c r="HR265" s="69"/>
      <c r="HS265" s="69"/>
      <c r="HT265" s="69"/>
      <c r="HU265" s="69"/>
      <c r="HV265" s="69"/>
      <c r="HW265" s="69"/>
      <c r="HX265" s="69"/>
      <c r="HY265" s="69"/>
      <c r="HZ265" s="69"/>
      <c r="IA265" s="69"/>
      <c r="IB265" s="69"/>
      <c r="IC265" s="69"/>
      <c r="ID265" s="69"/>
      <c r="IE265" s="69"/>
      <c r="IF265" s="69"/>
      <c r="IG265" s="69"/>
      <c r="IH265" s="69"/>
      <c r="II265" s="69"/>
      <c r="IJ265" s="69"/>
      <c r="IK265" s="69"/>
    </row>
    <row r="266" spans="1:245" x14ac:dyDescent="0.35">
      <c r="A266" s="84"/>
      <c r="B266" s="84"/>
      <c r="C266" s="84"/>
      <c r="D266" s="85"/>
      <c r="E266" s="86"/>
    </row>
    <row r="267" spans="1:245" s="72" customFormat="1" x14ac:dyDescent="0.35">
      <c r="A267" s="84" t="s">
        <v>443</v>
      </c>
      <c r="B267" s="84" t="s">
        <v>37</v>
      </c>
      <c r="C267" s="84" t="s">
        <v>17</v>
      </c>
      <c r="D267" s="85">
        <v>13000000</v>
      </c>
      <c r="E267" s="86"/>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c r="GH267" s="1"/>
      <c r="GI267" s="1"/>
      <c r="GJ267" s="1"/>
      <c r="GK267" s="1"/>
      <c r="GL267" s="1"/>
      <c r="GM267" s="1"/>
      <c r="GN267" s="1"/>
      <c r="GO267" s="1"/>
      <c r="GP267" s="1"/>
      <c r="GQ267" s="1"/>
      <c r="GR267" s="1"/>
      <c r="GS267" s="1"/>
      <c r="GT267" s="1"/>
      <c r="GU267" s="1"/>
      <c r="GV267" s="1"/>
      <c r="GW267" s="1"/>
      <c r="GX267" s="1"/>
      <c r="GY267" s="1"/>
      <c r="GZ267" s="1"/>
      <c r="HA267" s="1"/>
      <c r="HB267" s="1"/>
      <c r="HC267" s="1"/>
      <c r="HD267" s="1"/>
      <c r="HE267" s="1"/>
      <c r="HF267" s="1"/>
      <c r="HG267" s="1"/>
      <c r="HH267" s="1"/>
      <c r="HI267" s="1"/>
      <c r="HJ267" s="1"/>
      <c r="HK267" s="1"/>
      <c r="HL267" s="1"/>
      <c r="HM267" s="1"/>
      <c r="HN267" s="1"/>
      <c r="HO267" s="1"/>
      <c r="HP267" s="1"/>
      <c r="HQ267" s="1"/>
      <c r="HR267" s="1"/>
      <c r="HS267" s="1"/>
      <c r="HT267" s="1"/>
      <c r="HU267" s="1"/>
      <c r="HV267" s="1"/>
      <c r="HW267" s="1"/>
      <c r="HX267" s="1"/>
      <c r="HY267" s="1"/>
      <c r="HZ267" s="1"/>
      <c r="IA267" s="1"/>
      <c r="IB267" s="1"/>
      <c r="IC267" s="1"/>
      <c r="ID267" s="1"/>
      <c r="IE267" s="1"/>
      <c r="IF267" s="1"/>
      <c r="IG267" s="1"/>
      <c r="IH267" s="1"/>
      <c r="II267" s="1"/>
      <c r="IJ267" s="1"/>
      <c r="IK267" s="1"/>
    </row>
    <row r="268" spans="1:245" x14ac:dyDescent="0.35">
      <c r="A268" s="84" t="s">
        <v>445</v>
      </c>
      <c r="B268" s="84" t="s">
        <v>450</v>
      </c>
      <c r="C268" s="84" t="s">
        <v>17</v>
      </c>
      <c r="D268" s="85">
        <v>12000000</v>
      </c>
      <c r="E268" s="86"/>
    </row>
    <row r="269" spans="1:245" x14ac:dyDescent="0.35">
      <c r="A269" s="84" t="s">
        <v>532</v>
      </c>
      <c r="B269" s="84" t="s">
        <v>767</v>
      </c>
      <c r="C269" s="84" t="s">
        <v>17</v>
      </c>
      <c r="D269" s="85">
        <v>12000000</v>
      </c>
      <c r="E269" s="86"/>
    </row>
    <row r="270" spans="1:245" x14ac:dyDescent="0.35">
      <c r="A270" s="84" t="s">
        <v>533</v>
      </c>
      <c r="B270" s="84" t="s">
        <v>449</v>
      </c>
      <c r="C270" s="84" t="s">
        <v>17</v>
      </c>
      <c r="D270" s="85">
        <v>11000000</v>
      </c>
      <c r="E270" s="86"/>
    </row>
    <row r="271" spans="1:245" x14ac:dyDescent="0.35">
      <c r="A271" s="84" t="s">
        <v>447</v>
      </c>
      <c r="B271" s="84" t="s">
        <v>476</v>
      </c>
      <c r="C271" s="84" t="s">
        <v>17</v>
      </c>
      <c r="D271" s="85">
        <v>11000000</v>
      </c>
      <c r="E271" s="86"/>
    </row>
    <row r="272" spans="1:245" x14ac:dyDescent="0.35">
      <c r="A272" s="84" t="s">
        <v>448</v>
      </c>
      <c r="B272" s="84" t="s">
        <v>251</v>
      </c>
      <c r="C272" s="84" t="s">
        <v>17</v>
      </c>
      <c r="D272" s="85">
        <v>11000000</v>
      </c>
      <c r="E272" s="86"/>
      <c r="F272" s="70"/>
      <c r="G272" s="70"/>
      <c r="H272" s="70"/>
      <c r="I272" s="70"/>
      <c r="J272" s="70"/>
      <c r="K272" s="70"/>
      <c r="L272" s="70"/>
      <c r="M272" s="70"/>
      <c r="N272" s="70"/>
      <c r="O272" s="70"/>
      <c r="P272" s="70"/>
      <c r="Q272" s="70"/>
      <c r="R272" s="70"/>
      <c r="S272" s="70"/>
      <c r="T272" s="70"/>
      <c r="U272" s="70"/>
      <c r="V272" s="70"/>
      <c r="W272" s="70"/>
      <c r="X272" s="70"/>
      <c r="Y272" s="70"/>
      <c r="Z272" s="70"/>
      <c r="AA272" s="70"/>
      <c r="AB272" s="70"/>
      <c r="AC272" s="70"/>
      <c r="AD272" s="70"/>
      <c r="AE272" s="70"/>
      <c r="AF272" s="70"/>
      <c r="AG272" s="70"/>
      <c r="AH272" s="70"/>
      <c r="AI272" s="70"/>
      <c r="AJ272" s="70"/>
      <c r="AK272" s="70"/>
      <c r="AL272" s="70"/>
      <c r="AM272" s="70"/>
      <c r="AN272" s="70"/>
      <c r="AO272" s="70"/>
      <c r="AP272" s="70"/>
      <c r="AQ272" s="70"/>
      <c r="AR272" s="70"/>
      <c r="AS272" s="70"/>
      <c r="AT272" s="70"/>
      <c r="AU272" s="70"/>
      <c r="AV272" s="70"/>
      <c r="AW272" s="70"/>
      <c r="AX272" s="70"/>
      <c r="AY272" s="70"/>
      <c r="AZ272" s="70"/>
      <c r="BA272" s="70"/>
      <c r="BB272" s="70"/>
      <c r="BC272" s="70"/>
      <c r="BD272" s="70"/>
      <c r="BE272" s="70"/>
      <c r="BF272" s="70"/>
      <c r="BG272" s="70"/>
      <c r="BH272" s="70"/>
      <c r="BI272" s="70"/>
      <c r="BJ272" s="70"/>
      <c r="BK272" s="70"/>
      <c r="BL272" s="70"/>
      <c r="BM272" s="70"/>
      <c r="BN272" s="70"/>
      <c r="BO272" s="70"/>
      <c r="BP272" s="70"/>
      <c r="BQ272" s="70"/>
      <c r="BR272" s="70"/>
      <c r="BS272" s="70"/>
      <c r="BT272" s="70"/>
      <c r="BU272" s="70"/>
      <c r="BV272" s="70"/>
      <c r="BW272" s="70"/>
      <c r="BX272" s="70"/>
      <c r="BY272" s="70"/>
      <c r="BZ272" s="70"/>
      <c r="CA272" s="70"/>
      <c r="CB272" s="70"/>
      <c r="CC272" s="70"/>
      <c r="CD272" s="70"/>
      <c r="CE272" s="70"/>
      <c r="CF272" s="70"/>
      <c r="CG272" s="70"/>
      <c r="CH272" s="70"/>
      <c r="CI272" s="70"/>
      <c r="CJ272" s="70"/>
      <c r="CK272" s="70"/>
      <c r="CL272" s="70"/>
      <c r="CM272" s="70"/>
      <c r="CN272" s="70"/>
      <c r="CO272" s="70"/>
      <c r="CP272" s="70"/>
      <c r="CQ272" s="70"/>
      <c r="CR272" s="70"/>
      <c r="CS272" s="70"/>
      <c r="CT272" s="70"/>
      <c r="CU272" s="70"/>
      <c r="CV272" s="70"/>
      <c r="CW272" s="70"/>
      <c r="CX272" s="70"/>
      <c r="CY272" s="70"/>
      <c r="CZ272" s="70"/>
      <c r="DA272" s="70"/>
      <c r="DB272" s="70"/>
      <c r="DC272" s="70"/>
      <c r="DD272" s="70"/>
      <c r="DE272" s="70"/>
      <c r="DF272" s="70"/>
      <c r="DG272" s="70"/>
      <c r="DH272" s="70"/>
      <c r="DI272" s="70"/>
      <c r="DJ272" s="70"/>
      <c r="DK272" s="70"/>
      <c r="DL272" s="70"/>
      <c r="DM272" s="70"/>
      <c r="DN272" s="70"/>
      <c r="DO272" s="70"/>
      <c r="DP272" s="70"/>
      <c r="DQ272" s="70"/>
      <c r="DR272" s="70"/>
      <c r="DS272" s="70"/>
      <c r="DT272" s="70"/>
      <c r="DU272" s="70"/>
      <c r="DV272" s="70"/>
      <c r="DW272" s="70"/>
      <c r="DX272" s="70"/>
      <c r="DY272" s="70"/>
      <c r="DZ272" s="70"/>
      <c r="EA272" s="70"/>
      <c r="EB272" s="70"/>
      <c r="EC272" s="70"/>
      <c r="ED272" s="70"/>
      <c r="EE272" s="70"/>
      <c r="EF272" s="70"/>
      <c r="EG272" s="70"/>
      <c r="EH272" s="70"/>
      <c r="EI272" s="70"/>
      <c r="EJ272" s="70"/>
      <c r="EK272" s="70"/>
      <c r="EL272" s="70"/>
      <c r="EM272" s="70"/>
      <c r="EN272" s="70"/>
      <c r="EO272" s="70"/>
      <c r="EP272" s="70"/>
      <c r="EQ272" s="70"/>
      <c r="ER272" s="70"/>
      <c r="ES272" s="70"/>
      <c r="ET272" s="70"/>
      <c r="EU272" s="70"/>
      <c r="EV272" s="70"/>
      <c r="EW272" s="70"/>
      <c r="EX272" s="70"/>
      <c r="EY272" s="70"/>
      <c r="EZ272" s="70"/>
      <c r="FA272" s="70"/>
      <c r="FB272" s="70"/>
      <c r="FC272" s="70"/>
      <c r="FD272" s="70"/>
      <c r="FE272" s="70"/>
      <c r="FF272" s="70"/>
      <c r="FG272" s="70"/>
      <c r="FH272" s="70"/>
      <c r="FI272" s="70"/>
      <c r="FJ272" s="70"/>
      <c r="FK272" s="70"/>
      <c r="FL272" s="70"/>
      <c r="FM272" s="70"/>
      <c r="FN272" s="70"/>
      <c r="FO272" s="70"/>
      <c r="FP272" s="70"/>
      <c r="FQ272" s="70"/>
      <c r="FR272" s="70"/>
      <c r="FS272" s="70"/>
      <c r="FT272" s="70"/>
      <c r="FU272" s="70"/>
      <c r="FV272" s="70"/>
      <c r="FW272" s="70"/>
      <c r="FX272" s="70"/>
      <c r="FY272" s="70"/>
      <c r="FZ272" s="70"/>
      <c r="GA272" s="70"/>
      <c r="GB272" s="70"/>
      <c r="GC272" s="70"/>
      <c r="GD272" s="70"/>
      <c r="GE272" s="70"/>
      <c r="GF272" s="70"/>
      <c r="GG272" s="70"/>
      <c r="GH272" s="70"/>
      <c r="GI272" s="70"/>
      <c r="GJ272" s="70"/>
      <c r="GK272" s="70"/>
      <c r="GL272" s="70"/>
      <c r="GM272" s="70"/>
      <c r="GN272" s="70"/>
      <c r="GO272" s="70"/>
      <c r="GP272" s="70"/>
      <c r="GQ272" s="70"/>
      <c r="GR272" s="70"/>
      <c r="GS272" s="70"/>
      <c r="GT272" s="70"/>
      <c r="GU272" s="70"/>
      <c r="GV272" s="70"/>
      <c r="GW272" s="70"/>
      <c r="GX272" s="70"/>
      <c r="GY272" s="70"/>
      <c r="GZ272" s="70"/>
      <c r="HA272" s="70"/>
      <c r="HB272" s="70"/>
      <c r="HC272" s="70"/>
      <c r="HD272" s="70"/>
      <c r="HE272" s="70"/>
      <c r="HF272" s="70"/>
      <c r="HG272" s="70"/>
      <c r="HH272" s="70"/>
      <c r="HI272" s="70"/>
      <c r="HJ272" s="70"/>
      <c r="HK272" s="70"/>
      <c r="HL272" s="70"/>
      <c r="HM272" s="70"/>
      <c r="HN272" s="70"/>
      <c r="HO272" s="70"/>
      <c r="HP272" s="70"/>
      <c r="HQ272" s="70"/>
      <c r="HR272" s="70"/>
      <c r="HS272" s="70"/>
      <c r="HT272" s="70"/>
      <c r="HU272" s="70"/>
      <c r="HV272" s="70"/>
      <c r="HW272" s="70"/>
      <c r="HX272" s="70"/>
      <c r="HY272" s="70"/>
      <c r="HZ272" s="70"/>
      <c r="IA272" s="70"/>
      <c r="IB272" s="70"/>
      <c r="IC272" s="70"/>
      <c r="ID272" s="70"/>
      <c r="IE272" s="70"/>
      <c r="IF272" s="70"/>
      <c r="IG272" s="70"/>
      <c r="IH272" s="70"/>
      <c r="II272" s="70"/>
      <c r="IJ272" s="70"/>
      <c r="IK272" s="70"/>
    </row>
    <row r="273" spans="1:245" x14ac:dyDescent="0.35">
      <c r="A273" s="84" t="s">
        <v>442</v>
      </c>
      <c r="B273" s="84" t="s">
        <v>768</v>
      </c>
      <c r="C273" s="84" t="s">
        <v>17</v>
      </c>
      <c r="D273" s="85">
        <v>7000000</v>
      </c>
      <c r="E273" s="86"/>
    </row>
    <row r="274" spans="1:245" s="69" customFormat="1" x14ac:dyDescent="0.35">
      <c r="A274" s="89" t="s">
        <v>1066</v>
      </c>
      <c r="B274" s="89" t="s">
        <v>1067</v>
      </c>
      <c r="C274" s="89" t="s">
        <v>17</v>
      </c>
      <c r="D274" s="90">
        <v>8000000</v>
      </c>
      <c r="E274" s="91" t="s">
        <v>542</v>
      </c>
    </row>
    <row r="275" spans="1:245" s="69" customFormat="1" x14ac:dyDescent="0.35">
      <c r="A275" s="84"/>
      <c r="B275" s="84"/>
      <c r="C275" s="84"/>
      <c r="D275" s="85"/>
      <c r="E275" s="86"/>
    </row>
    <row r="276" spans="1:245" s="69" customFormat="1" x14ac:dyDescent="0.35">
      <c r="A276" s="84" t="s">
        <v>451</v>
      </c>
      <c r="B276" s="84" t="s">
        <v>454</v>
      </c>
      <c r="C276" s="84" t="s">
        <v>24</v>
      </c>
      <c r="D276" s="85">
        <v>15000000</v>
      </c>
      <c r="E276" s="86"/>
    </row>
    <row r="277" spans="1:245" x14ac:dyDescent="0.35">
      <c r="A277" s="84" t="s">
        <v>453</v>
      </c>
      <c r="B277" s="84" t="s">
        <v>456</v>
      </c>
      <c r="C277" s="84" t="s">
        <v>24</v>
      </c>
      <c r="D277" s="85">
        <v>12000000</v>
      </c>
      <c r="E277" s="86"/>
      <c r="F277" s="69"/>
      <c r="G277" s="69"/>
      <c r="H277" s="69"/>
      <c r="I277" s="69"/>
      <c r="J277" s="69"/>
      <c r="K277" s="69"/>
      <c r="L277" s="69"/>
      <c r="M277" s="69"/>
      <c r="N277" s="69"/>
      <c r="O277" s="69"/>
      <c r="P277" s="69"/>
      <c r="Q277" s="69"/>
      <c r="R277" s="69"/>
      <c r="S277" s="69"/>
      <c r="T277" s="69"/>
      <c r="U277" s="69"/>
      <c r="V277" s="69"/>
      <c r="W277" s="69"/>
      <c r="X277" s="69"/>
      <c r="Y277" s="69"/>
      <c r="Z277" s="69"/>
      <c r="AA277" s="69"/>
      <c r="AB277" s="69"/>
      <c r="AC277" s="69"/>
      <c r="AD277" s="69"/>
      <c r="AE277" s="69"/>
      <c r="AF277" s="69"/>
      <c r="AG277" s="69"/>
      <c r="AH277" s="69"/>
      <c r="AI277" s="69"/>
      <c r="AJ277" s="69"/>
      <c r="AK277" s="69"/>
      <c r="AL277" s="69"/>
      <c r="AM277" s="69"/>
      <c r="AN277" s="69"/>
      <c r="AO277" s="69"/>
      <c r="AP277" s="69"/>
      <c r="AQ277" s="69"/>
      <c r="AR277" s="69"/>
      <c r="AS277" s="69"/>
      <c r="AT277" s="69"/>
      <c r="AU277" s="69"/>
      <c r="AV277" s="69"/>
      <c r="AW277" s="69"/>
      <c r="AX277" s="69"/>
      <c r="AY277" s="69"/>
      <c r="AZ277" s="69"/>
      <c r="BA277" s="69"/>
      <c r="BB277" s="69"/>
      <c r="BC277" s="69"/>
      <c r="BD277" s="69"/>
      <c r="BE277" s="69"/>
      <c r="BF277" s="69"/>
      <c r="BG277" s="69"/>
      <c r="BH277" s="69"/>
      <c r="BI277" s="69"/>
      <c r="BJ277" s="69"/>
      <c r="BK277" s="69"/>
      <c r="BL277" s="69"/>
      <c r="BM277" s="69"/>
      <c r="BN277" s="69"/>
      <c r="BO277" s="69"/>
      <c r="BP277" s="69"/>
      <c r="BQ277" s="69"/>
      <c r="BR277" s="69"/>
      <c r="BS277" s="69"/>
      <c r="BT277" s="69"/>
      <c r="BU277" s="69"/>
      <c r="BV277" s="69"/>
      <c r="BW277" s="69"/>
      <c r="BX277" s="69"/>
      <c r="BY277" s="69"/>
      <c r="BZ277" s="69"/>
      <c r="CA277" s="69"/>
      <c r="CB277" s="69"/>
      <c r="CC277" s="69"/>
      <c r="CD277" s="69"/>
      <c r="CE277" s="69"/>
      <c r="CF277" s="69"/>
      <c r="CG277" s="69"/>
      <c r="CH277" s="69"/>
      <c r="CI277" s="69"/>
      <c r="CJ277" s="69"/>
      <c r="CK277" s="69"/>
      <c r="CL277" s="69"/>
      <c r="CM277" s="69"/>
      <c r="CN277" s="69"/>
      <c r="CO277" s="69"/>
      <c r="CP277" s="69"/>
      <c r="CQ277" s="69"/>
      <c r="CR277" s="69"/>
      <c r="CS277" s="69"/>
      <c r="CT277" s="69"/>
      <c r="CU277" s="69"/>
      <c r="CV277" s="69"/>
      <c r="CW277" s="69"/>
      <c r="CX277" s="69"/>
      <c r="CY277" s="69"/>
      <c r="CZ277" s="69"/>
      <c r="DA277" s="69"/>
      <c r="DB277" s="69"/>
      <c r="DC277" s="69"/>
      <c r="DD277" s="69"/>
      <c r="DE277" s="69"/>
      <c r="DF277" s="69"/>
      <c r="DG277" s="69"/>
      <c r="DH277" s="69"/>
      <c r="DI277" s="69"/>
      <c r="DJ277" s="69"/>
      <c r="DK277" s="69"/>
      <c r="DL277" s="69"/>
      <c r="DM277" s="69"/>
      <c r="DN277" s="69"/>
      <c r="DO277" s="69"/>
      <c r="DP277" s="69"/>
      <c r="DQ277" s="69"/>
      <c r="DR277" s="69"/>
      <c r="DS277" s="69"/>
      <c r="DT277" s="69"/>
      <c r="DU277" s="69"/>
      <c r="DV277" s="69"/>
      <c r="DW277" s="69"/>
      <c r="DX277" s="69"/>
      <c r="DY277" s="69"/>
      <c r="DZ277" s="69"/>
      <c r="EA277" s="69"/>
      <c r="EB277" s="69"/>
      <c r="EC277" s="69"/>
      <c r="ED277" s="69"/>
      <c r="EE277" s="69"/>
      <c r="EF277" s="69"/>
      <c r="EG277" s="69"/>
      <c r="EH277" s="69"/>
      <c r="EI277" s="69"/>
      <c r="EJ277" s="69"/>
      <c r="EK277" s="69"/>
      <c r="EL277" s="69"/>
      <c r="EM277" s="69"/>
      <c r="EN277" s="69"/>
      <c r="EO277" s="69"/>
      <c r="EP277" s="69"/>
      <c r="EQ277" s="69"/>
      <c r="ER277" s="69"/>
      <c r="ES277" s="69"/>
      <c r="ET277" s="69"/>
      <c r="EU277" s="69"/>
      <c r="EV277" s="69"/>
      <c r="EW277" s="69"/>
      <c r="EX277" s="69"/>
      <c r="EY277" s="69"/>
      <c r="EZ277" s="69"/>
      <c r="FA277" s="69"/>
      <c r="FB277" s="69"/>
      <c r="FC277" s="69"/>
      <c r="FD277" s="69"/>
      <c r="FE277" s="69"/>
      <c r="FF277" s="69"/>
      <c r="FG277" s="69"/>
      <c r="FH277" s="69"/>
      <c r="FI277" s="69"/>
      <c r="FJ277" s="69"/>
      <c r="FK277" s="69"/>
      <c r="FL277" s="69"/>
      <c r="FM277" s="69"/>
      <c r="FN277" s="69"/>
      <c r="FO277" s="69"/>
      <c r="FP277" s="69"/>
      <c r="FQ277" s="69"/>
      <c r="FR277" s="69"/>
      <c r="FS277" s="69"/>
      <c r="FT277" s="69"/>
      <c r="FU277" s="69"/>
      <c r="FV277" s="69"/>
      <c r="FW277" s="69"/>
      <c r="FX277" s="69"/>
      <c r="FY277" s="69"/>
      <c r="FZ277" s="69"/>
      <c r="GA277" s="69"/>
      <c r="GB277" s="69"/>
      <c r="GC277" s="69"/>
      <c r="GD277" s="69"/>
      <c r="GE277" s="69"/>
      <c r="GF277" s="69"/>
      <c r="GG277" s="69"/>
      <c r="GH277" s="69"/>
      <c r="GI277" s="69"/>
      <c r="GJ277" s="69"/>
      <c r="GK277" s="69"/>
      <c r="GL277" s="69"/>
      <c r="GM277" s="69"/>
      <c r="GN277" s="69"/>
      <c r="GO277" s="69"/>
      <c r="GP277" s="69"/>
      <c r="GQ277" s="69"/>
      <c r="GR277" s="69"/>
      <c r="GS277" s="69"/>
      <c r="GT277" s="69"/>
      <c r="GU277" s="69"/>
      <c r="GV277" s="69"/>
      <c r="GW277" s="69"/>
      <c r="GX277" s="69"/>
      <c r="GY277" s="69"/>
      <c r="GZ277" s="69"/>
      <c r="HA277" s="69"/>
      <c r="HB277" s="69"/>
      <c r="HC277" s="69"/>
      <c r="HD277" s="69"/>
      <c r="HE277" s="69"/>
      <c r="HF277" s="69"/>
      <c r="HG277" s="69"/>
      <c r="HH277" s="69"/>
      <c r="HI277" s="69"/>
      <c r="HJ277" s="69"/>
      <c r="HK277" s="69"/>
      <c r="HL277" s="69"/>
      <c r="HM277" s="69"/>
      <c r="HN277" s="69"/>
      <c r="HO277" s="69"/>
      <c r="HP277" s="69"/>
      <c r="HQ277" s="69"/>
      <c r="HR277" s="69"/>
      <c r="HS277" s="69"/>
      <c r="HT277" s="69"/>
      <c r="HU277" s="69"/>
      <c r="HV277" s="69"/>
      <c r="HW277" s="69"/>
      <c r="HX277" s="69"/>
      <c r="HY277" s="69"/>
      <c r="HZ277" s="69"/>
      <c r="IA277" s="69"/>
      <c r="IB277" s="69"/>
      <c r="IC277" s="69"/>
      <c r="ID277" s="69"/>
      <c r="IE277" s="69"/>
      <c r="IF277" s="69"/>
      <c r="IG277" s="69"/>
      <c r="IH277" s="69"/>
      <c r="II277" s="69"/>
      <c r="IJ277" s="69"/>
      <c r="IK277" s="69"/>
    </row>
    <row r="278" spans="1:245" x14ac:dyDescent="0.35">
      <c r="A278" s="84" t="s">
        <v>455</v>
      </c>
      <c r="B278" s="84" t="s">
        <v>479</v>
      </c>
      <c r="C278" s="84" t="s">
        <v>24</v>
      </c>
      <c r="D278" s="85">
        <v>9000000</v>
      </c>
      <c r="E278" s="86"/>
    </row>
    <row r="279" spans="1:245" s="68" customFormat="1" x14ac:dyDescent="0.35">
      <c r="A279" s="84" t="s">
        <v>457</v>
      </c>
      <c r="B279" s="84" t="s">
        <v>459</v>
      </c>
      <c r="C279" s="84" t="s">
        <v>24</v>
      </c>
      <c r="D279" s="85">
        <v>6000000</v>
      </c>
      <c r="E279" s="86"/>
    </row>
    <row r="280" spans="1:245" s="68" customFormat="1" x14ac:dyDescent="0.35">
      <c r="A280" s="84" t="s">
        <v>458</v>
      </c>
      <c r="B280" s="84" t="s">
        <v>769</v>
      </c>
      <c r="C280" s="84" t="s">
        <v>24</v>
      </c>
      <c r="D280" s="85">
        <v>6000000</v>
      </c>
      <c r="E280" s="86"/>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C280" s="1"/>
      <c r="ID280" s="1"/>
      <c r="IE280" s="1"/>
      <c r="IF280" s="1"/>
      <c r="IG280" s="1"/>
      <c r="IH280" s="1"/>
      <c r="II280" s="1"/>
      <c r="IJ280" s="1"/>
      <c r="IK280" s="1"/>
    </row>
    <row r="281" spans="1:245" x14ac:dyDescent="0.35">
      <c r="A281" s="84" t="s">
        <v>460</v>
      </c>
      <c r="B281" s="84" t="s">
        <v>770</v>
      </c>
      <c r="C281" s="84" t="s">
        <v>24</v>
      </c>
      <c r="D281" s="85">
        <v>6000000</v>
      </c>
      <c r="E281" s="86"/>
    </row>
    <row r="282" spans="1:245" s="72" customFormat="1" x14ac:dyDescent="0.35">
      <c r="A282" s="84"/>
      <c r="B282" s="84"/>
      <c r="C282" s="84"/>
      <c r="D282" s="85"/>
      <c r="E282" s="86"/>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row>
    <row r="283" spans="1:245" s="69" customFormat="1" x14ac:dyDescent="0.35">
      <c r="A283" s="84"/>
      <c r="B283" s="84"/>
      <c r="C283" s="84"/>
      <c r="D283" s="85"/>
      <c r="E283" s="86"/>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row>
    <row r="284" spans="1:245" s="69" customFormat="1" x14ac:dyDescent="0.35">
      <c r="A284" s="87"/>
      <c r="B284" s="87" t="s">
        <v>161</v>
      </c>
      <c r="C284" s="87"/>
      <c r="D284" s="88"/>
      <c r="E284" s="80"/>
    </row>
    <row r="285" spans="1:245" s="69" customFormat="1" x14ac:dyDescent="0.35">
      <c r="A285" s="84" t="s">
        <v>162</v>
      </c>
      <c r="B285" s="84" t="s">
        <v>163</v>
      </c>
      <c r="C285" s="84" t="s">
        <v>6</v>
      </c>
      <c r="D285" s="85">
        <v>10000000</v>
      </c>
      <c r="E285" s="86"/>
    </row>
    <row r="286" spans="1:245" x14ac:dyDescent="0.35">
      <c r="A286" s="84"/>
      <c r="B286" s="84"/>
      <c r="C286" s="84"/>
      <c r="D286" s="85"/>
      <c r="E286" s="86"/>
    </row>
    <row r="287" spans="1:245" s="68" customFormat="1" x14ac:dyDescent="0.35">
      <c r="A287" s="84" t="s">
        <v>534</v>
      </c>
      <c r="B287" s="84" t="s">
        <v>411</v>
      </c>
      <c r="C287" s="84" t="s">
        <v>8</v>
      </c>
      <c r="D287" s="85">
        <v>11000000</v>
      </c>
      <c r="E287" s="86"/>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row>
    <row r="288" spans="1:245" s="68" customFormat="1" x14ac:dyDescent="0.35">
      <c r="A288" s="84" t="s">
        <v>164</v>
      </c>
      <c r="B288" s="84" t="s">
        <v>462</v>
      </c>
      <c r="C288" s="84" t="s">
        <v>8</v>
      </c>
      <c r="D288" s="85">
        <v>10000000</v>
      </c>
      <c r="E288" s="86"/>
    </row>
    <row r="289" spans="1:245" x14ac:dyDescent="0.35">
      <c r="A289" s="84" t="s">
        <v>165</v>
      </c>
      <c r="B289" s="84" t="s">
        <v>771</v>
      </c>
      <c r="C289" s="84" t="s">
        <v>8</v>
      </c>
      <c r="D289" s="85">
        <v>10000000</v>
      </c>
      <c r="E289" s="86"/>
      <c r="F289" s="68"/>
      <c r="G289" s="68"/>
      <c r="H289" s="68"/>
      <c r="I289" s="68"/>
      <c r="J289" s="68"/>
      <c r="K289" s="68"/>
      <c r="L289" s="68"/>
      <c r="M289" s="68"/>
      <c r="N289" s="68"/>
      <c r="O289" s="68"/>
      <c r="P289" s="68"/>
      <c r="Q289" s="68"/>
      <c r="R289" s="68"/>
      <c r="S289" s="68"/>
      <c r="T289" s="68"/>
      <c r="U289" s="68"/>
      <c r="V289" s="68"/>
      <c r="W289" s="68"/>
      <c r="X289" s="68"/>
      <c r="Y289" s="68"/>
      <c r="Z289" s="68"/>
      <c r="AA289" s="68"/>
      <c r="AB289" s="68"/>
      <c r="AC289" s="68"/>
      <c r="AD289" s="68"/>
      <c r="AE289" s="68"/>
      <c r="AF289" s="68"/>
      <c r="AG289" s="68"/>
      <c r="AH289" s="68"/>
      <c r="AI289" s="68"/>
      <c r="AJ289" s="68"/>
      <c r="AK289" s="68"/>
      <c r="AL289" s="68"/>
      <c r="AM289" s="68"/>
      <c r="AN289" s="68"/>
      <c r="AO289" s="68"/>
      <c r="AP289" s="68"/>
      <c r="AQ289" s="68"/>
      <c r="AR289" s="68"/>
      <c r="AS289" s="68"/>
      <c r="AT289" s="68"/>
      <c r="AU289" s="68"/>
      <c r="AV289" s="68"/>
      <c r="AW289" s="68"/>
      <c r="AX289" s="68"/>
      <c r="AY289" s="68"/>
      <c r="AZ289" s="68"/>
      <c r="BA289" s="68"/>
      <c r="BB289" s="68"/>
      <c r="BC289" s="68"/>
      <c r="BD289" s="68"/>
      <c r="BE289" s="68"/>
      <c r="BF289" s="68"/>
      <c r="BG289" s="68"/>
      <c r="BH289" s="68"/>
      <c r="BI289" s="68"/>
      <c r="BJ289" s="68"/>
      <c r="BK289" s="68"/>
      <c r="BL289" s="68"/>
      <c r="BM289" s="68"/>
      <c r="BN289" s="68"/>
      <c r="BO289" s="68"/>
      <c r="BP289" s="68"/>
      <c r="BQ289" s="68"/>
      <c r="BR289" s="68"/>
      <c r="BS289" s="68"/>
      <c r="BT289" s="68"/>
      <c r="BU289" s="68"/>
      <c r="BV289" s="68"/>
      <c r="BW289" s="68"/>
      <c r="BX289" s="68"/>
      <c r="BY289" s="68"/>
      <c r="BZ289" s="68"/>
      <c r="CA289" s="68"/>
      <c r="CB289" s="68"/>
      <c r="CC289" s="68"/>
      <c r="CD289" s="68"/>
      <c r="CE289" s="68"/>
      <c r="CF289" s="68"/>
      <c r="CG289" s="68"/>
      <c r="CH289" s="68"/>
      <c r="CI289" s="68"/>
      <c r="CJ289" s="68"/>
      <c r="CK289" s="68"/>
      <c r="CL289" s="68"/>
      <c r="CM289" s="68"/>
      <c r="CN289" s="68"/>
      <c r="CO289" s="68"/>
      <c r="CP289" s="68"/>
      <c r="CQ289" s="68"/>
      <c r="CR289" s="68"/>
      <c r="CS289" s="68"/>
      <c r="CT289" s="68"/>
      <c r="CU289" s="68"/>
      <c r="CV289" s="68"/>
      <c r="CW289" s="68"/>
      <c r="CX289" s="68"/>
      <c r="CY289" s="68"/>
      <c r="CZ289" s="68"/>
      <c r="DA289" s="68"/>
      <c r="DB289" s="68"/>
      <c r="DC289" s="68"/>
      <c r="DD289" s="68"/>
      <c r="DE289" s="68"/>
      <c r="DF289" s="68"/>
      <c r="DG289" s="68"/>
      <c r="DH289" s="68"/>
      <c r="DI289" s="68"/>
      <c r="DJ289" s="68"/>
      <c r="DK289" s="68"/>
      <c r="DL289" s="68"/>
      <c r="DM289" s="68"/>
      <c r="DN289" s="68"/>
      <c r="DO289" s="68"/>
      <c r="DP289" s="68"/>
      <c r="DQ289" s="68"/>
      <c r="DR289" s="68"/>
      <c r="DS289" s="68"/>
      <c r="DT289" s="68"/>
      <c r="DU289" s="68"/>
      <c r="DV289" s="68"/>
      <c r="DW289" s="68"/>
      <c r="DX289" s="68"/>
      <c r="DY289" s="68"/>
      <c r="DZ289" s="68"/>
      <c r="EA289" s="68"/>
      <c r="EB289" s="68"/>
      <c r="EC289" s="68"/>
      <c r="ED289" s="68"/>
      <c r="EE289" s="68"/>
      <c r="EF289" s="68"/>
      <c r="EG289" s="68"/>
      <c r="EH289" s="68"/>
      <c r="EI289" s="68"/>
      <c r="EJ289" s="68"/>
      <c r="EK289" s="68"/>
      <c r="EL289" s="68"/>
      <c r="EM289" s="68"/>
      <c r="EN289" s="68"/>
      <c r="EO289" s="68"/>
      <c r="EP289" s="68"/>
      <c r="EQ289" s="68"/>
      <c r="ER289" s="68"/>
      <c r="ES289" s="68"/>
      <c r="ET289" s="68"/>
      <c r="EU289" s="68"/>
      <c r="EV289" s="68"/>
      <c r="EW289" s="68"/>
      <c r="EX289" s="68"/>
      <c r="EY289" s="68"/>
      <c r="EZ289" s="68"/>
      <c r="FA289" s="68"/>
      <c r="FB289" s="68"/>
      <c r="FC289" s="68"/>
      <c r="FD289" s="68"/>
      <c r="FE289" s="68"/>
      <c r="FF289" s="68"/>
      <c r="FG289" s="68"/>
      <c r="FH289" s="68"/>
      <c r="FI289" s="68"/>
      <c r="FJ289" s="68"/>
      <c r="FK289" s="68"/>
      <c r="FL289" s="68"/>
      <c r="FM289" s="68"/>
      <c r="FN289" s="68"/>
      <c r="FO289" s="68"/>
      <c r="FP289" s="68"/>
      <c r="FQ289" s="68"/>
      <c r="FR289" s="68"/>
      <c r="FS289" s="68"/>
      <c r="FT289" s="68"/>
      <c r="FU289" s="68"/>
      <c r="FV289" s="68"/>
      <c r="FW289" s="68"/>
      <c r="FX289" s="68"/>
      <c r="FY289" s="68"/>
      <c r="FZ289" s="68"/>
      <c r="GA289" s="68"/>
      <c r="GB289" s="68"/>
      <c r="GC289" s="68"/>
      <c r="GD289" s="68"/>
      <c r="GE289" s="68"/>
      <c r="GF289" s="68"/>
      <c r="GG289" s="68"/>
      <c r="GH289" s="68"/>
      <c r="GI289" s="68"/>
      <c r="GJ289" s="68"/>
      <c r="GK289" s="68"/>
      <c r="GL289" s="68"/>
      <c r="GM289" s="68"/>
      <c r="GN289" s="68"/>
      <c r="GO289" s="68"/>
      <c r="GP289" s="68"/>
      <c r="GQ289" s="68"/>
      <c r="GR289" s="68"/>
      <c r="GS289" s="68"/>
      <c r="GT289" s="68"/>
      <c r="GU289" s="68"/>
      <c r="GV289" s="68"/>
      <c r="GW289" s="68"/>
      <c r="GX289" s="68"/>
      <c r="GY289" s="68"/>
      <c r="GZ289" s="68"/>
      <c r="HA289" s="68"/>
      <c r="HB289" s="68"/>
      <c r="HC289" s="68"/>
      <c r="HD289" s="68"/>
      <c r="HE289" s="68"/>
      <c r="HF289" s="68"/>
      <c r="HG289" s="68"/>
      <c r="HH289" s="68"/>
      <c r="HI289" s="68"/>
      <c r="HJ289" s="68"/>
      <c r="HK289" s="68"/>
      <c r="HL289" s="68"/>
      <c r="HM289" s="68"/>
      <c r="HN289" s="68"/>
      <c r="HO289" s="68"/>
      <c r="HP289" s="68"/>
      <c r="HQ289" s="68"/>
      <c r="HR289" s="68"/>
      <c r="HS289" s="68"/>
      <c r="HT289" s="68"/>
      <c r="HU289" s="68"/>
      <c r="HV289" s="68"/>
      <c r="HW289" s="68"/>
      <c r="HX289" s="68"/>
      <c r="HY289" s="68"/>
      <c r="HZ289" s="68"/>
      <c r="IA289" s="68"/>
      <c r="IB289" s="68"/>
      <c r="IC289" s="68"/>
      <c r="ID289" s="68"/>
      <c r="IE289" s="68"/>
      <c r="IF289" s="68"/>
      <c r="IG289" s="68"/>
      <c r="IH289" s="68"/>
      <c r="II289" s="68"/>
      <c r="IJ289" s="68"/>
      <c r="IK289" s="68"/>
    </row>
    <row r="290" spans="1:245" x14ac:dyDescent="0.35">
      <c r="A290" s="84" t="s">
        <v>166</v>
      </c>
      <c r="B290" s="84" t="s">
        <v>328</v>
      </c>
      <c r="C290" s="84" t="s">
        <v>8</v>
      </c>
      <c r="D290" s="85">
        <v>9000000</v>
      </c>
      <c r="E290" s="86"/>
    </row>
    <row r="291" spans="1:245" x14ac:dyDescent="0.35">
      <c r="A291" s="84" t="s">
        <v>167</v>
      </c>
      <c r="B291" s="84" t="s">
        <v>772</v>
      </c>
      <c r="C291" s="84" t="s">
        <v>8</v>
      </c>
      <c r="D291" s="85">
        <v>9000000</v>
      </c>
      <c r="E291" s="86"/>
    </row>
    <row r="292" spans="1:245" x14ac:dyDescent="0.35">
      <c r="A292" s="84" t="s">
        <v>169</v>
      </c>
      <c r="B292" s="84" t="s">
        <v>773</v>
      </c>
      <c r="C292" s="84" t="s">
        <v>8</v>
      </c>
      <c r="D292" s="85">
        <v>8000000</v>
      </c>
      <c r="E292" s="86"/>
    </row>
    <row r="293" spans="1:245" x14ac:dyDescent="0.35">
      <c r="A293" s="84" t="s">
        <v>170</v>
      </c>
      <c r="B293" s="84" t="s">
        <v>774</v>
      </c>
      <c r="C293" s="84" t="s">
        <v>8</v>
      </c>
      <c r="D293" s="85">
        <v>7000000</v>
      </c>
      <c r="E293" s="86"/>
    </row>
    <row r="294" spans="1:245" x14ac:dyDescent="0.35">
      <c r="A294" s="84" t="s">
        <v>775</v>
      </c>
      <c r="B294" s="84" t="s">
        <v>528</v>
      </c>
      <c r="C294" s="84" t="s">
        <v>8</v>
      </c>
      <c r="D294" s="85">
        <v>6000000</v>
      </c>
      <c r="E294" s="86"/>
      <c r="F294" s="69"/>
      <c r="G294" s="69"/>
      <c r="H294" s="69"/>
      <c r="I294" s="69"/>
      <c r="J294" s="69"/>
      <c r="K294" s="69"/>
      <c r="L294" s="69"/>
      <c r="M294" s="69"/>
      <c r="N294" s="69"/>
      <c r="O294" s="69"/>
      <c r="P294" s="69"/>
      <c r="Q294" s="69"/>
      <c r="R294" s="69"/>
      <c r="S294" s="69"/>
      <c r="T294" s="69"/>
      <c r="U294" s="69"/>
      <c r="V294" s="69"/>
      <c r="W294" s="69"/>
      <c r="X294" s="69"/>
      <c r="Y294" s="69"/>
      <c r="Z294" s="69"/>
      <c r="AA294" s="69"/>
      <c r="AB294" s="69"/>
      <c r="AC294" s="69"/>
      <c r="AD294" s="69"/>
      <c r="AE294" s="69"/>
      <c r="AF294" s="69"/>
      <c r="AG294" s="69"/>
      <c r="AH294" s="69"/>
      <c r="AI294" s="69"/>
      <c r="AJ294" s="69"/>
      <c r="AK294" s="69"/>
      <c r="AL294" s="69"/>
      <c r="AM294" s="69"/>
      <c r="AN294" s="69"/>
      <c r="AO294" s="69"/>
      <c r="AP294" s="69"/>
      <c r="AQ294" s="69"/>
      <c r="AR294" s="69"/>
      <c r="AS294" s="69"/>
      <c r="AT294" s="69"/>
      <c r="AU294" s="69"/>
      <c r="AV294" s="69"/>
      <c r="AW294" s="69"/>
      <c r="AX294" s="69"/>
      <c r="AY294" s="69"/>
      <c r="AZ294" s="69"/>
      <c r="BA294" s="69"/>
      <c r="BB294" s="69"/>
      <c r="BC294" s="69"/>
      <c r="BD294" s="69"/>
      <c r="BE294" s="69"/>
      <c r="BF294" s="69"/>
      <c r="BG294" s="69"/>
      <c r="BH294" s="69"/>
      <c r="BI294" s="69"/>
      <c r="BJ294" s="69"/>
      <c r="BK294" s="69"/>
      <c r="BL294" s="69"/>
      <c r="BM294" s="69"/>
      <c r="BN294" s="69"/>
      <c r="BO294" s="69"/>
      <c r="BP294" s="69"/>
      <c r="BQ294" s="69"/>
      <c r="BR294" s="69"/>
      <c r="BS294" s="69"/>
      <c r="BT294" s="69"/>
      <c r="BU294" s="69"/>
      <c r="BV294" s="69"/>
      <c r="BW294" s="69"/>
      <c r="BX294" s="69"/>
      <c r="BY294" s="69"/>
      <c r="BZ294" s="69"/>
      <c r="CA294" s="69"/>
      <c r="CB294" s="69"/>
      <c r="CC294" s="69"/>
      <c r="CD294" s="69"/>
      <c r="CE294" s="69"/>
      <c r="CF294" s="69"/>
      <c r="CG294" s="69"/>
      <c r="CH294" s="69"/>
      <c r="CI294" s="69"/>
      <c r="CJ294" s="69"/>
      <c r="CK294" s="69"/>
      <c r="CL294" s="69"/>
      <c r="CM294" s="69"/>
      <c r="CN294" s="69"/>
      <c r="CO294" s="69"/>
      <c r="CP294" s="69"/>
      <c r="CQ294" s="69"/>
      <c r="CR294" s="69"/>
      <c r="CS294" s="69"/>
      <c r="CT294" s="69"/>
      <c r="CU294" s="69"/>
      <c r="CV294" s="69"/>
      <c r="CW294" s="69"/>
      <c r="CX294" s="69"/>
      <c r="CY294" s="69"/>
      <c r="CZ294" s="69"/>
      <c r="DA294" s="69"/>
      <c r="DB294" s="69"/>
      <c r="DC294" s="69"/>
      <c r="DD294" s="69"/>
      <c r="DE294" s="69"/>
      <c r="DF294" s="69"/>
      <c r="DG294" s="69"/>
      <c r="DH294" s="69"/>
      <c r="DI294" s="69"/>
      <c r="DJ294" s="69"/>
      <c r="DK294" s="69"/>
      <c r="DL294" s="69"/>
      <c r="DM294" s="69"/>
      <c r="DN294" s="69"/>
      <c r="DO294" s="69"/>
      <c r="DP294" s="69"/>
      <c r="DQ294" s="69"/>
      <c r="DR294" s="69"/>
      <c r="DS294" s="69"/>
      <c r="DT294" s="69"/>
      <c r="DU294" s="69"/>
      <c r="DV294" s="69"/>
      <c r="DW294" s="69"/>
      <c r="DX294" s="69"/>
      <c r="DY294" s="69"/>
      <c r="DZ294" s="69"/>
      <c r="EA294" s="69"/>
      <c r="EB294" s="69"/>
      <c r="EC294" s="69"/>
      <c r="ED294" s="69"/>
      <c r="EE294" s="69"/>
      <c r="EF294" s="69"/>
      <c r="EG294" s="69"/>
      <c r="EH294" s="69"/>
      <c r="EI294" s="69"/>
      <c r="EJ294" s="69"/>
      <c r="EK294" s="69"/>
      <c r="EL294" s="69"/>
      <c r="EM294" s="69"/>
      <c r="EN294" s="69"/>
      <c r="EO294" s="69"/>
      <c r="EP294" s="69"/>
      <c r="EQ294" s="69"/>
      <c r="ER294" s="69"/>
      <c r="ES294" s="69"/>
      <c r="ET294" s="69"/>
      <c r="EU294" s="69"/>
      <c r="EV294" s="69"/>
      <c r="EW294" s="69"/>
      <c r="EX294" s="69"/>
      <c r="EY294" s="69"/>
      <c r="EZ294" s="69"/>
      <c r="FA294" s="69"/>
      <c r="FB294" s="69"/>
      <c r="FC294" s="69"/>
      <c r="FD294" s="69"/>
      <c r="FE294" s="69"/>
      <c r="FF294" s="69"/>
      <c r="FG294" s="69"/>
      <c r="FH294" s="69"/>
      <c r="FI294" s="69"/>
      <c r="FJ294" s="69"/>
      <c r="FK294" s="69"/>
      <c r="FL294" s="69"/>
      <c r="FM294" s="69"/>
      <c r="FN294" s="69"/>
      <c r="FO294" s="69"/>
      <c r="FP294" s="69"/>
      <c r="FQ294" s="69"/>
      <c r="FR294" s="69"/>
      <c r="FS294" s="69"/>
      <c r="FT294" s="69"/>
      <c r="FU294" s="69"/>
      <c r="FV294" s="69"/>
      <c r="FW294" s="69"/>
      <c r="FX294" s="69"/>
      <c r="FY294" s="69"/>
      <c r="FZ294" s="69"/>
      <c r="GA294" s="69"/>
      <c r="GB294" s="69"/>
      <c r="GC294" s="69"/>
      <c r="GD294" s="69"/>
      <c r="GE294" s="69"/>
      <c r="GF294" s="69"/>
      <c r="GG294" s="69"/>
      <c r="GH294" s="69"/>
      <c r="GI294" s="69"/>
      <c r="GJ294" s="69"/>
      <c r="GK294" s="69"/>
      <c r="GL294" s="69"/>
      <c r="GM294" s="69"/>
      <c r="GN294" s="69"/>
      <c r="GO294" s="69"/>
      <c r="GP294" s="69"/>
      <c r="GQ294" s="69"/>
      <c r="GR294" s="69"/>
      <c r="GS294" s="69"/>
      <c r="GT294" s="69"/>
      <c r="GU294" s="69"/>
      <c r="GV294" s="69"/>
      <c r="GW294" s="69"/>
      <c r="GX294" s="69"/>
      <c r="GY294" s="69"/>
      <c r="GZ294" s="69"/>
      <c r="HA294" s="69"/>
      <c r="HB294" s="69"/>
      <c r="HC294" s="69"/>
      <c r="HD294" s="69"/>
      <c r="HE294" s="69"/>
      <c r="HF294" s="69"/>
      <c r="HG294" s="69"/>
      <c r="HH294" s="69"/>
      <c r="HI294" s="69"/>
      <c r="HJ294" s="69"/>
      <c r="HK294" s="69"/>
      <c r="HL294" s="69"/>
      <c r="HM294" s="69"/>
      <c r="HN294" s="69"/>
      <c r="HO294" s="69"/>
      <c r="HP294" s="69"/>
      <c r="HQ294" s="69"/>
      <c r="HR294" s="69"/>
      <c r="HS294" s="69"/>
      <c r="HT294" s="69"/>
      <c r="HU294" s="69"/>
      <c r="HV294" s="69"/>
      <c r="HW294" s="69"/>
      <c r="HX294" s="69"/>
      <c r="HY294" s="69"/>
      <c r="HZ294" s="69"/>
      <c r="IA294" s="69"/>
      <c r="IB294" s="69"/>
      <c r="IC294" s="69"/>
      <c r="ID294" s="69"/>
      <c r="IE294" s="69"/>
      <c r="IF294" s="69"/>
      <c r="IG294" s="69"/>
      <c r="IH294" s="69"/>
      <c r="II294" s="69"/>
      <c r="IJ294" s="69"/>
      <c r="IK294" s="69"/>
    </row>
    <row r="295" spans="1:245" s="68" customFormat="1" x14ac:dyDescent="0.35">
      <c r="A295" s="84"/>
      <c r="B295" s="84"/>
      <c r="C295" s="84"/>
      <c r="D295" s="85"/>
      <c r="E295" s="86"/>
      <c r="F295" s="69"/>
      <c r="G295" s="69"/>
      <c r="H295" s="69"/>
      <c r="I295" s="69"/>
      <c r="J295" s="69"/>
      <c r="K295" s="69"/>
      <c r="L295" s="69"/>
      <c r="M295" s="69"/>
      <c r="N295" s="69"/>
      <c r="O295" s="69"/>
      <c r="P295" s="69"/>
      <c r="Q295" s="69"/>
      <c r="R295" s="69"/>
      <c r="S295" s="69"/>
      <c r="T295" s="69"/>
      <c r="U295" s="69"/>
      <c r="V295" s="69"/>
      <c r="W295" s="69"/>
      <c r="X295" s="69"/>
      <c r="Y295" s="69"/>
      <c r="Z295" s="69"/>
      <c r="AA295" s="69"/>
      <c r="AB295" s="69"/>
      <c r="AC295" s="69"/>
      <c r="AD295" s="69"/>
      <c r="AE295" s="69"/>
      <c r="AF295" s="69"/>
      <c r="AG295" s="69"/>
      <c r="AH295" s="69"/>
      <c r="AI295" s="69"/>
      <c r="AJ295" s="69"/>
      <c r="AK295" s="69"/>
      <c r="AL295" s="69"/>
      <c r="AM295" s="69"/>
      <c r="AN295" s="69"/>
      <c r="AO295" s="69"/>
      <c r="AP295" s="69"/>
      <c r="AQ295" s="69"/>
      <c r="AR295" s="69"/>
      <c r="AS295" s="69"/>
      <c r="AT295" s="69"/>
      <c r="AU295" s="69"/>
      <c r="AV295" s="69"/>
      <c r="AW295" s="69"/>
      <c r="AX295" s="69"/>
      <c r="AY295" s="69"/>
      <c r="AZ295" s="69"/>
      <c r="BA295" s="69"/>
      <c r="BB295" s="69"/>
      <c r="BC295" s="69"/>
      <c r="BD295" s="69"/>
      <c r="BE295" s="69"/>
      <c r="BF295" s="69"/>
      <c r="BG295" s="69"/>
      <c r="BH295" s="69"/>
      <c r="BI295" s="69"/>
      <c r="BJ295" s="69"/>
      <c r="BK295" s="69"/>
      <c r="BL295" s="69"/>
      <c r="BM295" s="69"/>
      <c r="BN295" s="69"/>
      <c r="BO295" s="69"/>
      <c r="BP295" s="69"/>
      <c r="BQ295" s="69"/>
      <c r="BR295" s="69"/>
      <c r="BS295" s="69"/>
      <c r="BT295" s="69"/>
      <c r="BU295" s="69"/>
      <c r="BV295" s="69"/>
      <c r="BW295" s="69"/>
      <c r="BX295" s="69"/>
      <c r="BY295" s="69"/>
      <c r="BZ295" s="69"/>
      <c r="CA295" s="69"/>
      <c r="CB295" s="69"/>
      <c r="CC295" s="69"/>
      <c r="CD295" s="69"/>
      <c r="CE295" s="69"/>
      <c r="CF295" s="69"/>
      <c r="CG295" s="69"/>
      <c r="CH295" s="69"/>
      <c r="CI295" s="69"/>
      <c r="CJ295" s="69"/>
      <c r="CK295" s="69"/>
      <c r="CL295" s="69"/>
      <c r="CM295" s="69"/>
      <c r="CN295" s="69"/>
      <c r="CO295" s="69"/>
      <c r="CP295" s="69"/>
      <c r="CQ295" s="69"/>
      <c r="CR295" s="69"/>
      <c r="CS295" s="69"/>
      <c r="CT295" s="69"/>
      <c r="CU295" s="69"/>
      <c r="CV295" s="69"/>
      <c r="CW295" s="69"/>
      <c r="CX295" s="69"/>
      <c r="CY295" s="69"/>
      <c r="CZ295" s="69"/>
      <c r="DA295" s="69"/>
      <c r="DB295" s="69"/>
      <c r="DC295" s="69"/>
      <c r="DD295" s="69"/>
      <c r="DE295" s="69"/>
      <c r="DF295" s="69"/>
      <c r="DG295" s="69"/>
      <c r="DH295" s="69"/>
      <c r="DI295" s="69"/>
      <c r="DJ295" s="69"/>
      <c r="DK295" s="69"/>
      <c r="DL295" s="69"/>
      <c r="DM295" s="69"/>
      <c r="DN295" s="69"/>
      <c r="DO295" s="69"/>
      <c r="DP295" s="69"/>
      <c r="DQ295" s="69"/>
      <c r="DR295" s="69"/>
      <c r="DS295" s="69"/>
      <c r="DT295" s="69"/>
      <c r="DU295" s="69"/>
      <c r="DV295" s="69"/>
      <c r="DW295" s="69"/>
      <c r="DX295" s="69"/>
      <c r="DY295" s="69"/>
      <c r="DZ295" s="69"/>
      <c r="EA295" s="69"/>
      <c r="EB295" s="69"/>
      <c r="EC295" s="69"/>
      <c r="ED295" s="69"/>
      <c r="EE295" s="69"/>
      <c r="EF295" s="69"/>
      <c r="EG295" s="69"/>
      <c r="EH295" s="69"/>
      <c r="EI295" s="69"/>
      <c r="EJ295" s="69"/>
      <c r="EK295" s="69"/>
      <c r="EL295" s="69"/>
      <c r="EM295" s="69"/>
      <c r="EN295" s="69"/>
      <c r="EO295" s="69"/>
      <c r="EP295" s="69"/>
      <c r="EQ295" s="69"/>
      <c r="ER295" s="69"/>
      <c r="ES295" s="69"/>
      <c r="ET295" s="69"/>
      <c r="EU295" s="69"/>
      <c r="EV295" s="69"/>
      <c r="EW295" s="69"/>
      <c r="EX295" s="69"/>
      <c r="EY295" s="69"/>
      <c r="EZ295" s="69"/>
      <c r="FA295" s="69"/>
      <c r="FB295" s="69"/>
      <c r="FC295" s="69"/>
      <c r="FD295" s="69"/>
      <c r="FE295" s="69"/>
      <c r="FF295" s="69"/>
      <c r="FG295" s="69"/>
      <c r="FH295" s="69"/>
      <c r="FI295" s="69"/>
      <c r="FJ295" s="69"/>
      <c r="FK295" s="69"/>
      <c r="FL295" s="69"/>
      <c r="FM295" s="69"/>
      <c r="FN295" s="69"/>
      <c r="FO295" s="69"/>
      <c r="FP295" s="69"/>
      <c r="FQ295" s="69"/>
      <c r="FR295" s="69"/>
      <c r="FS295" s="69"/>
      <c r="FT295" s="69"/>
      <c r="FU295" s="69"/>
      <c r="FV295" s="69"/>
      <c r="FW295" s="69"/>
      <c r="FX295" s="69"/>
      <c r="FY295" s="69"/>
      <c r="FZ295" s="69"/>
      <c r="GA295" s="69"/>
      <c r="GB295" s="69"/>
      <c r="GC295" s="69"/>
      <c r="GD295" s="69"/>
      <c r="GE295" s="69"/>
      <c r="GF295" s="69"/>
      <c r="GG295" s="69"/>
      <c r="GH295" s="69"/>
      <c r="GI295" s="69"/>
      <c r="GJ295" s="69"/>
      <c r="GK295" s="69"/>
      <c r="GL295" s="69"/>
      <c r="GM295" s="69"/>
      <c r="GN295" s="69"/>
      <c r="GO295" s="69"/>
      <c r="GP295" s="69"/>
      <c r="GQ295" s="69"/>
      <c r="GR295" s="69"/>
      <c r="GS295" s="69"/>
      <c r="GT295" s="69"/>
      <c r="GU295" s="69"/>
      <c r="GV295" s="69"/>
      <c r="GW295" s="69"/>
      <c r="GX295" s="69"/>
      <c r="GY295" s="69"/>
      <c r="GZ295" s="69"/>
      <c r="HA295" s="69"/>
      <c r="HB295" s="69"/>
      <c r="HC295" s="69"/>
      <c r="HD295" s="69"/>
      <c r="HE295" s="69"/>
      <c r="HF295" s="69"/>
      <c r="HG295" s="69"/>
      <c r="HH295" s="69"/>
      <c r="HI295" s="69"/>
      <c r="HJ295" s="69"/>
      <c r="HK295" s="69"/>
      <c r="HL295" s="69"/>
      <c r="HM295" s="69"/>
      <c r="HN295" s="69"/>
      <c r="HO295" s="69"/>
      <c r="HP295" s="69"/>
      <c r="HQ295" s="69"/>
      <c r="HR295" s="69"/>
      <c r="HS295" s="69"/>
      <c r="HT295" s="69"/>
      <c r="HU295" s="69"/>
      <c r="HV295" s="69"/>
      <c r="HW295" s="69"/>
      <c r="HX295" s="69"/>
      <c r="HY295" s="69"/>
      <c r="HZ295" s="69"/>
      <c r="IA295" s="69"/>
      <c r="IB295" s="69"/>
      <c r="IC295" s="69"/>
      <c r="ID295" s="69"/>
      <c r="IE295" s="69"/>
      <c r="IF295" s="69"/>
      <c r="IG295" s="69"/>
      <c r="IH295" s="69"/>
      <c r="II295" s="69"/>
      <c r="IJ295" s="69"/>
      <c r="IK295" s="69"/>
    </row>
    <row r="296" spans="1:245" x14ac:dyDescent="0.35">
      <c r="A296" s="84" t="s">
        <v>171</v>
      </c>
      <c r="B296" s="84" t="s">
        <v>509</v>
      </c>
      <c r="C296" s="84" t="s">
        <v>17</v>
      </c>
      <c r="D296" s="85">
        <v>15000000</v>
      </c>
      <c r="E296" s="86"/>
      <c r="F296" s="68"/>
      <c r="G296" s="68"/>
      <c r="H296" s="68"/>
      <c r="I296" s="68"/>
      <c r="J296" s="68"/>
      <c r="K296" s="68"/>
      <c r="L296" s="68"/>
      <c r="M296" s="68"/>
      <c r="N296" s="68"/>
      <c r="O296" s="68"/>
      <c r="P296" s="68"/>
      <c r="Q296" s="68"/>
      <c r="R296" s="68"/>
      <c r="S296" s="68"/>
      <c r="T296" s="68"/>
      <c r="U296" s="68"/>
      <c r="V296" s="68"/>
      <c r="W296" s="68"/>
      <c r="X296" s="68"/>
      <c r="Y296" s="68"/>
      <c r="Z296" s="68"/>
      <c r="AA296" s="68"/>
      <c r="AB296" s="68"/>
      <c r="AC296" s="68"/>
      <c r="AD296" s="68"/>
      <c r="AE296" s="68"/>
      <c r="AF296" s="68"/>
      <c r="AG296" s="68"/>
      <c r="AH296" s="68"/>
      <c r="AI296" s="68"/>
      <c r="AJ296" s="68"/>
      <c r="AK296" s="68"/>
      <c r="AL296" s="68"/>
      <c r="AM296" s="68"/>
      <c r="AN296" s="68"/>
      <c r="AO296" s="68"/>
      <c r="AP296" s="68"/>
      <c r="AQ296" s="68"/>
      <c r="AR296" s="68"/>
      <c r="AS296" s="68"/>
      <c r="AT296" s="68"/>
      <c r="AU296" s="68"/>
      <c r="AV296" s="68"/>
      <c r="AW296" s="68"/>
      <c r="AX296" s="68"/>
      <c r="AY296" s="68"/>
      <c r="AZ296" s="68"/>
      <c r="BA296" s="68"/>
      <c r="BB296" s="68"/>
      <c r="BC296" s="68"/>
      <c r="BD296" s="68"/>
      <c r="BE296" s="68"/>
      <c r="BF296" s="68"/>
      <c r="BG296" s="68"/>
      <c r="BH296" s="68"/>
      <c r="BI296" s="68"/>
      <c r="BJ296" s="68"/>
      <c r="BK296" s="68"/>
      <c r="BL296" s="68"/>
      <c r="BM296" s="68"/>
      <c r="BN296" s="68"/>
      <c r="BO296" s="68"/>
      <c r="BP296" s="68"/>
      <c r="BQ296" s="68"/>
      <c r="BR296" s="68"/>
      <c r="BS296" s="68"/>
      <c r="BT296" s="68"/>
      <c r="BU296" s="68"/>
      <c r="BV296" s="68"/>
      <c r="BW296" s="68"/>
      <c r="BX296" s="68"/>
      <c r="BY296" s="68"/>
      <c r="BZ296" s="68"/>
      <c r="CA296" s="68"/>
      <c r="CB296" s="68"/>
      <c r="CC296" s="68"/>
      <c r="CD296" s="68"/>
      <c r="CE296" s="68"/>
      <c r="CF296" s="68"/>
      <c r="CG296" s="68"/>
      <c r="CH296" s="68"/>
      <c r="CI296" s="68"/>
      <c r="CJ296" s="68"/>
      <c r="CK296" s="68"/>
      <c r="CL296" s="68"/>
      <c r="CM296" s="68"/>
      <c r="CN296" s="68"/>
      <c r="CO296" s="68"/>
      <c r="CP296" s="68"/>
      <c r="CQ296" s="68"/>
      <c r="CR296" s="68"/>
      <c r="CS296" s="68"/>
      <c r="CT296" s="68"/>
      <c r="CU296" s="68"/>
      <c r="CV296" s="68"/>
      <c r="CW296" s="68"/>
      <c r="CX296" s="68"/>
      <c r="CY296" s="68"/>
      <c r="CZ296" s="68"/>
      <c r="DA296" s="68"/>
      <c r="DB296" s="68"/>
      <c r="DC296" s="68"/>
      <c r="DD296" s="68"/>
      <c r="DE296" s="68"/>
      <c r="DF296" s="68"/>
      <c r="DG296" s="68"/>
      <c r="DH296" s="68"/>
      <c r="DI296" s="68"/>
      <c r="DJ296" s="68"/>
      <c r="DK296" s="68"/>
      <c r="DL296" s="68"/>
      <c r="DM296" s="68"/>
      <c r="DN296" s="68"/>
      <c r="DO296" s="68"/>
      <c r="DP296" s="68"/>
      <c r="DQ296" s="68"/>
      <c r="DR296" s="68"/>
      <c r="DS296" s="68"/>
      <c r="DT296" s="68"/>
      <c r="DU296" s="68"/>
      <c r="DV296" s="68"/>
      <c r="DW296" s="68"/>
      <c r="DX296" s="68"/>
      <c r="DY296" s="68"/>
      <c r="DZ296" s="68"/>
      <c r="EA296" s="68"/>
      <c r="EB296" s="68"/>
      <c r="EC296" s="68"/>
      <c r="ED296" s="68"/>
      <c r="EE296" s="68"/>
      <c r="EF296" s="68"/>
      <c r="EG296" s="68"/>
      <c r="EH296" s="68"/>
      <c r="EI296" s="68"/>
      <c r="EJ296" s="68"/>
      <c r="EK296" s="68"/>
      <c r="EL296" s="68"/>
      <c r="EM296" s="68"/>
      <c r="EN296" s="68"/>
      <c r="EO296" s="68"/>
      <c r="EP296" s="68"/>
      <c r="EQ296" s="68"/>
      <c r="ER296" s="68"/>
      <c r="ES296" s="68"/>
      <c r="ET296" s="68"/>
      <c r="EU296" s="68"/>
      <c r="EV296" s="68"/>
      <c r="EW296" s="68"/>
      <c r="EX296" s="68"/>
      <c r="EY296" s="68"/>
      <c r="EZ296" s="68"/>
      <c r="FA296" s="68"/>
      <c r="FB296" s="68"/>
      <c r="FC296" s="68"/>
      <c r="FD296" s="68"/>
      <c r="FE296" s="68"/>
      <c r="FF296" s="68"/>
      <c r="FG296" s="68"/>
      <c r="FH296" s="68"/>
      <c r="FI296" s="68"/>
      <c r="FJ296" s="68"/>
      <c r="FK296" s="68"/>
      <c r="FL296" s="68"/>
      <c r="FM296" s="68"/>
      <c r="FN296" s="68"/>
      <c r="FO296" s="68"/>
      <c r="FP296" s="68"/>
      <c r="FQ296" s="68"/>
      <c r="FR296" s="68"/>
      <c r="FS296" s="68"/>
      <c r="FT296" s="68"/>
      <c r="FU296" s="68"/>
      <c r="FV296" s="68"/>
      <c r="FW296" s="68"/>
      <c r="FX296" s="68"/>
      <c r="FY296" s="68"/>
      <c r="FZ296" s="68"/>
      <c r="GA296" s="68"/>
      <c r="GB296" s="68"/>
      <c r="GC296" s="68"/>
      <c r="GD296" s="68"/>
      <c r="GE296" s="68"/>
      <c r="GF296" s="68"/>
      <c r="GG296" s="68"/>
      <c r="GH296" s="68"/>
      <c r="GI296" s="68"/>
      <c r="GJ296" s="68"/>
      <c r="GK296" s="68"/>
      <c r="GL296" s="68"/>
      <c r="GM296" s="68"/>
      <c r="GN296" s="68"/>
      <c r="GO296" s="68"/>
      <c r="GP296" s="68"/>
      <c r="GQ296" s="68"/>
      <c r="GR296" s="68"/>
      <c r="GS296" s="68"/>
      <c r="GT296" s="68"/>
      <c r="GU296" s="68"/>
      <c r="GV296" s="68"/>
      <c r="GW296" s="68"/>
      <c r="GX296" s="68"/>
      <c r="GY296" s="68"/>
      <c r="GZ296" s="68"/>
      <c r="HA296" s="68"/>
      <c r="HB296" s="68"/>
      <c r="HC296" s="68"/>
      <c r="HD296" s="68"/>
      <c r="HE296" s="68"/>
      <c r="HF296" s="68"/>
      <c r="HG296" s="68"/>
      <c r="HH296" s="68"/>
      <c r="HI296" s="68"/>
      <c r="HJ296" s="68"/>
      <c r="HK296" s="68"/>
      <c r="HL296" s="68"/>
      <c r="HM296" s="68"/>
      <c r="HN296" s="68"/>
      <c r="HO296" s="68"/>
      <c r="HP296" s="68"/>
      <c r="HQ296" s="68"/>
      <c r="HR296" s="68"/>
      <c r="HS296" s="68"/>
      <c r="HT296" s="68"/>
      <c r="HU296" s="68"/>
      <c r="HV296" s="68"/>
      <c r="HW296" s="68"/>
      <c r="HX296" s="68"/>
      <c r="HY296" s="68"/>
      <c r="HZ296" s="68"/>
      <c r="IA296" s="68"/>
      <c r="IB296" s="68"/>
      <c r="IC296" s="68"/>
      <c r="ID296" s="68"/>
      <c r="IE296" s="68"/>
      <c r="IF296" s="68"/>
      <c r="IG296" s="68"/>
      <c r="IH296" s="68"/>
      <c r="II296" s="68"/>
      <c r="IJ296" s="68"/>
      <c r="IK296" s="68"/>
    </row>
    <row r="297" spans="1:245" s="69" customFormat="1" x14ac:dyDescent="0.35">
      <c r="A297" s="84" t="s">
        <v>172</v>
      </c>
      <c r="B297" s="84" t="s">
        <v>309</v>
      </c>
      <c r="C297" s="84" t="s">
        <v>17</v>
      </c>
      <c r="D297" s="85">
        <v>13000000</v>
      </c>
      <c r="E297" s="86"/>
    </row>
    <row r="298" spans="1:245" s="69" customFormat="1" x14ac:dyDescent="0.35">
      <c r="A298" s="102" t="s">
        <v>776</v>
      </c>
      <c r="B298" s="102" t="s">
        <v>777</v>
      </c>
      <c r="C298" s="102" t="s">
        <v>17</v>
      </c>
      <c r="D298" s="103">
        <v>13000000</v>
      </c>
      <c r="E298" s="104"/>
    </row>
    <row r="299" spans="1:245" s="69" customFormat="1" x14ac:dyDescent="0.35">
      <c r="A299" s="84" t="s">
        <v>173</v>
      </c>
      <c r="B299" s="84" t="s">
        <v>778</v>
      </c>
      <c r="C299" s="84" t="s">
        <v>17</v>
      </c>
      <c r="D299" s="85">
        <v>11000000</v>
      </c>
      <c r="E299" s="86"/>
      <c r="F299" s="68"/>
      <c r="G299" s="68"/>
      <c r="H299" s="68"/>
      <c r="I299" s="68"/>
      <c r="J299" s="68"/>
      <c r="K299" s="68"/>
      <c r="L299" s="68"/>
      <c r="M299" s="68"/>
      <c r="N299" s="68"/>
      <c r="O299" s="68"/>
      <c r="P299" s="68"/>
      <c r="Q299" s="68"/>
      <c r="R299" s="68"/>
      <c r="S299" s="68"/>
      <c r="T299" s="68"/>
      <c r="U299" s="68"/>
      <c r="V299" s="68"/>
      <c r="W299" s="68"/>
      <c r="X299" s="68"/>
      <c r="Y299" s="68"/>
      <c r="Z299" s="68"/>
      <c r="AA299" s="68"/>
      <c r="AB299" s="68"/>
      <c r="AC299" s="68"/>
      <c r="AD299" s="68"/>
      <c r="AE299" s="68"/>
      <c r="AF299" s="68"/>
      <c r="AG299" s="68"/>
      <c r="AH299" s="68"/>
      <c r="AI299" s="68"/>
      <c r="AJ299" s="68"/>
      <c r="AK299" s="68"/>
      <c r="AL299" s="68"/>
      <c r="AM299" s="68"/>
      <c r="AN299" s="68"/>
      <c r="AO299" s="68"/>
      <c r="AP299" s="68"/>
      <c r="AQ299" s="68"/>
      <c r="AR299" s="68"/>
      <c r="AS299" s="68"/>
      <c r="AT299" s="68"/>
      <c r="AU299" s="68"/>
      <c r="AV299" s="68"/>
      <c r="AW299" s="68"/>
      <c r="AX299" s="68"/>
      <c r="AY299" s="68"/>
      <c r="AZ299" s="68"/>
      <c r="BA299" s="68"/>
      <c r="BB299" s="68"/>
      <c r="BC299" s="68"/>
      <c r="BD299" s="68"/>
      <c r="BE299" s="68"/>
      <c r="BF299" s="68"/>
      <c r="BG299" s="68"/>
      <c r="BH299" s="68"/>
      <c r="BI299" s="68"/>
      <c r="BJ299" s="68"/>
      <c r="BK299" s="68"/>
      <c r="BL299" s="68"/>
      <c r="BM299" s="68"/>
      <c r="BN299" s="68"/>
      <c r="BO299" s="68"/>
      <c r="BP299" s="68"/>
      <c r="BQ299" s="68"/>
      <c r="BR299" s="68"/>
      <c r="BS299" s="68"/>
      <c r="BT299" s="68"/>
      <c r="BU299" s="68"/>
      <c r="BV299" s="68"/>
      <c r="BW299" s="68"/>
      <c r="BX299" s="68"/>
      <c r="BY299" s="68"/>
      <c r="BZ299" s="68"/>
      <c r="CA299" s="68"/>
      <c r="CB299" s="68"/>
      <c r="CC299" s="68"/>
      <c r="CD299" s="68"/>
      <c r="CE299" s="68"/>
      <c r="CF299" s="68"/>
      <c r="CG299" s="68"/>
      <c r="CH299" s="68"/>
      <c r="CI299" s="68"/>
      <c r="CJ299" s="68"/>
      <c r="CK299" s="68"/>
      <c r="CL299" s="68"/>
      <c r="CM299" s="68"/>
      <c r="CN299" s="68"/>
      <c r="CO299" s="68"/>
      <c r="CP299" s="68"/>
      <c r="CQ299" s="68"/>
      <c r="CR299" s="68"/>
      <c r="CS299" s="68"/>
      <c r="CT299" s="68"/>
      <c r="CU299" s="68"/>
      <c r="CV299" s="68"/>
      <c r="CW299" s="68"/>
      <c r="CX299" s="68"/>
      <c r="CY299" s="68"/>
      <c r="CZ299" s="68"/>
      <c r="DA299" s="68"/>
      <c r="DB299" s="68"/>
      <c r="DC299" s="68"/>
      <c r="DD299" s="68"/>
      <c r="DE299" s="68"/>
      <c r="DF299" s="68"/>
      <c r="DG299" s="68"/>
      <c r="DH299" s="68"/>
      <c r="DI299" s="68"/>
      <c r="DJ299" s="68"/>
      <c r="DK299" s="68"/>
      <c r="DL299" s="68"/>
      <c r="DM299" s="68"/>
      <c r="DN299" s="68"/>
      <c r="DO299" s="68"/>
      <c r="DP299" s="68"/>
      <c r="DQ299" s="68"/>
      <c r="DR299" s="68"/>
      <c r="DS299" s="68"/>
      <c r="DT299" s="68"/>
      <c r="DU299" s="68"/>
      <c r="DV299" s="68"/>
      <c r="DW299" s="68"/>
      <c r="DX299" s="68"/>
      <c r="DY299" s="68"/>
      <c r="DZ299" s="68"/>
      <c r="EA299" s="68"/>
      <c r="EB299" s="68"/>
      <c r="EC299" s="68"/>
      <c r="ED299" s="68"/>
      <c r="EE299" s="68"/>
      <c r="EF299" s="68"/>
      <c r="EG299" s="68"/>
      <c r="EH299" s="68"/>
      <c r="EI299" s="68"/>
      <c r="EJ299" s="68"/>
      <c r="EK299" s="68"/>
      <c r="EL299" s="68"/>
      <c r="EM299" s="68"/>
      <c r="EN299" s="68"/>
      <c r="EO299" s="68"/>
      <c r="EP299" s="68"/>
      <c r="EQ299" s="68"/>
      <c r="ER299" s="68"/>
      <c r="ES299" s="68"/>
      <c r="ET299" s="68"/>
      <c r="EU299" s="68"/>
      <c r="EV299" s="68"/>
      <c r="EW299" s="68"/>
      <c r="EX299" s="68"/>
      <c r="EY299" s="68"/>
      <c r="EZ299" s="68"/>
      <c r="FA299" s="68"/>
      <c r="FB299" s="68"/>
      <c r="FC299" s="68"/>
      <c r="FD299" s="68"/>
      <c r="FE299" s="68"/>
      <c r="FF299" s="68"/>
      <c r="FG299" s="68"/>
      <c r="FH299" s="68"/>
      <c r="FI299" s="68"/>
      <c r="FJ299" s="68"/>
      <c r="FK299" s="68"/>
      <c r="FL299" s="68"/>
      <c r="FM299" s="68"/>
      <c r="FN299" s="68"/>
      <c r="FO299" s="68"/>
      <c r="FP299" s="68"/>
      <c r="FQ299" s="68"/>
      <c r="FR299" s="68"/>
      <c r="FS299" s="68"/>
      <c r="FT299" s="68"/>
      <c r="FU299" s="68"/>
      <c r="FV299" s="68"/>
      <c r="FW299" s="68"/>
      <c r="FX299" s="68"/>
      <c r="FY299" s="68"/>
      <c r="FZ299" s="68"/>
      <c r="GA299" s="68"/>
      <c r="GB299" s="68"/>
      <c r="GC299" s="68"/>
      <c r="GD299" s="68"/>
      <c r="GE299" s="68"/>
      <c r="GF299" s="68"/>
      <c r="GG299" s="68"/>
      <c r="GH299" s="68"/>
      <c r="GI299" s="68"/>
      <c r="GJ299" s="68"/>
      <c r="GK299" s="68"/>
      <c r="GL299" s="68"/>
      <c r="GM299" s="68"/>
      <c r="GN299" s="68"/>
      <c r="GO299" s="68"/>
      <c r="GP299" s="68"/>
      <c r="GQ299" s="68"/>
      <c r="GR299" s="68"/>
      <c r="GS299" s="68"/>
      <c r="GT299" s="68"/>
      <c r="GU299" s="68"/>
      <c r="GV299" s="68"/>
      <c r="GW299" s="68"/>
      <c r="GX299" s="68"/>
      <c r="GY299" s="68"/>
      <c r="GZ299" s="68"/>
      <c r="HA299" s="68"/>
      <c r="HB299" s="68"/>
      <c r="HC299" s="68"/>
      <c r="HD299" s="68"/>
      <c r="HE299" s="68"/>
      <c r="HF299" s="68"/>
      <c r="HG299" s="68"/>
      <c r="HH299" s="68"/>
      <c r="HI299" s="68"/>
      <c r="HJ299" s="68"/>
      <c r="HK299" s="68"/>
      <c r="HL299" s="68"/>
      <c r="HM299" s="68"/>
      <c r="HN299" s="68"/>
      <c r="HO299" s="68"/>
      <c r="HP299" s="68"/>
      <c r="HQ299" s="68"/>
      <c r="HR299" s="68"/>
      <c r="HS299" s="68"/>
      <c r="HT299" s="68"/>
      <c r="HU299" s="68"/>
      <c r="HV299" s="68"/>
      <c r="HW299" s="68"/>
      <c r="HX299" s="68"/>
      <c r="HY299" s="68"/>
      <c r="HZ299" s="68"/>
      <c r="IA299" s="68"/>
      <c r="IB299" s="68"/>
      <c r="IC299" s="68"/>
      <c r="ID299" s="68"/>
      <c r="IE299" s="68"/>
      <c r="IF299" s="68"/>
      <c r="IG299" s="68"/>
      <c r="IH299" s="68"/>
      <c r="II299" s="68"/>
      <c r="IJ299" s="68"/>
      <c r="IK299" s="68"/>
    </row>
    <row r="300" spans="1:245" x14ac:dyDescent="0.35">
      <c r="A300" s="84" t="s">
        <v>174</v>
      </c>
      <c r="B300" s="84" t="s">
        <v>463</v>
      </c>
      <c r="C300" s="84" t="s">
        <v>17</v>
      </c>
      <c r="D300" s="85">
        <v>9000000</v>
      </c>
      <c r="E300" s="86"/>
    </row>
    <row r="301" spans="1:245" x14ac:dyDescent="0.35">
      <c r="A301" s="84" t="s">
        <v>175</v>
      </c>
      <c r="B301" s="84" t="s">
        <v>779</v>
      </c>
      <c r="C301" s="84" t="s">
        <v>17</v>
      </c>
      <c r="D301" s="85">
        <v>6000000</v>
      </c>
      <c r="E301" s="86"/>
    </row>
    <row r="302" spans="1:245" x14ac:dyDescent="0.35">
      <c r="A302" s="84" t="s">
        <v>780</v>
      </c>
      <c r="B302" s="84" t="s">
        <v>781</v>
      </c>
      <c r="C302" s="84" t="s">
        <v>17</v>
      </c>
      <c r="D302" s="85">
        <v>6000000</v>
      </c>
      <c r="E302" s="86"/>
    </row>
    <row r="303" spans="1:245" s="69" customFormat="1" x14ac:dyDescent="0.35">
      <c r="A303" s="89" t="s">
        <v>1042</v>
      </c>
      <c r="B303" s="89" t="s">
        <v>196</v>
      </c>
      <c r="C303" s="89" t="s">
        <v>17</v>
      </c>
      <c r="D303" s="90">
        <v>12000000</v>
      </c>
      <c r="E303" s="91" t="s">
        <v>542</v>
      </c>
    </row>
    <row r="304" spans="1:245" x14ac:dyDescent="0.35">
      <c r="A304" s="84"/>
      <c r="B304" s="84"/>
      <c r="C304" s="84"/>
      <c r="D304" s="85"/>
      <c r="E304" s="86"/>
    </row>
    <row r="305" spans="1:245" x14ac:dyDescent="0.35">
      <c r="A305" s="84" t="s">
        <v>782</v>
      </c>
      <c r="B305" s="84" t="s">
        <v>783</v>
      </c>
      <c r="C305" s="84" t="s">
        <v>24</v>
      </c>
      <c r="D305" s="85">
        <v>17000000</v>
      </c>
      <c r="E305" s="86"/>
    </row>
    <row r="306" spans="1:245" s="68" customFormat="1" x14ac:dyDescent="0.35">
      <c r="A306" s="84" t="s">
        <v>176</v>
      </c>
      <c r="B306" s="84" t="s">
        <v>784</v>
      </c>
      <c r="C306" s="84" t="s">
        <v>24</v>
      </c>
      <c r="D306" s="85">
        <v>13000000</v>
      </c>
      <c r="E306" s="86"/>
      <c r="F306" s="69"/>
      <c r="G306" s="69"/>
      <c r="H306" s="69"/>
      <c r="I306" s="69"/>
      <c r="J306" s="69"/>
      <c r="K306" s="69"/>
      <c r="L306" s="69"/>
      <c r="M306" s="69"/>
      <c r="N306" s="69"/>
      <c r="O306" s="69"/>
      <c r="P306" s="69"/>
      <c r="Q306" s="69"/>
      <c r="R306" s="69"/>
      <c r="S306" s="69"/>
      <c r="T306" s="69"/>
      <c r="U306" s="69"/>
      <c r="V306" s="69"/>
      <c r="W306" s="69"/>
      <c r="X306" s="69"/>
      <c r="Y306" s="69"/>
      <c r="Z306" s="69"/>
      <c r="AA306" s="69"/>
      <c r="AB306" s="69"/>
      <c r="AC306" s="69"/>
      <c r="AD306" s="69"/>
      <c r="AE306" s="69"/>
      <c r="AF306" s="69"/>
      <c r="AG306" s="69"/>
      <c r="AH306" s="69"/>
      <c r="AI306" s="69"/>
      <c r="AJ306" s="69"/>
      <c r="AK306" s="69"/>
      <c r="AL306" s="69"/>
      <c r="AM306" s="69"/>
      <c r="AN306" s="69"/>
      <c r="AO306" s="69"/>
      <c r="AP306" s="69"/>
      <c r="AQ306" s="69"/>
      <c r="AR306" s="69"/>
      <c r="AS306" s="69"/>
      <c r="AT306" s="69"/>
      <c r="AU306" s="69"/>
      <c r="AV306" s="69"/>
      <c r="AW306" s="69"/>
      <c r="AX306" s="69"/>
      <c r="AY306" s="69"/>
      <c r="AZ306" s="69"/>
      <c r="BA306" s="69"/>
      <c r="BB306" s="69"/>
      <c r="BC306" s="69"/>
      <c r="BD306" s="69"/>
      <c r="BE306" s="69"/>
      <c r="BF306" s="69"/>
      <c r="BG306" s="69"/>
      <c r="BH306" s="69"/>
      <c r="BI306" s="69"/>
      <c r="BJ306" s="69"/>
      <c r="BK306" s="69"/>
      <c r="BL306" s="69"/>
      <c r="BM306" s="69"/>
      <c r="BN306" s="69"/>
      <c r="BO306" s="69"/>
      <c r="BP306" s="69"/>
      <c r="BQ306" s="69"/>
      <c r="BR306" s="69"/>
      <c r="BS306" s="69"/>
      <c r="BT306" s="69"/>
      <c r="BU306" s="69"/>
      <c r="BV306" s="69"/>
      <c r="BW306" s="69"/>
      <c r="BX306" s="69"/>
      <c r="BY306" s="69"/>
      <c r="BZ306" s="69"/>
      <c r="CA306" s="69"/>
      <c r="CB306" s="69"/>
      <c r="CC306" s="69"/>
      <c r="CD306" s="69"/>
      <c r="CE306" s="69"/>
      <c r="CF306" s="69"/>
      <c r="CG306" s="69"/>
      <c r="CH306" s="69"/>
      <c r="CI306" s="69"/>
      <c r="CJ306" s="69"/>
      <c r="CK306" s="69"/>
      <c r="CL306" s="69"/>
      <c r="CM306" s="69"/>
      <c r="CN306" s="69"/>
      <c r="CO306" s="69"/>
      <c r="CP306" s="69"/>
      <c r="CQ306" s="69"/>
      <c r="CR306" s="69"/>
      <c r="CS306" s="69"/>
      <c r="CT306" s="69"/>
      <c r="CU306" s="69"/>
      <c r="CV306" s="69"/>
      <c r="CW306" s="69"/>
      <c r="CX306" s="69"/>
      <c r="CY306" s="69"/>
      <c r="CZ306" s="69"/>
      <c r="DA306" s="69"/>
      <c r="DB306" s="69"/>
      <c r="DC306" s="69"/>
      <c r="DD306" s="69"/>
      <c r="DE306" s="69"/>
      <c r="DF306" s="69"/>
      <c r="DG306" s="69"/>
      <c r="DH306" s="69"/>
      <c r="DI306" s="69"/>
      <c r="DJ306" s="69"/>
      <c r="DK306" s="69"/>
      <c r="DL306" s="69"/>
      <c r="DM306" s="69"/>
      <c r="DN306" s="69"/>
      <c r="DO306" s="69"/>
      <c r="DP306" s="69"/>
      <c r="DQ306" s="69"/>
      <c r="DR306" s="69"/>
      <c r="DS306" s="69"/>
      <c r="DT306" s="69"/>
      <c r="DU306" s="69"/>
      <c r="DV306" s="69"/>
      <c r="DW306" s="69"/>
      <c r="DX306" s="69"/>
      <c r="DY306" s="69"/>
      <c r="DZ306" s="69"/>
      <c r="EA306" s="69"/>
      <c r="EB306" s="69"/>
      <c r="EC306" s="69"/>
      <c r="ED306" s="69"/>
      <c r="EE306" s="69"/>
      <c r="EF306" s="69"/>
      <c r="EG306" s="69"/>
      <c r="EH306" s="69"/>
      <c r="EI306" s="69"/>
      <c r="EJ306" s="69"/>
      <c r="EK306" s="69"/>
      <c r="EL306" s="69"/>
      <c r="EM306" s="69"/>
      <c r="EN306" s="69"/>
      <c r="EO306" s="69"/>
      <c r="EP306" s="69"/>
      <c r="EQ306" s="69"/>
      <c r="ER306" s="69"/>
      <c r="ES306" s="69"/>
      <c r="ET306" s="69"/>
      <c r="EU306" s="69"/>
      <c r="EV306" s="69"/>
      <c r="EW306" s="69"/>
      <c r="EX306" s="69"/>
      <c r="EY306" s="69"/>
      <c r="EZ306" s="69"/>
      <c r="FA306" s="69"/>
      <c r="FB306" s="69"/>
      <c r="FC306" s="69"/>
      <c r="FD306" s="69"/>
      <c r="FE306" s="69"/>
      <c r="FF306" s="69"/>
      <c r="FG306" s="69"/>
      <c r="FH306" s="69"/>
      <c r="FI306" s="69"/>
      <c r="FJ306" s="69"/>
      <c r="FK306" s="69"/>
      <c r="FL306" s="69"/>
      <c r="FM306" s="69"/>
      <c r="FN306" s="69"/>
      <c r="FO306" s="69"/>
      <c r="FP306" s="69"/>
      <c r="FQ306" s="69"/>
      <c r="FR306" s="69"/>
      <c r="FS306" s="69"/>
      <c r="FT306" s="69"/>
      <c r="FU306" s="69"/>
      <c r="FV306" s="69"/>
      <c r="FW306" s="69"/>
      <c r="FX306" s="69"/>
      <c r="FY306" s="69"/>
      <c r="FZ306" s="69"/>
      <c r="GA306" s="69"/>
      <c r="GB306" s="69"/>
      <c r="GC306" s="69"/>
      <c r="GD306" s="69"/>
      <c r="GE306" s="69"/>
      <c r="GF306" s="69"/>
      <c r="GG306" s="69"/>
      <c r="GH306" s="69"/>
      <c r="GI306" s="69"/>
      <c r="GJ306" s="69"/>
      <c r="GK306" s="69"/>
      <c r="GL306" s="69"/>
      <c r="GM306" s="69"/>
      <c r="GN306" s="69"/>
      <c r="GO306" s="69"/>
      <c r="GP306" s="69"/>
      <c r="GQ306" s="69"/>
      <c r="GR306" s="69"/>
      <c r="GS306" s="69"/>
      <c r="GT306" s="69"/>
      <c r="GU306" s="69"/>
      <c r="GV306" s="69"/>
      <c r="GW306" s="69"/>
      <c r="GX306" s="69"/>
      <c r="GY306" s="69"/>
      <c r="GZ306" s="69"/>
      <c r="HA306" s="69"/>
      <c r="HB306" s="69"/>
      <c r="HC306" s="69"/>
      <c r="HD306" s="69"/>
      <c r="HE306" s="69"/>
      <c r="HF306" s="69"/>
      <c r="HG306" s="69"/>
      <c r="HH306" s="69"/>
      <c r="HI306" s="69"/>
      <c r="HJ306" s="69"/>
      <c r="HK306" s="69"/>
      <c r="HL306" s="69"/>
      <c r="HM306" s="69"/>
      <c r="HN306" s="69"/>
      <c r="HO306" s="69"/>
      <c r="HP306" s="69"/>
      <c r="HQ306" s="69"/>
      <c r="HR306" s="69"/>
      <c r="HS306" s="69"/>
      <c r="HT306" s="69"/>
      <c r="HU306" s="69"/>
      <c r="HV306" s="69"/>
      <c r="HW306" s="69"/>
      <c r="HX306" s="69"/>
      <c r="HY306" s="69"/>
      <c r="HZ306" s="69"/>
      <c r="IA306" s="69"/>
      <c r="IB306" s="69"/>
      <c r="IC306" s="69"/>
      <c r="ID306" s="69"/>
      <c r="IE306" s="69"/>
      <c r="IF306" s="69"/>
      <c r="IG306" s="69"/>
      <c r="IH306" s="69"/>
      <c r="II306" s="69"/>
      <c r="IJ306" s="69"/>
      <c r="IK306" s="69"/>
    </row>
    <row r="307" spans="1:245" x14ac:dyDescent="0.35">
      <c r="A307" s="84" t="s">
        <v>177</v>
      </c>
      <c r="B307" s="84" t="s">
        <v>785</v>
      </c>
      <c r="C307" s="84" t="s">
        <v>24</v>
      </c>
      <c r="D307" s="85">
        <v>12000000</v>
      </c>
      <c r="E307" s="86"/>
      <c r="F307" s="68"/>
      <c r="G307" s="68"/>
      <c r="H307" s="68"/>
      <c r="I307" s="68"/>
      <c r="J307" s="68"/>
      <c r="K307" s="68"/>
      <c r="L307" s="68"/>
      <c r="M307" s="68"/>
      <c r="N307" s="68"/>
      <c r="O307" s="68"/>
      <c r="P307" s="68"/>
      <c r="Q307" s="68"/>
      <c r="R307" s="68"/>
      <c r="S307" s="68"/>
      <c r="T307" s="68"/>
      <c r="U307" s="68"/>
      <c r="V307" s="68"/>
      <c r="W307" s="68"/>
      <c r="X307" s="68"/>
      <c r="Y307" s="68"/>
      <c r="Z307" s="68"/>
      <c r="AA307" s="68"/>
      <c r="AB307" s="68"/>
      <c r="AC307" s="68"/>
      <c r="AD307" s="68"/>
      <c r="AE307" s="68"/>
      <c r="AF307" s="68"/>
      <c r="AG307" s="68"/>
      <c r="AH307" s="68"/>
      <c r="AI307" s="68"/>
      <c r="AJ307" s="68"/>
      <c r="AK307" s="68"/>
      <c r="AL307" s="68"/>
      <c r="AM307" s="68"/>
      <c r="AN307" s="68"/>
      <c r="AO307" s="68"/>
      <c r="AP307" s="68"/>
      <c r="AQ307" s="68"/>
      <c r="AR307" s="68"/>
      <c r="AS307" s="68"/>
      <c r="AT307" s="68"/>
      <c r="AU307" s="68"/>
      <c r="AV307" s="68"/>
      <c r="AW307" s="68"/>
      <c r="AX307" s="68"/>
      <c r="AY307" s="68"/>
      <c r="AZ307" s="68"/>
      <c r="BA307" s="68"/>
      <c r="BB307" s="68"/>
      <c r="BC307" s="68"/>
      <c r="BD307" s="68"/>
      <c r="BE307" s="68"/>
      <c r="BF307" s="68"/>
      <c r="BG307" s="68"/>
      <c r="BH307" s="68"/>
      <c r="BI307" s="68"/>
      <c r="BJ307" s="68"/>
      <c r="BK307" s="68"/>
      <c r="BL307" s="68"/>
      <c r="BM307" s="68"/>
      <c r="BN307" s="68"/>
      <c r="BO307" s="68"/>
      <c r="BP307" s="68"/>
      <c r="BQ307" s="68"/>
      <c r="BR307" s="68"/>
      <c r="BS307" s="68"/>
      <c r="BT307" s="68"/>
      <c r="BU307" s="68"/>
      <c r="BV307" s="68"/>
      <c r="BW307" s="68"/>
      <c r="BX307" s="68"/>
      <c r="BY307" s="68"/>
      <c r="BZ307" s="68"/>
      <c r="CA307" s="68"/>
      <c r="CB307" s="68"/>
      <c r="CC307" s="68"/>
      <c r="CD307" s="68"/>
      <c r="CE307" s="68"/>
      <c r="CF307" s="68"/>
      <c r="CG307" s="68"/>
      <c r="CH307" s="68"/>
      <c r="CI307" s="68"/>
      <c r="CJ307" s="68"/>
      <c r="CK307" s="68"/>
      <c r="CL307" s="68"/>
      <c r="CM307" s="68"/>
      <c r="CN307" s="68"/>
      <c r="CO307" s="68"/>
      <c r="CP307" s="68"/>
      <c r="CQ307" s="68"/>
      <c r="CR307" s="68"/>
      <c r="CS307" s="68"/>
      <c r="CT307" s="68"/>
      <c r="CU307" s="68"/>
      <c r="CV307" s="68"/>
      <c r="CW307" s="68"/>
      <c r="CX307" s="68"/>
      <c r="CY307" s="68"/>
      <c r="CZ307" s="68"/>
      <c r="DA307" s="68"/>
      <c r="DB307" s="68"/>
      <c r="DC307" s="68"/>
      <c r="DD307" s="68"/>
      <c r="DE307" s="68"/>
      <c r="DF307" s="68"/>
      <c r="DG307" s="68"/>
      <c r="DH307" s="68"/>
      <c r="DI307" s="68"/>
      <c r="DJ307" s="68"/>
      <c r="DK307" s="68"/>
      <c r="DL307" s="68"/>
      <c r="DM307" s="68"/>
      <c r="DN307" s="68"/>
      <c r="DO307" s="68"/>
      <c r="DP307" s="68"/>
      <c r="DQ307" s="68"/>
      <c r="DR307" s="68"/>
      <c r="DS307" s="68"/>
      <c r="DT307" s="68"/>
      <c r="DU307" s="68"/>
      <c r="DV307" s="68"/>
      <c r="DW307" s="68"/>
      <c r="DX307" s="68"/>
      <c r="DY307" s="68"/>
      <c r="DZ307" s="68"/>
      <c r="EA307" s="68"/>
      <c r="EB307" s="68"/>
      <c r="EC307" s="68"/>
      <c r="ED307" s="68"/>
      <c r="EE307" s="68"/>
      <c r="EF307" s="68"/>
      <c r="EG307" s="68"/>
      <c r="EH307" s="68"/>
      <c r="EI307" s="68"/>
      <c r="EJ307" s="68"/>
      <c r="EK307" s="68"/>
      <c r="EL307" s="68"/>
      <c r="EM307" s="68"/>
      <c r="EN307" s="68"/>
      <c r="EO307" s="68"/>
      <c r="EP307" s="68"/>
      <c r="EQ307" s="68"/>
      <c r="ER307" s="68"/>
      <c r="ES307" s="68"/>
      <c r="ET307" s="68"/>
      <c r="EU307" s="68"/>
      <c r="EV307" s="68"/>
      <c r="EW307" s="68"/>
      <c r="EX307" s="68"/>
      <c r="EY307" s="68"/>
      <c r="EZ307" s="68"/>
      <c r="FA307" s="68"/>
      <c r="FB307" s="68"/>
      <c r="FC307" s="68"/>
      <c r="FD307" s="68"/>
      <c r="FE307" s="68"/>
      <c r="FF307" s="68"/>
      <c r="FG307" s="68"/>
      <c r="FH307" s="68"/>
      <c r="FI307" s="68"/>
      <c r="FJ307" s="68"/>
      <c r="FK307" s="68"/>
      <c r="FL307" s="68"/>
      <c r="FM307" s="68"/>
      <c r="FN307" s="68"/>
      <c r="FO307" s="68"/>
      <c r="FP307" s="68"/>
      <c r="FQ307" s="68"/>
      <c r="FR307" s="68"/>
      <c r="FS307" s="68"/>
      <c r="FT307" s="68"/>
      <c r="FU307" s="68"/>
      <c r="FV307" s="68"/>
      <c r="FW307" s="68"/>
      <c r="FX307" s="68"/>
      <c r="FY307" s="68"/>
      <c r="FZ307" s="68"/>
      <c r="GA307" s="68"/>
      <c r="GB307" s="68"/>
      <c r="GC307" s="68"/>
      <c r="GD307" s="68"/>
      <c r="GE307" s="68"/>
      <c r="GF307" s="68"/>
      <c r="GG307" s="68"/>
      <c r="GH307" s="68"/>
      <c r="GI307" s="68"/>
      <c r="GJ307" s="68"/>
      <c r="GK307" s="68"/>
      <c r="GL307" s="68"/>
      <c r="GM307" s="68"/>
      <c r="GN307" s="68"/>
      <c r="GO307" s="68"/>
      <c r="GP307" s="68"/>
      <c r="GQ307" s="68"/>
      <c r="GR307" s="68"/>
      <c r="GS307" s="68"/>
      <c r="GT307" s="68"/>
      <c r="GU307" s="68"/>
      <c r="GV307" s="68"/>
      <c r="GW307" s="68"/>
      <c r="GX307" s="68"/>
      <c r="GY307" s="68"/>
      <c r="GZ307" s="68"/>
      <c r="HA307" s="68"/>
      <c r="HB307" s="68"/>
      <c r="HC307" s="68"/>
      <c r="HD307" s="68"/>
      <c r="HE307" s="68"/>
      <c r="HF307" s="68"/>
      <c r="HG307" s="68"/>
      <c r="HH307" s="68"/>
      <c r="HI307" s="68"/>
      <c r="HJ307" s="68"/>
      <c r="HK307" s="68"/>
      <c r="HL307" s="68"/>
      <c r="HM307" s="68"/>
      <c r="HN307" s="68"/>
      <c r="HO307" s="68"/>
      <c r="HP307" s="68"/>
      <c r="HQ307" s="68"/>
      <c r="HR307" s="68"/>
      <c r="HS307" s="68"/>
      <c r="HT307" s="68"/>
      <c r="HU307" s="68"/>
      <c r="HV307" s="68"/>
      <c r="HW307" s="68"/>
      <c r="HX307" s="68"/>
      <c r="HY307" s="68"/>
      <c r="HZ307" s="68"/>
      <c r="IA307" s="68"/>
      <c r="IB307" s="68"/>
      <c r="IC307" s="68"/>
      <c r="ID307" s="68"/>
      <c r="IE307" s="68"/>
      <c r="IF307" s="68"/>
      <c r="IG307" s="68"/>
      <c r="IH307" s="68"/>
      <c r="II307" s="68"/>
      <c r="IJ307" s="68"/>
      <c r="IK307" s="68"/>
    </row>
    <row r="308" spans="1:245" s="70" customFormat="1" x14ac:dyDescent="0.35">
      <c r="A308" s="84" t="s">
        <v>178</v>
      </c>
      <c r="B308" s="84" t="s">
        <v>786</v>
      </c>
      <c r="C308" s="84" t="s">
        <v>24</v>
      </c>
      <c r="D308" s="85">
        <v>10000000</v>
      </c>
      <c r="E308" s="86"/>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row>
    <row r="309" spans="1:245" s="69" customFormat="1" x14ac:dyDescent="0.35">
      <c r="A309" s="102" t="s">
        <v>787</v>
      </c>
      <c r="B309" s="102" t="s">
        <v>788</v>
      </c>
      <c r="C309" s="102" t="s">
        <v>24</v>
      </c>
      <c r="D309" s="103">
        <v>8000000</v>
      </c>
      <c r="E309" s="104"/>
    </row>
    <row r="310" spans="1:245" s="70" customFormat="1" x14ac:dyDescent="0.35">
      <c r="A310" s="84" t="s">
        <v>464</v>
      </c>
      <c r="B310" s="84" t="s">
        <v>789</v>
      </c>
      <c r="C310" s="84" t="s">
        <v>24</v>
      </c>
      <c r="D310" s="85">
        <v>5000000</v>
      </c>
      <c r="E310" s="86"/>
    </row>
    <row r="311" spans="1:245" s="69" customFormat="1" x14ac:dyDescent="0.35">
      <c r="A311" s="89" t="s">
        <v>1040</v>
      </c>
      <c r="B311" s="89" t="s">
        <v>1041</v>
      </c>
      <c r="C311" s="89" t="s">
        <v>24</v>
      </c>
      <c r="D311" s="90">
        <v>9000000</v>
      </c>
      <c r="E311" s="91" t="s">
        <v>542</v>
      </c>
    </row>
    <row r="312" spans="1:245" x14ac:dyDescent="0.35">
      <c r="A312" s="84"/>
      <c r="B312" s="84"/>
      <c r="C312" s="84"/>
      <c r="D312" s="85"/>
      <c r="E312" s="86"/>
      <c r="F312" s="70"/>
      <c r="G312" s="70"/>
      <c r="H312" s="70"/>
      <c r="I312" s="70"/>
      <c r="J312" s="70"/>
      <c r="K312" s="70"/>
      <c r="L312" s="70"/>
      <c r="M312" s="70"/>
      <c r="N312" s="70"/>
      <c r="O312" s="70"/>
      <c r="P312" s="70"/>
      <c r="Q312" s="70"/>
      <c r="R312" s="70"/>
      <c r="S312" s="70"/>
      <c r="T312" s="70"/>
      <c r="U312" s="70"/>
      <c r="V312" s="70"/>
      <c r="W312" s="70"/>
      <c r="X312" s="70"/>
      <c r="Y312" s="70"/>
      <c r="Z312" s="70"/>
      <c r="AA312" s="70"/>
      <c r="AB312" s="70"/>
      <c r="AC312" s="70"/>
      <c r="AD312" s="70"/>
      <c r="AE312" s="70"/>
      <c r="AF312" s="70"/>
      <c r="AG312" s="70"/>
      <c r="AH312" s="70"/>
      <c r="AI312" s="70"/>
      <c r="AJ312" s="70"/>
      <c r="AK312" s="70"/>
      <c r="AL312" s="70"/>
      <c r="AM312" s="70"/>
      <c r="AN312" s="70"/>
      <c r="AO312" s="70"/>
      <c r="AP312" s="70"/>
      <c r="AQ312" s="70"/>
      <c r="AR312" s="70"/>
      <c r="AS312" s="70"/>
      <c r="AT312" s="70"/>
      <c r="AU312" s="70"/>
      <c r="AV312" s="70"/>
      <c r="AW312" s="70"/>
      <c r="AX312" s="70"/>
      <c r="AY312" s="70"/>
      <c r="AZ312" s="70"/>
      <c r="BA312" s="70"/>
      <c r="BB312" s="70"/>
      <c r="BC312" s="70"/>
      <c r="BD312" s="70"/>
      <c r="BE312" s="70"/>
      <c r="BF312" s="70"/>
      <c r="BG312" s="70"/>
      <c r="BH312" s="70"/>
      <c r="BI312" s="70"/>
      <c r="BJ312" s="70"/>
      <c r="BK312" s="70"/>
      <c r="BL312" s="70"/>
      <c r="BM312" s="70"/>
      <c r="BN312" s="70"/>
      <c r="BO312" s="70"/>
      <c r="BP312" s="70"/>
      <c r="BQ312" s="70"/>
      <c r="BR312" s="70"/>
      <c r="BS312" s="70"/>
      <c r="BT312" s="70"/>
      <c r="BU312" s="70"/>
      <c r="BV312" s="70"/>
      <c r="BW312" s="70"/>
      <c r="BX312" s="70"/>
      <c r="BY312" s="70"/>
      <c r="BZ312" s="70"/>
      <c r="CA312" s="70"/>
      <c r="CB312" s="70"/>
      <c r="CC312" s="70"/>
      <c r="CD312" s="70"/>
      <c r="CE312" s="70"/>
      <c r="CF312" s="70"/>
      <c r="CG312" s="70"/>
      <c r="CH312" s="70"/>
      <c r="CI312" s="70"/>
      <c r="CJ312" s="70"/>
      <c r="CK312" s="70"/>
      <c r="CL312" s="70"/>
      <c r="CM312" s="70"/>
      <c r="CN312" s="70"/>
      <c r="CO312" s="70"/>
      <c r="CP312" s="70"/>
      <c r="CQ312" s="70"/>
      <c r="CR312" s="70"/>
      <c r="CS312" s="70"/>
      <c r="CT312" s="70"/>
      <c r="CU312" s="70"/>
      <c r="CV312" s="70"/>
      <c r="CW312" s="70"/>
      <c r="CX312" s="70"/>
      <c r="CY312" s="70"/>
      <c r="CZ312" s="70"/>
      <c r="DA312" s="70"/>
      <c r="DB312" s="70"/>
      <c r="DC312" s="70"/>
      <c r="DD312" s="70"/>
      <c r="DE312" s="70"/>
      <c r="DF312" s="70"/>
      <c r="DG312" s="70"/>
      <c r="DH312" s="70"/>
      <c r="DI312" s="70"/>
      <c r="DJ312" s="70"/>
      <c r="DK312" s="70"/>
      <c r="DL312" s="70"/>
      <c r="DM312" s="70"/>
      <c r="DN312" s="70"/>
      <c r="DO312" s="70"/>
      <c r="DP312" s="70"/>
      <c r="DQ312" s="70"/>
      <c r="DR312" s="70"/>
      <c r="DS312" s="70"/>
      <c r="DT312" s="70"/>
      <c r="DU312" s="70"/>
      <c r="DV312" s="70"/>
      <c r="DW312" s="70"/>
      <c r="DX312" s="70"/>
      <c r="DY312" s="70"/>
      <c r="DZ312" s="70"/>
      <c r="EA312" s="70"/>
      <c r="EB312" s="70"/>
      <c r="EC312" s="70"/>
      <c r="ED312" s="70"/>
      <c r="EE312" s="70"/>
      <c r="EF312" s="70"/>
      <c r="EG312" s="70"/>
      <c r="EH312" s="70"/>
      <c r="EI312" s="70"/>
      <c r="EJ312" s="70"/>
      <c r="EK312" s="70"/>
      <c r="EL312" s="70"/>
      <c r="EM312" s="70"/>
      <c r="EN312" s="70"/>
      <c r="EO312" s="70"/>
      <c r="EP312" s="70"/>
      <c r="EQ312" s="70"/>
      <c r="ER312" s="70"/>
      <c r="ES312" s="70"/>
      <c r="ET312" s="70"/>
      <c r="EU312" s="70"/>
      <c r="EV312" s="70"/>
      <c r="EW312" s="70"/>
      <c r="EX312" s="70"/>
      <c r="EY312" s="70"/>
      <c r="EZ312" s="70"/>
      <c r="FA312" s="70"/>
      <c r="FB312" s="70"/>
      <c r="FC312" s="70"/>
      <c r="FD312" s="70"/>
      <c r="FE312" s="70"/>
      <c r="FF312" s="70"/>
      <c r="FG312" s="70"/>
      <c r="FH312" s="70"/>
      <c r="FI312" s="70"/>
      <c r="FJ312" s="70"/>
      <c r="FK312" s="70"/>
      <c r="FL312" s="70"/>
      <c r="FM312" s="70"/>
      <c r="FN312" s="70"/>
      <c r="FO312" s="70"/>
      <c r="FP312" s="70"/>
      <c r="FQ312" s="70"/>
      <c r="FR312" s="70"/>
      <c r="FS312" s="70"/>
      <c r="FT312" s="70"/>
      <c r="FU312" s="70"/>
      <c r="FV312" s="70"/>
      <c r="FW312" s="70"/>
      <c r="FX312" s="70"/>
      <c r="FY312" s="70"/>
      <c r="FZ312" s="70"/>
      <c r="GA312" s="70"/>
      <c r="GB312" s="70"/>
      <c r="GC312" s="70"/>
      <c r="GD312" s="70"/>
      <c r="GE312" s="70"/>
      <c r="GF312" s="70"/>
      <c r="GG312" s="70"/>
      <c r="GH312" s="70"/>
      <c r="GI312" s="70"/>
      <c r="GJ312" s="70"/>
      <c r="GK312" s="70"/>
      <c r="GL312" s="70"/>
      <c r="GM312" s="70"/>
      <c r="GN312" s="70"/>
      <c r="GO312" s="70"/>
      <c r="GP312" s="70"/>
      <c r="GQ312" s="70"/>
      <c r="GR312" s="70"/>
      <c r="GS312" s="70"/>
      <c r="GT312" s="70"/>
      <c r="GU312" s="70"/>
      <c r="GV312" s="70"/>
      <c r="GW312" s="70"/>
      <c r="GX312" s="70"/>
      <c r="GY312" s="70"/>
      <c r="GZ312" s="70"/>
      <c r="HA312" s="70"/>
      <c r="HB312" s="70"/>
      <c r="HC312" s="70"/>
      <c r="HD312" s="70"/>
      <c r="HE312" s="70"/>
      <c r="HF312" s="70"/>
      <c r="HG312" s="70"/>
      <c r="HH312" s="70"/>
      <c r="HI312" s="70"/>
      <c r="HJ312" s="70"/>
      <c r="HK312" s="70"/>
      <c r="HL312" s="70"/>
      <c r="HM312" s="70"/>
      <c r="HN312" s="70"/>
      <c r="HO312" s="70"/>
      <c r="HP312" s="70"/>
      <c r="HQ312" s="70"/>
      <c r="HR312" s="70"/>
      <c r="HS312" s="70"/>
      <c r="HT312" s="70"/>
      <c r="HU312" s="70"/>
      <c r="HV312" s="70"/>
      <c r="HW312" s="70"/>
      <c r="HX312" s="70"/>
      <c r="HY312" s="70"/>
      <c r="HZ312" s="70"/>
      <c r="IA312" s="70"/>
      <c r="IB312" s="70"/>
      <c r="IC312" s="70"/>
      <c r="ID312" s="70"/>
      <c r="IE312" s="70"/>
      <c r="IF312" s="70"/>
      <c r="IG312" s="70"/>
      <c r="IH312" s="70"/>
      <c r="II312" s="70"/>
      <c r="IJ312" s="70"/>
      <c r="IK312" s="70"/>
    </row>
    <row r="313" spans="1:245" x14ac:dyDescent="0.35">
      <c r="A313" s="84"/>
      <c r="B313" s="84"/>
      <c r="C313" s="84"/>
      <c r="D313" s="85"/>
      <c r="E313" s="86"/>
    </row>
    <row r="314" spans="1:245" s="68" customFormat="1" x14ac:dyDescent="0.35">
      <c r="A314" s="87"/>
      <c r="B314" s="87" t="s">
        <v>392</v>
      </c>
      <c r="C314" s="87"/>
      <c r="D314" s="88"/>
      <c r="E314" s="80"/>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row>
    <row r="315" spans="1:245" s="68" customFormat="1" x14ac:dyDescent="0.35">
      <c r="A315" s="84" t="s">
        <v>182</v>
      </c>
      <c r="B315" s="84" t="s">
        <v>183</v>
      </c>
      <c r="C315" s="84" t="s">
        <v>6</v>
      </c>
      <c r="D315" s="85">
        <v>11000000</v>
      </c>
      <c r="E315" s="86"/>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row>
    <row r="316" spans="1:245" x14ac:dyDescent="0.35">
      <c r="A316" s="84"/>
      <c r="B316" s="84"/>
      <c r="C316" s="84"/>
      <c r="D316" s="85"/>
      <c r="E316" s="86"/>
      <c r="F316" s="68"/>
      <c r="G316" s="68"/>
      <c r="H316" s="68"/>
      <c r="I316" s="68"/>
      <c r="J316" s="68"/>
      <c r="K316" s="68"/>
      <c r="L316" s="68"/>
      <c r="M316" s="68"/>
      <c r="N316" s="68"/>
      <c r="O316" s="68"/>
      <c r="P316" s="68"/>
      <c r="Q316" s="68"/>
      <c r="R316" s="68"/>
      <c r="S316" s="68"/>
      <c r="T316" s="68"/>
      <c r="U316" s="68"/>
      <c r="V316" s="68"/>
      <c r="W316" s="68"/>
      <c r="X316" s="68"/>
      <c r="Y316" s="68"/>
      <c r="Z316" s="68"/>
      <c r="AA316" s="68"/>
      <c r="AB316" s="68"/>
      <c r="AC316" s="68"/>
      <c r="AD316" s="68"/>
      <c r="AE316" s="68"/>
      <c r="AF316" s="68"/>
      <c r="AG316" s="68"/>
      <c r="AH316" s="68"/>
      <c r="AI316" s="68"/>
      <c r="AJ316" s="68"/>
      <c r="AK316" s="68"/>
      <c r="AL316" s="68"/>
      <c r="AM316" s="68"/>
      <c r="AN316" s="68"/>
      <c r="AO316" s="68"/>
      <c r="AP316" s="68"/>
      <c r="AQ316" s="68"/>
      <c r="AR316" s="68"/>
      <c r="AS316" s="68"/>
      <c r="AT316" s="68"/>
      <c r="AU316" s="68"/>
      <c r="AV316" s="68"/>
      <c r="AW316" s="68"/>
      <c r="AX316" s="68"/>
      <c r="AY316" s="68"/>
      <c r="AZ316" s="68"/>
      <c r="BA316" s="68"/>
      <c r="BB316" s="68"/>
      <c r="BC316" s="68"/>
      <c r="BD316" s="68"/>
      <c r="BE316" s="68"/>
      <c r="BF316" s="68"/>
      <c r="BG316" s="68"/>
      <c r="BH316" s="68"/>
      <c r="BI316" s="68"/>
      <c r="BJ316" s="68"/>
      <c r="BK316" s="68"/>
      <c r="BL316" s="68"/>
      <c r="BM316" s="68"/>
      <c r="BN316" s="68"/>
      <c r="BO316" s="68"/>
      <c r="BP316" s="68"/>
      <c r="BQ316" s="68"/>
      <c r="BR316" s="68"/>
      <c r="BS316" s="68"/>
      <c r="BT316" s="68"/>
      <c r="BU316" s="68"/>
      <c r="BV316" s="68"/>
      <c r="BW316" s="68"/>
      <c r="BX316" s="68"/>
      <c r="BY316" s="68"/>
      <c r="BZ316" s="68"/>
      <c r="CA316" s="68"/>
      <c r="CB316" s="68"/>
      <c r="CC316" s="68"/>
      <c r="CD316" s="68"/>
      <c r="CE316" s="68"/>
      <c r="CF316" s="68"/>
      <c r="CG316" s="68"/>
      <c r="CH316" s="68"/>
      <c r="CI316" s="68"/>
      <c r="CJ316" s="68"/>
      <c r="CK316" s="68"/>
      <c r="CL316" s="68"/>
      <c r="CM316" s="68"/>
      <c r="CN316" s="68"/>
      <c r="CO316" s="68"/>
      <c r="CP316" s="68"/>
      <c r="CQ316" s="68"/>
      <c r="CR316" s="68"/>
      <c r="CS316" s="68"/>
      <c r="CT316" s="68"/>
      <c r="CU316" s="68"/>
      <c r="CV316" s="68"/>
      <c r="CW316" s="68"/>
      <c r="CX316" s="68"/>
      <c r="CY316" s="68"/>
      <c r="CZ316" s="68"/>
      <c r="DA316" s="68"/>
      <c r="DB316" s="68"/>
      <c r="DC316" s="68"/>
      <c r="DD316" s="68"/>
      <c r="DE316" s="68"/>
      <c r="DF316" s="68"/>
      <c r="DG316" s="68"/>
      <c r="DH316" s="68"/>
      <c r="DI316" s="68"/>
      <c r="DJ316" s="68"/>
      <c r="DK316" s="68"/>
      <c r="DL316" s="68"/>
      <c r="DM316" s="68"/>
      <c r="DN316" s="68"/>
      <c r="DO316" s="68"/>
      <c r="DP316" s="68"/>
      <c r="DQ316" s="68"/>
      <c r="DR316" s="68"/>
      <c r="DS316" s="68"/>
      <c r="DT316" s="68"/>
      <c r="DU316" s="68"/>
      <c r="DV316" s="68"/>
      <c r="DW316" s="68"/>
      <c r="DX316" s="68"/>
      <c r="DY316" s="68"/>
      <c r="DZ316" s="68"/>
      <c r="EA316" s="68"/>
      <c r="EB316" s="68"/>
      <c r="EC316" s="68"/>
      <c r="ED316" s="68"/>
      <c r="EE316" s="68"/>
      <c r="EF316" s="68"/>
      <c r="EG316" s="68"/>
      <c r="EH316" s="68"/>
      <c r="EI316" s="68"/>
      <c r="EJ316" s="68"/>
      <c r="EK316" s="68"/>
      <c r="EL316" s="68"/>
      <c r="EM316" s="68"/>
      <c r="EN316" s="68"/>
      <c r="EO316" s="68"/>
      <c r="EP316" s="68"/>
      <c r="EQ316" s="68"/>
      <c r="ER316" s="68"/>
      <c r="ES316" s="68"/>
      <c r="ET316" s="68"/>
      <c r="EU316" s="68"/>
      <c r="EV316" s="68"/>
      <c r="EW316" s="68"/>
      <c r="EX316" s="68"/>
      <c r="EY316" s="68"/>
      <c r="EZ316" s="68"/>
      <c r="FA316" s="68"/>
      <c r="FB316" s="68"/>
      <c r="FC316" s="68"/>
      <c r="FD316" s="68"/>
      <c r="FE316" s="68"/>
      <c r="FF316" s="68"/>
      <c r="FG316" s="68"/>
      <c r="FH316" s="68"/>
      <c r="FI316" s="68"/>
      <c r="FJ316" s="68"/>
      <c r="FK316" s="68"/>
      <c r="FL316" s="68"/>
      <c r="FM316" s="68"/>
      <c r="FN316" s="68"/>
      <c r="FO316" s="68"/>
      <c r="FP316" s="68"/>
      <c r="FQ316" s="68"/>
      <c r="FR316" s="68"/>
      <c r="FS316" s="68"/>
      <c r="FT316" s="68"/>
      <c r="FU316" s="68"/>
      <c r="FV316" s="68"/>
      <c r="FW316" s="68"/>
      <c r="FX316" s="68"/>
      <c r="FY316" s="68"/>
      <c r="FZ316" s="68"/>
      <c r="GA316" s="68"/>
      <c r="GB316" s="68"/>
      <c r="GC316" s="68"/>
      <c r="GD316" s="68"/>
      <c r="GE316" s="68"/>
      <c r="GF316" s="68"/>
      <c r="GG316" s="68"/>
      <c r="GH316" s="68"/>
      <c r="GI316" s="68"/>
      <c r="GJ316" s="68"/>
      <c r="GK316" s="68"/>
      <c r="GL316" s="68"/>
      <c r="GM316" s="68"/>
      <c r="GN316" s="68"/>
      <c r="GO316" s="68"/>
      <c r="GP316" s="68"/>
      <c r="GQ316" s="68"/>
      <c r="GR316" s="68"/>
      <c r="GS316" s="68"/>
      <c r="GT316" s="68"/>
      <c r="GU316" s="68"/>
      <c r="GV316" s="68"/>
      <c r="GW316" s="68"/>
      <c r="GX316" s="68"/>
      <c r="GY316" s="68"/>
      <c r="GZ316" s="68"/>
      <c r="HA316" s="68"/>
      <c r="HB316" s="68"/>
      <c r="HC316" s="68"/>
      <c r="HD316" s="68"/>
      <c r="HE316" s="68"/>
      <c r="HF316" s="68"/>
      <c r="HG316" s="68"/>
      <c r="HH316" s="68"/>
      <c r="HI316" s="68"/>
      <c r="HJ316" s="68"/>
      <c r="HK316" s="68"/>
      <c r="HL316" s="68"/>
      <c r="HM316" s="68"/>
      <c r="HN316" s="68"/>
      <c r="HO316" s="68"/>
      <c r="HP316" s="68"/>
      <c r="HQ316" s="68"/>
      <c r="HR316" s="68"/>
      <c r="HS316" s="68"/>
      <c r="HT316" s="68"/>
      <c r="HU316" s="68"/>
      <c r="HV316" s="68"/>
      <c r="HW316" s="68"/>
      <c r="HX316" s="68"/>
      <c r="HY316" s="68"/>
      <c r="HZ316" s="68"/>
      <c r="IA316" s="68"/>
      <c r="IB316" s="68"/>
      <c r="IC316" s="68"/>
      <c r="ID316" s="68"/>
      <c r="IE316" s="68"/>
      <c r="IF316" s="68"/>
      <c r="IG316" s="68"/>
      <c r="IH316" s="68"/>
      <c r="II316" s="68"/>
      <c r="IJ316" s="68"/>
      <c r="IK316" s="68"/>
    </row>
    <row r="317" spans="1:245" x14ac:dyDescent="0.35">
      <c r="A317" s="84" t="s">
        <v>184</v>
      </c>
      <c r="B317" s="84" t="s">
        <v>189</v>
      </c>
      <c r="C317" s="84" t="s">
        <v>8</v>
      </c>
      <c r="D317" s="85">
        <v>12000000</v>
      </c>
      <c r="E317" s="86"/>
    </row>
    <row r="318" spans="1:245" s="69" customFormat="1" x14ac:dyDescent="0.35">
      <c r="A318" s="84" t="s">
        <v>186</v>
      </c>
      <c r="B318" s="84" t="s">
        <v>790</v>
      </c>
      <c r="C318" s="84" t="s">
        <v>8</v>
      </c>
      <c r="D318" s="85">
        <v>11000000</v>
      </c>
      <c r="E318" s="86"/>
    </row>
    <row r="319" spans="1:245" s="68" customFormat="1" x14ac:dyDescent="0.35">
      <c r="A319" s="84" t="s">
        <v>188</v>
      </c>
      <c r="B319" s="84" t="s">
        <v>791</v>
      </c>
      <c r="C319" s="84" t="s">
        <v>8</v>
      </c>
      <c r="D319" s="85">
        <v>10000000</v>
      </c>
      <c r="E319" s="86"/>
      <c r="F319" s="70"/>
      <c r="G319" s="70"/>
      <c r="H319" s="70"/>
      <c r="I319" s="70"/>
      <c r="J319" s="70"/>
      <c r="K319" s="70"/>
      <c r="L319" s="70"/>
      <c r="M319" s="70"/>
      <c r="N319" s="70"/>
      <c r="O319" s="70"/>
      <c r="P319" s="70"/>
      <c r="Q319" s="70"/>
      <c r="R319" s="70"/>
      <c r="S319" s="70"/>
      <c r="T319" s="70"/>
      <c r="U319" s="70"/>
      <c r="V319" s="70"/>
      <c r="W319" s="70"/>
      <c r="X319" s="70"/>
      <c r="Y319" s="70"/>
      <c r="Z319" s="70"/>
      <c r="AA319" s="70"/>
      <c r="AB319" s="70"/>
      <c r="AC319" s="70"/>
      <c r="AD319" s="70"/>
      <c r="AE319" s="70"/>
      <c r="AF319" s="70"/>
      <c r="AG319" s="70"/>
      <c r="AH319" s="70"/>
      <c r="AI319" s="70"/>
      <c r="AJ319" s="70"/>
      <c r="AK319" s="70"/>
      <c r="AL319" s="70"/>
      <c r="AM319" s="70"/>
      <c r="AN319" s="70"/>
      <c r="AO319" s="70"/>
      <c r="AP319" s="70"/>
      <c r="AQ319" s="70"/>
      <c r="AR319" s="70"/>
      <c r="AS319" s="70"/>
      <c r="AT319" s="70"/>
      <c r="AU319" s="70"/>
      <c r="AV319" s="70"/>
      <c r="AW319" s="70"/>
      <c r="AX319" s="70"/>
      <c r="AY319" s="70"/>
      <c r="AZ319" s="70"/>
      <c r="BA319" s="70"/>
      <c r="BB319" s="70"/>
      <c r="BC319" s="70"/>
      <c r="BD319" s="70"/>
      <c r="BE319" s="70"/>
      <c r="BF319" s="70"/>
      <c r="BG319" s="70"/>
      <c r="BH319" s="70"/>
      <c r="BI319" s="70"/>
      <c r="BJ319" s="70"/>
      <c r="BK319" s="70"/>
      <c r="BL319" s="70"/>
      <c r="BM319" s="70"/>
      <c r="BN319" s="70"/>
      <c r="BO319" s="70"/>
      <c r="BP319" s="70"/>
      <c r="BQ319" s="70"/>
      <c r="BR319" s="70"/>
      <c r="BS319" s="70"/>
      <c r="BT319" s="70"/>
      <c r="BU319" s="70"/>
      <c r="BV319" s="70"/>
      <c r="BW319" s="70"/>
      <c r="BX319" s="70"/>
      <c r="BY319" s="70"/>
      <c r="BZ319" s="70"/>
      <c r="CA319" s="70"/>
      <c r="CB319" s="70"/>
      <c r="CC319" s="70"/>
      <c r="CD319" s="70"/>
      <c r="CE319" s="70"/>
      <c r="CF319" s="70"/>
      <c r="CG319" s="70"/>
      <c r="CH319" s="70"/>
      <c r="CI319" s="70"/>
      <c r="CJ319" s="70"/>
      <c r="CK319" s="70"/>
      <c r="CL319" s="70"/>
      <c r="CM319" s="70"/>
      <c r="CN319" s="70"/>
      <c r="CO319" s="70"/>
      <c r="CP319" s="70"/>
      <c r="CQ319" s="70"/>
      <c r="CR319" s="70"/>
      <c r="CS319" s="70"/>
      <c r="CT319" s="70"/>
      <c r="CU319" s="70"/>
      <c r="CV319" s="70"/>
      <c r="CW319" s="70"/>
      <c r="CX319" s="70"/>
      <c r="CY319" s="70"/>
      <c r="CZ319" s="70"/>
      <c r="DA319" s="70"/>
      <c r="DB319" s="70"/>
      <c r="DC319" s="70"/>
      <c r="DD319" s="70"/>
      <c r="DE319" s="70"/>
      <c r="DF319" s="70"/>
      <c r="DG319" s="70"/>
      <c r="DH319" s="70"/>
      <c r="DI319" s="70"/>
      <c r="DJ319" s="70"/>
      <c r="DK319" s="70"/>
      <c r="DL319" s="70"/>
      <c r="DM319" s="70"/>
      <c r="DN319" s="70"/>
      <c r="DO319" s="70"/>
      <c r="DP319" s="70"/>
      <c r="DQ319" s="70"/>
      <c r="DR319" s="70"/>
      <c r="DS319" s="70"/>
      <c r="DT319" s="70"/>
      <c r="DU319" s="70"/>
      <c r="DV319" s="70"/>
      <c r="DW319" s="70"/>
      <c r="DX319" s="70"/>
      <c r="DY319" s="70"/>
      <c r="DZ319" s="70"/>
      <c r="EA319" s="70"/>
      <c r="EB319" s="70"/>
      <c r="EC319" s="70"/>
      <c r="ED319" s="70"/>
      <c r="EE319" s="70"/>
      <c r="EF319" s="70"/>
      <c r="EG319" s="70"/>
      <c r="EH319" s="70"/>
      <c r="EI319" s="70"/>
      <c r="EJ319" s="70"/>
      <c r="EK319" s="70"/>
      <c r="EL319" s="70"/>
      <c r="EM319" s="70"/>
      <c r="EN319" s="70"/>
      <c r="EO319" s="70"/>
      <c r="EP319" s="70"/>
      <c r="EQ319" s="70"/>
      <c r="ER319" s="70"/>
      <c r="ES319" s="70"/>
      <c r="ET319" s="70"/>
      <c r="EU319" s="70"/>
      <c r="EV319" s="70"/>
      <c r="EW319" s="70"/>
      <c r="EX319" s="70"/>
      <c r="EY319" s="70"/>
      <c r="EZ319" s="70"/>
      <c r="FA319" s="70"/>
      <c r="FB319" s="70"/>
      <c r="FC319" s="70"/>
      <c r="FD319" s="70"/>
      <c r="FE319" s="70"/>
      <c r="FF319" s="70"/>
      <c r="FG319" s="70"/>
      <c r="FH319" s="70"/>
      <c r="FI319" s="70"/>
      <c r="FJ319" s="70"/>
      <c r="FK319" s="70"/>
      <c r="FL319" s="70"/>
      <c r="FM319" s="70"/>
      <c r="FN319" s="70"/>
      <c r="FO319" s="70"/>
      <c r="FP319" s="70"/>
      <c r="FQ319" s="70"/>
      <c r="FR319" s="70"/>
      <c r="FS319" s="70"/>
      <c r="FT319" s="70"/>
      <c r="FU319" s="70"/>
      <c r="FV319" s="70"/>
      <c r="FW319" s="70"/>
      <c r="FX319" s="70"/>
      <c r="FY319" s="70"/>
      <c r="FZ319" s="70"/>
      <c r="GA319" s="70"/>
      <c r="GB319" s="70"/>
      <c r="GC319" s="70"/>
      <c r="GD319" s="70"/>
      <c r="GE319" s="70"/>
      <c r="GF319" s="70"/>
      <c r="GG319" s="70"/>
      <c r="GH319" s="70"/>
      <c r="GI319" s="70"/>
      <c r="GJ319" s="70"/>
      <c r="GK319" s="70"/>
      <c r="GL319" s="70"/>
      <c r="GM319" s="70"/>
      <c r="GN319" s="70"/>
      <c r="GO319" s="70"/>
      <c r="GP319" s="70"/>
      <c r="GQ319" s="70"/>
      <c r="GR319" s="70"/>
      <c r="GS319" s="70"/>
      <c r="GT319" s="70"/>
      <c r="GU319" s="70"/>
      <c r="GV319" s="70"/>
      <c r="GW319" s="70"/>
      <c r="GX319" s="70"/>
      <c r="GY319" s="70"/>
      <c r="GZ319" s="70"/>
      <c r="HA319" s="70"/>
      <c r="HB319" s="70"/>
      <c r="HC319" s="70"/>
      <c r="HD319" s="70"/>
      <c r="HE319" s="70"/>
      <c r="HF319" s="70"/>
      <c r="HG319" s="70"/>
      <c r="HH319" s="70"/>
      <c r="HI319" s="70"/>
      <c r="HJ319" s="70"/>
      <c r="HK319" s="70"/>
      <c r="HL319" s="70"/>
      <c r="HM319" s="70"/>
      <c r="HN319" s="70"/>
      <c r="HO319" s="70"/>
      <c r="HP319" s="70"/>
      <c r="HQ319" s="70"/>
      <c r="HR319" s="70"/>
      <c r="HS319" s="70"/>
      <c r="HT319" s="70"/>
      <c r="HU319" s="70"/>
      <c r="HV319" s="70"/>
      <c r="HW319" s="70"/>
      <c r="HX319" s="70"/>
      <c r="HY319" s="70"/>
      <c r="HZ319" s="70"/>
      <c r="IA319" s="70"/>
      <c r="IB319" s="70"/>
      <c r="IC319" s="70"/>
      <c r="ID319" s="70"/>
      <c r="IE319" s="70"/>
      <c r="IF319" s="70"/>
      <c r="IG319" s="70"/>
      <c r="IH319" s="70"/>
      <c r="II319" s="70"/>
      <c r="IJ319" s="70"/>
      <c r="IK319" s="70"/>
    </row>
    <row r="320" spans="1:245" s="70" customFormat="1" x14ac:dyDescent="0.35">
      <c r="A320" s="84" t="s">
        <v>190</v>
      </c>
      <c r="B320" s="84" t="s">
        <v>792</v>
      </c>
      <c r="C320" s="84" t="s">
        <v>8</v>
      </c>
      <c r="D320" s="85">
        <v>9000000</v>
      </c>
      <c r="E320" s="86"/>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c r="GF320" s="1"/>
      <c r="GG320" s="1"/>
      <c r="GH320" s="1"/>
      <c r="GI320" s="1"/>
      <c r="GJ320" s="1"/>
      <c r="GK320" s="1"/>
      <c r="GL320" s="1"/>
      <c r="GM320" s="1"/>
      <c r="GN320" s="1"/>
      <c r="GO320" s="1"/>
      <c r="GP320" s="1"/>
      <c r="GQ320" s="1"/>
      <c r="GR320" s="1"/>
      <c r="GS320" s="1"/>
      <c r="GT320" s="1"/>
      <c r="GU320" s="1"/>
      <c r="GV320" s="1"/>
      <c r="GW320" s="1"/>
      <c r="GX320" s="1"/>
      <c r="GY320" s="1"/>
      <c r="GZ320" s="1"/>
      <c r="HA320" s="1"/>
      <c r="HB320" s="1"/>
      <c r="HC320" s="1"/>
      <c r="HD320" s="1"/>
      <c r="HE320" s="1"/>
      <c r="HF320" s="1"/>
      <c r="HG320" s="1"/>
      <c r="HH320" s="1"/>
      <c r="HI320" s="1"/>
      <c r="HJ320" s="1"/>
      <c r="HK320" s="1"/>
      <c r="HL320" s="1"/>
      <c r="HM320" s="1"/>
      <c r="HN320" s="1"/>
      <c r="HO320" s="1"/>
      <c r="HP320" s="1"/>
      <c r="HQ320" s="1"/>
      <c r="HR320" s="1"/>
      <c r="HS320" s="1"/>
      <c r="HT320" s="1"/>
      <c r="HU320" s="1"/>
      <c r="HV320" s="1"/>
      <c r="HW320" s="1"/>
      <c r="HX320" s="1"/>
      <c r="HY320" s="1"/>
      <c r="HZ320" s="1"/>
      <c r="IA320" s="1"/>
      <c r="IB320" s="1"/>
      <c r="IC320" s="1"/>
      <c r="ID320" s="1"/>
      <c r="IE320" s="1"/>
      <c r="IF320" s="1"/>
      <c r="IG320" s="1"/>
      <c r="IH320" s="1"/>
      <c r="II320" s="1"/>
      <c r="IJ320" s="1"/>
      <c r="IK320" s="1"/>
    </row>
    <row r="321" spans="1:245" s="69" customFormat="1" x14ac:dyDescent="0.35">
      <c r="A321" s="84" t="s">
        <v>192</v>
      </c>
      <c r="B321" s="84" t="s">
        <v>185</v>
      </c>
      <c r="C321" s="84" t="s">
        <v>8</v>
      </c>
      <c r="D321" s="85">
        <v>8000000</v>
      </c>
      <c r="E321" s="86"/>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c r="GF321" s="1"/>
      <c r="GG321" s="1"/>
      <c r="GH321" s="1"/>
      <c r="GI321" s="1"/>
      <c r="GJ321" s="1"/>
      <c r="GK321" s="1"/>
      <c r="GL321" s="1"/>
      <c r="GM321" s="1"/>
      <c r="GN321" s="1"/>
      <c r="GO321" s="1"/>
      <c r="GP321" s="1"/>
      <c r="GQ321" s="1"/>
      <c r="GR321" s="1"/>
      <c r="GS321" s="1"/>
      <c r="GT321" s="1"/>
      <c r="GU321" s="1"/>
      <c r="GV321" s="1"/>
      <c r="GW321" s="1"/>
      <c r="GX321" s="1"/>
      <c r="GY321" s="1"/>
      <c r="GZ321" s="1"/>
      <c r="HA321" s="1"/>
      <c r="HB321" s="1"/>
      <c r="HC321" s="1"/>
      <c r="HD321" s="1"/>
      <c r="HE321" s="1"/>
      <c r="HF321" s="1"/>
      <c r="HG321" s="1"/>
      <c r="HH321" s="1"/>
      <c r="HI321" s="1"/>
      <c r="HJ321" s="1"/>
      <c r="HK321" s="1"/>
      <c r="HL321" s="1"/>
      <c r="HM321" s="1"/>
      <c r="HN321" s="1"/>
      <c r="HO321" s="1"/>
      <c r="HP321" s="1"/>
      <c r="HQ321" s="1"/>
      <c r="HR321" s="1"/>
      <c r="HS321" s="1"/>
      <c r="HT321" s="1"/>
      <c r="HU321" s="1"/>
      <c r="HV321" s="1"/>
      <c r="HW321" s="1"/>
      <c r="HX321" s="1"/>
      <c r="HY321" s="1"/>
      <c r="HZ321" s="1"/>
      <c r="IA321" s="1"/>
      <c r="IB321" s="1"/>
      <c r="IC321" s="1"/>
      <c r="ID321" s="1"/>
      <c r="IE321" s="1"/>
      <c r="IF321" s="1"/>
      <c r="IG321" s="1"/>
      <c r="IH321" s="1"/>
      <c r="II321" s="1"/>
      <c r="IJ321" s="1"/>
      <c r="IK321" s="1"/>
    </row>
    <row r="322" spans="1:245" s="69" customFormat="1" x14ac:dyDescent="0.35">
      <c r="A322" s="84" t="s">
        <v>193</v>
      </c>
      <c r="B322" s="84" t="s">
        <v>793</v>
      </c>
      <c r="C322" s="84" t="s">
        <v>8</v>
      </c>
      <c r="D322" s="85">
        <v>8000000</v>
      </c>
      <c r="E322" s="86"/>
      <c r="F322" s="70"/>
      <c r="G322" s="70"/>
      <c r="H322" s="70"/>
      <c r="I322" s="70"/>
      <c r="J322" s="70"/>
      <c r="K322" s="70"/>
      <c r="L322" s="70"/>
      <c r="M322" s="70"/>
      <c r="N322" s="70"/>
      <c r="O322" s="70"/>
      <c r="P322" s="70"/>
      <c r="Q322" s="70"/>
      <c r="R322" s="70"/>
      <c r="S322" s="70"/>
      <c r="T322" s="70"/>
      <c r="U322" s="70"/>
      <c r="V322" s="70"/>
      <c r="W322" s="70"/>
      <c r="X322" s="70"/>
      <c r="Y322" s="70"/>
      <c r="Z322" s="70"/>
      <c r="AA322" s="70"/>
      <c r="AB322" s="70"/>
      <c r="AC322" s="70"/>
      <c r="AD322" s="70"/>
      <c r="AE322" s="70"/>
      <c r="AF322" s="70"/>
      <c r="AG322" s="70"/>
      <c r="AH322" s="70"/>
      <c r="AI322" s="70"/>
      <c r="AJ322" s="70"/>
      <c r="AK322" s="70"/>
      <c r="AL322" s="70"/>
      <c r="AM322" s="70"/>
      <c r="AN322" s="70"/>
      <c r="AO322" s="70"/>
      <c r="AP322" s="70"/>
      <c r="AQ322" s="70"/>
      <c r="AR322" s="70"/>
      <c r="AS322" s="70"/>
      <c r="AT322" s="70"/>
      <c r="AU322" s="70"/>
      <c r="AV322" s="70"/>
      <c r="AW322" s="70"/>
      <c r="AX322" s="70"/>
      <c r="AY322" s="70"/>
      <c r="AZ322" s="70"/>
      <c r="BA322" s="70"/>
      <c r="BB322" s="70"/>
      <c r="BC322" s="70"/>
      <c r="BD322" s="70"/>
      <c r="BE322" s="70"/>
      <c r="BF322" s="70"/>
      <c r="BG322" s="70"/>
      <c r="BH322" s="70"/>
      <c r="BI322" s="70"/>
      <c r="BJ322" s="70"/>
      <c r="BK322" s="70"/>
      <c r="BL322" s="70"/>
      <c r="BM322" s="70"/>
      <c r="BN322" s="70"/>
      <c r="BO322" s="70"/>
      <c r="BP322" s="70"/>
      <c r="BQ322" s="70"/>
      <c r="BR322" s="70"/>
      <c r="BS322" s="70"/>
      <c r="BT322" s="70"/>
      <c r="BU322" s="70"/>
      <c r="BV322" s="70"/>
      <c r="BW322" s="70"/>
      <c r="BX322" s="70"/>
      <c r="BY322" s="70"/>
      <c r="BZ322" s="70"/>
      <c r="CA322" s="70"/>
      <c r="CB322" s="70"/>
      <c r="CC322" s="70"/>
      <c r="CD322" s="70"/>
      <c r="CE322" s="70"/>
      <c r="CF322" s="70"/>
      <c r="CG322" s="70"/>
      <c r="CH322" s="70"/>
      <c r="CI322" s="70"/>
      <c r="CJ322" s="70"/>
      <c r="CK322" s="70"/>
      <c r="CL322" s="70"/>
      <c r="CM322" s="70"/>
      <c r="CN322" s="70"/>
      <c r="CO322" s="70"/>
      <c r="CP322" s="70"/>
      <c r="CQ322" s="70"/>
      <c r="CR322" s="70"/>
      <c r="CS322" s="70"/>
      <c r="CT322" s="70"/>
      <c r="CU322" s="70"/>
      <c r="CV322" s="70"/>
      <c r="CW322" s="70"/>
      <c r="CX322" s="70"/>
      <c r="CY322" s="70"/>
      <c r="CZ322" s="70"/>
      <c r="DA322" s="70"/>
      <c r="DB322" s="70"/>
      <c r="DC322" s="70"/>
      <c r="DD322" s="70"/>
      <c r="DE322" s="70"/>
      <c r="DF322" s="70"/>
      <c r="DG322" s="70"/>
      <c r="DH322" s="70"/>
      <c r="DI322" s="70"/>
      <c r="DJ322" s="70"/>
      <c r="DK322" s="70"/>
      <c r="DL322" s="70"/>
      <c r="DM322" s="70"/>
      <c r="DN322" s="70"/>
      <c r="DO322" s="70"/>
      <c r="DP322" s="70"/>
      <c r="DQ322" s="70"/>
      <c r="DR322" s="70"/>
      <c r="DS322" s="70"/>
      <c r="DT322" s="70"/>
      <c r="DU322" s="70"/>
      <c r="DV322" s="70"/>
      <c r="DW322" s="70"/>
      <c r="DX322" s="70"/>
      <c r="DY322" s="70"/>
      <c r="DZ322" s="70"/>
      <c r="EA322" s="70"/>
      <c r="EB322" s="70"/>
      <c r="EC322" s="70"/>
      <c r="ED322" s="70"/>
      <c r="EE322" s="70"/>
      <c r="EF322" s="70"/>
      <c r="EG322" s="70"/>
      <c r="EH322" s="70"/>
      <c r="EI322" s="70"/>
      <c r="EJ322" s="70"/>
      <c r="EK322" s="70"/>
      <c r="EL322" s="70"/>
      <c r="EM322" s="70"/>
      <c r="EN322" s="70"/>
      <c r="EO322" s="70"/>
      <c r="EP322" s="70"/>
      <c r="EQ322" s="70"/>
      <c r="ER322" s="70"/>
      <c r="ES322" s="70"/>
      <c r="ET322" s="70"/>
      <c r="EU322" s="70"/>
      <c r="EV322" s="70"/>
      <c r="EW322" s="70"/>
      <c r="EX322" s="70"/>
      <c r="EY322" s="70"/>
      <c r="EZ322" s="70"/>
      <c r="FA322" s="70"/>
      <c r="FB322" s="70"/>
      <c r="FC322" s="70"/>
      <c r="FD322" s="70"/>
      <c r="FE322" s="70"/>
      <c r="FF322" s="70"/>
      <c r="FG322" s="70"/>
      <c r="FH322" s="70"/>
      <c r="FI322" s="70"/>
      <c r="FJ322" s="70"/>
      <c r="FK322" s="70"/>
      <c r="FL322" s="70"/>
      <c r="FM322" s="70"/>
      <c r="FN322" s="70"/>
      <c r="FO322" s="70"/>
      <c r="FP322" s="70"/>
      <c r="FQ322" s="70"/>
      <c r="FR322" s="70"/>
      <c r="FS322" s="70"/>
      <c r="FT322" s="70"/>
      <c r="FU322" s="70"/>
      <c r="FV322" s="70"/>
      <c r="FW322" s="70"/>
      <c r="FX322" s="70"/>
      <c r="FY322" s="70"/>
      <c r="FZ322" s="70"/>
      <c r="GA322" s="70"/>
      <c r="GB322" s="70"/>
      <c r="GC322" s="70"/>
      <c r="GD322" s="70"/>
      <c r="GE322" s="70"/>
      <c r="GF322" s="70"/>
      <c r="GG322" s="70"/>
      <c r="GH322" s="70"/>
      <c r="GI322" s="70"/>
      <c r="GJ322" s="70"/>
      <c r="GK322" s="70"/>
      <c r="GL322" s="70"/>
      <c r="GM322" s="70"/>
      <c r="GN322" s="70"/>
      <c r="GO322" s="70"/>
      <c r="GP322" s="70"/>
      <c r="GQ322" s="70"/>
      <c r="GR322" s="70"/>
      <c r="GS322" s="70"/>
      <c r="GT322" s="70"/>
      <c r="GU322" s="70"/>
      <c r="GV322" s="70"/>
      <c r="GW322" s="70"/>
      <c r="GX322" s="70"/>
      <c r="GY322" s="70"/>
      <c r="GZ322" s="70"/>
      <c r="HA322" s="70"/>
      <c r="HB322" s="70"/>
      <c r="HC322" s="70"/>
      <c r="HD322" s="70"/>
      <c r="HE322" s="70"/>
      <c r="HF322" s="70"/>
      <c r="HG322" s="70"/>
      <c r="HH322" s="70"/>
      <c r="HI322" s="70"/>
      <c r="HJ322" s="70"/>
      <c r="HK322" s="70"/>
      <c r="HL322" s="70"/>
      <c r="HM322" s="70"/>
      <c r="HN322" s="70"/>
      <c r="HO322" s="70"/>
      <c r="HP322" s="70"/>
      <c r="HQ322" s="70"/>
      <c r="HR322" s="70"/>
      <c r="HS322" s="70"/>
      <c r="HT322" s="70"/>
      <c r="HU322" s="70"/>
      <c r="HV322" s="70"/>
      <c r="HW322" s="70"/>
      <c r="HX322" s="70"/>
      <c r="HY322" s="70"/>
      <c r="HZ322" s="70"/>
      <c r="IA322" s="70"/>
      <c r="IB322" s="70"/>
      <c r="IC322" s="70"/>
      <c r="ID322" s="70"/>
      <c r="IE322" s="70"/>
      <c r="IF322" s="70"/>
      <c r="IG322" s="70"/>
      <c r="IH322" s="70"/>
      <c r="II322" s="70"/>
      <c r="IJ322" s="70"/>
      <c r="IK322" s="70"/>
    </row>
    <row r="323" spans="1:245" x14ac:dyDescent="0.35">
      <c r="A323" s="84" t="s">
        <v>794</v>
      </c>
      <c r="B323" s="84" t="s">
        <v>795</v>
      </c>
      <c r="C323" s="84" t="s">
        <v>8</v>
      </c>
      <c r="D323" s="85">
        <v>8000000</v>
      </c>
      <c r="E323" s="86"/>
      <c r="F323" s="68"/>
      <c r="G323" s="68"/>
      <c r="H323" s="68"/>
      <c r="I323" s="68"/>
      <c r="J323" s="68"/>
      <c r="K323" s="68"/>
      <c r="L323" s="68"/>
      <c r="M323" s="68"/>
      <c r="N323" s="68"/>
      <c r="O323" s="68"/>
      <c r="P323" s="68"/>
      <c r="Q323" s="68"/>
      <c r="R323" s="68"/>
      <c r="S323" s="68"/>
      <c r="T323" s="68"/>
      <c r="U323" s="68"/>
      <c r="V323" s="68"/>
      <c r="W323" s="68"/>
      <c r="X323" s="68"/>
      <c r="Y323" s="68"/>
      <c r="Z323" s="68"/>
      <c r="AA323" s="68"/>
      <c r="AB323" s="68"/>
      <c r="AC323" s="68"/>
      <c r="AD323" s="68"/>
      <c r="AE323" s="68"/>
      <c r="AF323" s="68"/>
      <c r="AG323" s="68"/>
      <c r="AH323" s="68"/>
      <c r="AI323" s="68"/>
      <c r="AJ323" s="68"/>
      <c r="AK323" s="68"/>
      <c r="AL323" s="68"/>
      <c r="AM323" s="68"/>
      <c r="AN323" s="68"/>
      <c r="AO323" s="68"/>
      <c r="AP323" s="68"/>
      <c r="AQ323" s="68"/>
      <c r="AR323" s="68"/>
      <c r="AS323" s="68"/>
      <c r="AT323" s="68"/>
      <c r="AU323" s="68"/>
      <c r="AV323" s="68"/>
      <c r="AW323" s="68"/>
      <c r="AX323" s="68"/>
      <c r="AY323" s="68"/>
      <c r="AZ323" s="68"/>
      <c r="BA323" s="68"/>
      <c r="BB323" s="68"/>
      <c r="BC323" s="68"/>
      <c r="BD323" s="68"/>
      <c r="BE323" s="68"/>
      <c r="BF323" s="68"/>
      <c r="BG323" s="68"/>
      <c r="BH323" s="68"/>
      <c r="BI323" s="68"/>
      <c r="BJ323" s="68"/>
      <c r="BK323" s="68"/>
      <c r="BL323" s="68"/>
      <c r="BM323" s="68"/>
      <c r="BN323" s="68"/>
      <c r="BO323" s="68"/>
      <c r="BP323" s="68"/>
      <c r="BQ323" s="68"/>
      <c r="BR323" s="68"/>
      <c r="BS323" s="68"/>
      <c r="BT323" s="68"/>
      <c r="BU323" s="68"/>
      <c r="BV323" s="68"/>
      <c r="BW323" s="68"/>
      <c r="BX323" s="68"/>
      <c r="BY323" s="68"/>
      <c r="BZ323" s="68"/>
      <c r="CA323" s="68"/>
      <c r="CB323" s="68"/>
      <c r="CC323" s="68"/>
      <c r="CD323" s="68"/>
      <c r="CE323" s="68"/>
      <c r="CF323" s="68"/>
      <c r="CG323" s="68"/>
      <c r="CH323" s="68"/>
      <c r="CI323" s="68"/>
      <c r="CJ323" s="68"/>
      <c r="CK323" s="68"/>
      <c r="CL323" s="68"/>
      <c r="CM323" s="68"/>
      <c r="CN323" s="68"/>
      <c r="CO323" s="68"/>
      <c r="CP323" s="68"/>
      <c r="CQ323" s="68"/>
      <c r="CR323" s="68"/>
      <c r="CS323" s="68"/>
      <c r="CT323" s="68"/>
      <c r="CU323" s="68"/>
      <c r="CV323" s="68"/>
      <c r="CW323" s="68"/>
      <c r="CX323" s="68"/>
      <c r="CY323" s="68"/>
      <c r="CZ323" s="68"/>
      <c r="DA323" s="68"/>
      <c r="DB323" s="68"/>
      <c r="DC323" s="68"/>
      <c r="DD323" s="68"/>
      <c r="DE323" s="68"/>
      <c r="DF323" s="68"/>
      <c r="DG323" s="68"/>
      <c r="DH323" s="68"/>
      <c r="DI323" s="68"/>
      <c r="DJ323" s="68"/>
      <c r="DK323" s="68"/>
      <c r="DL323" s="68"/>
      <c r="DM323" s="68"/>
      <c r="DN323" s="68"/>
      <c r="DO323" s="68"/>
      <c r="DP323" s="68"/>
      <c r="DQ323" s="68"/>
      <c r="DR323" s="68"/>
      <c r="DS323" s="68"/>
      <c r="DT323" s="68"/>
      <c r="DU323" s="68"/>
      <c r="DV323" s="68"/>
      <c r="DW323" s="68"/>
      <c r="DX323" s="68"/>
      <c r="DY323" s="68"/>
      <c r="DZ323" s="68"/>
      <c r="EA323" s="68"/>
      <c r="EB323" s="68"/>
      <c r="EC323" s="68"/>
      <c r="ED323" s="68"/>
      <c r="EE323" s="68"/>
      <c r="EF323" s="68"/>
      <c r="EG323" s="68"/>
      <c r="EH323" s="68"/>
      <c r="EI323" s="68"/>
      <c r="EJ323" s="68"/>
      <c r="EK323" s="68"/>
      <c r="EL323" s="68"/>
      <c r="EM323" s="68"/>
      <c r="EN323" s="68"/>
      <c r="EO323" s="68"/>
      <c r="EP323" s="68"/>
      <c r="EQ323" s="68"/>
      <c r="ER323" s="68"/>
      <c r="ES323" s="68"/>
      <c r="ET323" s="68"/>
      <c r="EU323" s="68"/>
      <c r="EV323" s="68"/>
      <c r="EW323" s="68"/>
      <c r="EX323" s="68"/>
      <c r="EY323" s="68"/>
      <c r="EZ323" s="68"/>
      <c r="FA323" s="68"/>
      <c r="FB323" s="68"/>
      <c r="FC323" s="68"/>
      <c r="FD323" s="68"/>
      <c r="FE323" s="68"/>
      <c r="FF323" s="68"/>
      <c r="FG323" s="68"/>
      <c r="FH323" s="68"/>
      <c r="FI323" s="68"/>
      <c r="FJ323" s="68"/>
      <c r="FK323" s="68"/>
      <c r="FL323" s="68"/>
      <c r="FM323" s="68"/>
      <c r="FN323" s="68"/>
      <c r="FO323" s="68"/>
      <c r="FP323" s="68"/>
      <c r="FQ323" s="68"/>
      <c r="FR323" s="68"/>
      <c r="FS323" s="68"/>
      <c r="FT323" s="68"/>
      <c r="FU323" s="68"/>
      <c r="FV323" s="68"/>
      <c r="FW323" s="68"/>
      <c r="FX323" s="68"/>
      <c r="FY323" s="68"/>
      <c r="FZ323" s="68"/>
      <c r="GA323" s="68"/>
      <c r="GB323" s="68"/>
      <c r="GC323" s="68"/>
      <c r="GD323" s="68"/>
      <c r="GE323" s="68"/>
      <c r="GF323" s="68"/>
      <c r="GG323" s="68"/>
      <c r="GH323" s="68"/>
      <c r="GI323" s="68"/>
      <c r="GJ323" s="68"/>
      <c r="GK323" s="68"/>
      <c r="GL323" s="68"/>
      <c r="GM323" s="68"/>
      <c r="GN323" s="68"/>
      <c r="GO323" s="68"/>
      <c r="GP323" s="68"/>
      <c r="GQ323" s="68"/>
      <c r="GR323" s="68"/>
      <c r="GS323" s="68"/>
      <c r="GT323" s="68"/>
      <c r="GU323" s="68"/>
      <c r="GV323" s="68"/>
      <c r="GW323" s="68"/>
      <c r="GX323" s="68"/>
      <c r="GY323" s="68"/>
      <c r="GZ323" s="68"/>
      <c r="HA323" s="68"/>
      <c r="HB323" s="68"/>
      <c r="HC323" s="68"/>
      <c r="HD323" s="68"/>
      <c r="HE323" s="68"/>
      <c r="HF323" s="68"/>
      <c r="HG323" s="68"/>
      <c r="HH323" s="68"/>
      <c r="HI323" s="68"/>
      <c r="HJ323" s="68"/>
      <c r="HK323" s="68"/>
      <c r="HL323" s="68"/>
      <c r="HM323" s="68"/>
      <c r="HN323" s="68"/>
      <c r="HO323" s="68"/>
      <c r="HP323" s="68"/>
      <c r="HQ323" s="68"/>
      <c r="HR323" s="68"/>
      <c r="HS323" s="68"/>
      <c r="HT323" s="68"/>
      <c r="HU323" s="68"/>
      <c r="HV323" s="68"/>
      <c r="HW323" s="68"/>
      <c r="HX323" s="68"/>
      <c r="HY323" s="68"/>
      <c r="HZ323" s="68"/>
      <c r="IA323" s="68"/>
      <c r="IB323" s="68"/>
      <c r="IC323" s="68"/>
      <c r="ID323" s="68"/>
      <c r="IE323" s="68"/>
      <c r="IF323" s="68"/>
      <c r="IG323" s="68"/>
      <c r="IH323" s="68"/>
      <c r="II323" s="68"/>
      <c r="IJ323" s="68"/>
      <c r="IK323" s="68"/>
    </row>
    <row r="324" spans="1:245" x14ac:dyDescent="0.35">
      <c r="A324" s="84" t="s">
        <v>796</v>
      </c>
      <c r="B324" s="84" t="s">
        <v>797</v>
      </c>
      <c r="C324" s="84" t="s">
        <v>8</v>
      </c>
      <c r="D324" s="85">
        <v>7000000</v>
      </c>
      <c r="E324" s="86"/>
      <c r="F324" s="70"/>
      <c r="G324" s="70"/>
      <c r="H324" s="70"/>
      <c r="I324" s="70"/>
      <c r="J324" s="70"/>
      <c r="K324" s="70"/>
      <c r="L324" s="70"/>
      <c r="M324" s="70"/>
      <c r="N324" s="70"/>
      <c r="O324" s="70"/>
      <c r="P324" s="70"/>
      <c r="Q324" s="70"/>
      <c r="R324" s="70"/>
      <c r="S324" s="70"/>
      <c r="T324" s="70"/>
      <c r="U324" s="70"/>
      <c r="V324" s="70"/>
      <c r="W324" s="70"/>
      <c r="X324" s="70"/>
      <c r="Y324" s="70"/>
      <c r="Z324" s="70"/>
      <c r="AA324" s="70"/>
      <c r="AB324" s="70"/>
      <c r="AC324" s="70"/>
      <c r="AD324" s="70"/>
      <c r="AE324" s="70"/>
      <c r="AF324" s="70"/>
      <c r="AG324" s="70"/>
      <c r="AH324" s="70"/>
      <c r="AI324" s="70"/>
      <c r="AJ324" s="70"/>
      <c r="AK324" s="70"/>
      <c r="AL324" s="70"/>
      <c r="AM324" s="70"/>
      <c r="AN324" s="70"/>
      <c r="AO324" s="70"/>
      <c r="AP324" s="70"/>
      <c r="AQ324" s="70"/>
      <c r="AR324" s="70"/>
      <c r="AS324" s="70"/>
      <c r="AT324" s="70"/>
      <c r="AU324" s="70"/>
      <c r="AV324" s="70"/>
      <c r="AW324" s="70"/>
      <c r="AX324" s="70"/>
      <c r="AY324" s="70"/>
      <c r="AZ324" s="70"/>
      <c r="BA324" s="70"/>
      <c r="BB324" s="70"/>
      <c r="BC324" s="70"/>
      <c r="BD324" s="70"/>
      <c r="BE324" s="70"/>
      <c r="BF324" s="70"/>
      <c r="BG324" s="70"/>
      <c r="BH324" s="70"/>
      <c r="BI324" s="70"/>
      <c r="BJ324" s="70"/>
      <c r="BK324" s="70"/>
      <c r="BL324" s="70"/>
      <c r="BM324" s="70"/>
      <c r="BN324" s="70"/>
      <c r="BO324" s="70"/>
      <c r="BP324" s="70"/>
      <c r="BQ324" s="70"/>
      <c r="BR324" s="70"/>
      <c r="BS324" s="70"/>
      <c r="BT324" s="70"/>
      <c r="BU324" s="70"/>
      <c r="BV324" s="70"/>
      <c r="BW324" s="70"/>
      <c r="BX324" s="70"/>
      <c r="BY324" s="70"/>
      <c r="BZ324" s="70"/>
      <c r="CA324" s="70"/>
      <c r="CB324" s="70"/>
      <c r="CC324" s="70"/>
      <c r="CD324" s="70"/>
      <c r="CE324" s="70"/>
      <c r="CF324" s="70"/>
      <c r="CG324" s="70"/>
      <c r="CH324" s="70"/>
      <c r="CI324" s="70"/>
      <c r="CJ324" s="70"/>
      <c r="CK324" s="70"/>
      <c r="CL324" s="70"/>
      <c r="CM324" s="70"/>
      <c r="CN324" s="70"/>
      <c r="CO324" s="70"/>
      <c r="CP324" s="70"/>
      <c r="CQ324" s="70"/>
      <c r="CR324" s="70"/>
      <c r="CS324" s="70"/>
      <c r="CT324" s="70"/>
      <c r="CU324" s="70"/>
      <c r="CV324" s="70"/>
      <c r="CW324" s="70"/>
      <c r="CX324" s="70"/>
      <c r="CY324" s="70"/>
      <c r="CZ324" s="70"/>
      <c r="DA324" s="70"/>
      <c r="DB324" s="70"/>
      <c r="DC324" s="70"/>
      <c r="DD324" s="70"/>
      <c r="DE324" s="70"/>
      <c r="DF324" s="70"/>
      <c r="DG324" s="70"/>
      <c r="DH324" s="70"/>
      <c r="DI324" s="70"/>
      <c r="DJ324" s="70"/>
      <c r="DK324" s="70"/>
      <c r="DL324" s="70"/>
      <c r="DM324" s="70"/>
      <c r="DN324" s="70"/>
      <c r="DO324" s="70"/>
      <c r="DP324" s="70"/>
      <c r="DQ324" s="70"/>
      <c r="DR324" s="70"/>
      <c r="DS324" s="70"/>
      <c r="DT324" s="70"/>
      <c r="DU324" s="70"/>
      <c r="DV324" s="70"/>
      <c r="DW324" s="70"/>
      <c r="DX324" s="70"/>
      <c r="DY324" s="70"/>
      <c r="DZ324" s="70"/>
      <c r="EA324" s="70"/>
      <c r="EB324" s="70"/>
      <c r="EC324" s="70"/>
      <c r="ED324" s="70"/>
      <c r="EE324" s="70"/>
      <c r="EF324" s="70"/>
      <c r="EG324" s="70"/>
      <c r="EH324" s="70"/>
      <c r="EI324" s="70"/>
      <c r="EJ324" s="70"/>
      <c r="EK324" s="70"/>
      <c r="EL324" s="70"/>
      <c r="EM324" s="70"/>
      <c r="EN324" s="70"/>
      <c r="EO324" s="70"/>
      <c r="EP324" s="70"/>
      <c r="EQ324" s="70"/>
      <c r="ER324" s="70"/>
      <c r="ES324" s="70"/>
      <c r="ET324" s="70"/>
      <c r="EU324" s="70"/>
      <c r="EV324" s="70"/>
      <c r="EW324" s="70"/>
      <c r="EX324" s="70"/>
      <c r="EY324" s="70"/>
      <c r="EZ324" s="70"/>
      <c r="FA324" s="70"/>
      <c r="FB324" s="70"/>
      <c r="FC324" s="70"/>
      <c r="FD324" s="70"/>
      <c r="FE324" s="70"/>
      <c r="FF324" s="70"/>
      <c r="FG324" s="70"/>
      <c r="FH324" s="70"/>
      <c r="FI324" s="70"/>
      <c r="FJ324" s="70"/>
      <c r="FK324" s="70"/>
      <c r="FL324" s="70"/>
      <c r="FM324" s="70"/>
      <c r="FN324" s="70"/>
      <c r="FO324" s="70"/>
      <c r="FP324" s="70"/>
      <c r="FQ324" s="70"/>
      <c r="FR324" s="70"/>
      <c r="FS324" s="70"/>
      <c r="FT324" s="70"/>
      <c r="FU324" s="70"/>
      <c r="FV324" s="70"/>
      <c r="FW324" s="70"/>
      <c r="FX324" s="70"/>
      <c r="FY324" s="70"/>
      <c r="FZ324" s="70"/>
      <c r="GA324" s="70"/>
      <c r="GB324" s="70"/>
      <c r="GC324" s="70"/>
      <c r="GD324" s="70"/>
      <c r="GE324" s="70"/>
      <c r="GF324" s="70"/>
      <c r="GG324" s="70"/>
      <c r="GH324" s="70"/>
      <c r="GI324" s="70"/>
      <c r="GJ324" s="70"/>
      <c r="GK324" s="70"/>
      <c r="GL324" s="70"/>
      <c r="GM324" s="70"/>
      <c r="GN324" s="70"/>
      <c r="GO324" s="70"/>
      <c r="GP324" s="70"/>
      <c r="GQ324" s="70"/>
      <c r="GR324" s="70"/>
      <c r="GS324" s="70"/>
      <c r="GT324" s="70"/>
      <c r="GU324" s="70"/>
      <c r="GV324" s="70"/>
      <c r="GW324" s="70"/>
      <c r="GX324" s="70"/>
      <c r="GY324" s="70"/>
      <c r="GZ324" s="70"/>
      <c r="HA324" s="70"/>
      <c r="HB324" s="70"/>
      <c r="HC324" s="70"/>
      <c r="HD324" s="70"/>
      <c r="HE324" s="70"/>
      <c r="HF324" s="70"/>
      <c r="HG324" s="70"/>
      <c r="HH324" s="70"/>
      <c r="HI324" s="70"/>
      <c r="HJ324" s="70"/>
      <c r="HK324" s="70"/>
      <c r="HL324" s="70"/>
      <c r="HM324" s="70"/>
      <c r="HN324" s="70"/>
      <c r="HO324" s="70"/>
      <c r="HP324" s="70"/>
      <c r="HQ324" s="70"/>
      <c r="HR324" s="70"/>
      <c r="HS324" s="70"/>
      <c r="HT324" s="70"/>
      <c r="HU324" s="70"/>
      <c r="HV324" s="70"/>
      <c r="HW324" s="70"/>
      <c r="HX324" s="70"/>
      <c r="HY324" s="70"/>
      <c r="HZ324" s="70"/>
      <c r="IA324" s="70"/>
      <c r="IB324" s="70"/>
      <c r="IC324" s="70"/>
      <c r="ID324" s="70"/>
      <c r="IE324" s="70"/>
      <c r="IF324" s="70"/>
      <c r="IG324" s="70"/>
      <c r="IH324" s="70"/>
      <c r="II324" s="70"/>
      <c r="IJ324" s="70"/>
      <c r="IK324" s="70"/>
    </row>
    <row r="325" spans="1:245" s="70" customFormat="1" x14ac:dyDescent="0.35">
      <c r="A325" s="84"/>
      <c r="B325" s="84"/>
      <c r="C325" s="84"/>
      <c r="D325" s="85"/>
      <c r="E325" s="86"/>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c r="GP325" s="1"/>
      <c r="GQ325" s="1"/>
      <c r="GR325" s="1"/>
      <c r="GS325" s="1"/>
      <c r="GT325" s="1"/>
      <c r="GU325" s="1"/>
      <c r="GV325" s="1"/>
      <c r="GW325" s="1"/>
      <c r="GX325" s="1"/>
      <c r="GY325" s="1"/>
      <c r="GZ325" s="1"/>
      <c r="HA325" s="1"/>
      <c r="HB325" s="1"/>
      <c r="HC325" s="1"/>
      <c r="HD325" s="1"/>
      <c r="HE325" s="1"/>
      <c r="HF325" s="1"/>
      <c r="HG325" s="1"/>
      <c r="HH325" s="1"/>
      <c r="HI325" s="1"/>
      <c r="HJ325" s="1"/>
      <c r="HK325" s="1"/>
      <c r="HL325" s="1"/>
      <c r="HM325" s="1"/>
      <c r="HN325" s="1"/>
      <c r="HO325" s="1"/>
      <c r="HP325" s="1"/>
      <c r="HQ325" s="1"/>
      <c r="HR325" s="1"/>
      <c r="HS325" s="1"/>
      <c r="HT325" s="1"/>
      <c r="HU325" s="1"/>
      <c r="HV325" s="1"/>
      <c r="HW325" s="1"/>
      <c r="HX325" s="1"/>
      <c r="HY325" s="1"/>
      <c r="HZ325" s="1"/>
      <c r="IA325" s="1"/>
      <c r="IB325" s="1"/>
      <c r="IC325" s="1"/>
      <c r="ID325" s="1"/>
      <c r="IE325" s="1"/>
      <c r="IF325" s="1"/>
      <c r="IG325" s="1"/>
      <c r="IH325" s="1"/>
      <c r="II325" s="1"/>
      <c r="IJ325" s="1"/>
      <c r="IK325" s="1"/>
    </row>
    <row r="326" spans="1:245" s="68" customFormat="1" x14ac:dyDescent="0.35">
      <c r="A326" s="84" t="s">
        <v>194</v>
      </c>
      <c r="B326" s="84" t="s">
        <v>798</v>
      </c>
      <c r="C326" s="84" t="s">
        <v>17</v>
      </c>
      <c r="D326" s="85">
        <v>17000000</v>
      </c>
      <c r="E326" s="86"/>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c r="GF326" s="1"/>
      <c r="GG326" s="1"/>
      <c r="GH326" s="1"/>
      <c r="GI326" s="1"/>
      <c r="GJ326" s="1"/>
      <c r="GK326" s="1"/>
      <c r="GL326" s="1"/>
      <c r="GM326" s="1"/>
      <c r="GN326" s="1"/>
      <c r="GO326" s="1"/>
      <c r="GP326" s="1"/>
      <c r="GQ326" s="1"/>
      <c r="GR326" s="1"/>
      <c r="GS326" s="1"/>
      <c r="GT326" s="1"/>
      <c r="GU326" s="1"/>
      <c r="GV326" s="1"/>
      <c r="GW326" s="1"/>
      <c r="GX326" s="1"/>
      <c r="GY326" s="1"/>
      <c r="GZ326" s="1"/>
      <c r="HA326" s="1"/>
      <c r="HB326" s="1"/>
      <c r="HC326" s="1"/>
      <c r="HD326" s="1"/>
      <c r="HE326" s="1"/>
      <c r="HF326" s="1"/>
      <c r="HG326" s="1"/>
      <c r="HH326" s="1"/>
      <c r="HI326" s="1"/>
      <c r="HJ326" s="1"/>
      <c r="HK326" s="1"/>
      <c r="HL326" s="1"/>
      <c r="HM326" s="1"/>
      <c r="HN326" s="1"/>
      <c r="HO326" s="1"/>
      <c r="HP326" s="1"/>
      <c r="HQ326" s="1"/>
      <c r="HR326" s="1"/>
      <c r="HS326" s="1"/>
      <c r="HT326" s="1"/>
      <c r="HU326" s="1"/>
      <c r="HV326" s="1"/>
      <c r="HW326" s="1"/>
      <c r="HX326" s="1"/>
      <c r="HY326" s="1"/>
      <c r="HZ326" s="1"/>
      <c r="IA326" s="1"/>
      <c r="IB326" s="1"/>
      <c r="IC326" s="1"/>
      <c r="ID326" s="1"/>
      <c r="IE326" s="1"/>
      <c r="IF326" s="1"/>
      <c r="IG326" s="1"/>
      <c r="IH326" s="1"/>
      <c r="II326" s="1"/>
      <c r="IJ326" s="1"/>
      <c r="IK326" s="1"/>
    </row>
    <row r="327" spans="1:245" s="68" customFormat="1" x14ac:dyDescent="0.35">
      <c r="A327" s="84" t="s">
        <v>195</v>
      </c>
      <c r="B327" s="84" t="s">
        <v>468</v>
      </c>
      <c r="C327" s="84" t="s">
        <v>17</v>
      </c>
      <c r="D327" s="85">
        <v>15000000</v>
      </c>
      <c r="E327" s="86"/>
      <c r="F327" s="70"/>
      <c r="G327" s="70"/>
      <c r="H327" s="70"/>
      <c r="I327" s="70"/>
      <c r="J327" s="70"/>
      <c r="K327" s="70"/>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c r="AU327" s="70"/>
      <c r="AV327" s="70"/>
      <c r="AW327" s="70"/>
      <c r="AX327" s="70"/>
      <c r="AY327" s="70"/>
      <c r="AZ327" s="70"/>
      <c r="BA327" s="70"/>
      <c r="BB327" s="70"/>
      <c r="BC327" s="70"/>
      <c r="BD327" s="70"/>
      <c r="BE327" s="70"/>
      <c r="BF327" s="70"/>
      <c r="BG327" s="70"/>
      <c r="BH327" s="70"/>
      <c r="BI327" s="70"/>
      <c r="BJ327" s="70"/>
      <c r="BK327" s="70"/>
      <c r="BL327" s="70"/>
      <c r="BM327" s="70"/>
      <c r="BN327" s="70"/>
      <c r="BO327" s="70"/>
      <c r="BP327" s="70"/>
      <c r="BQ327" s="70"/>
      <c r="BR327" s="70"/>
      <c r="BS327" s="70"/>
      <c r="BT327" s="70"/>
      <c r="BU327" s="70"/>
      <c r="BV327" s="70"/>
      <c r="BW327" s="70"/>
      <c r="BX327" s="70"/>
      <c r="BY327" s="70"/>
      <c r="BZ327" s="70"/>
      <c r="CA327" s="70"/>
      <c r="CB327" s="70"/>
      <c r="CC327" s="70"/>
      <c r="CD327" s="70"/>
      <c r="CE327" s="70"/>
      <c r="CF327" s="70"/>
      <c r="CG327" s="70"/>
      <c r="CH327" s="70"/>
      <c r="CI327" s="70"/>
      <c r="CJ327" s="70"/>
      <c r="CK327" s="70"/>
      <c r="CL327" s="70"/>
      <c r="CM327" s="70"/>
      <c r="CN327" s="70"/>
      <c r="CO327" s="70"/>
      <c r="CP327" s="70"/>
      <c r="CQ327" s="70"/>
      <c r="CR327" s="70"/>
      <c r="CS327" s="70"/>
      <c r="CT327" s="70"/>
      <c r="CU327" s="70"/>
      <c r="CV327" s="70"/>
      <c r="CW327" s="70"/>
      <c r="CX327" s="70"/>
      <c r="CY327" s="70"/>
      <c r="CZ327" s="70"/>
      <c r="DA327" s="70"/>
      <c r="DB327" s="70"/>
      <c r="DC327" s="70"/>
      <c r="DD327" s="70"/>
      <c r="DE327" s="70"/>
      <c r="DF327" s="70"/>
      <c r="DG327" s="70"/>
      <c r="DH327" s="70"/>
      <c r="DI327" s="70"/>
      <c r="DJ327" s="70"/>
      <c r="DK327" s="70"/>
      <c r="DL327" s="70"/>
      <c r="DM327" s="70"/>
      <c r="DN327" s="70"/>
      <c r="DO327" s="70"/>
      <c r="DP327" s="70"/>
      <c r="DQ327" s="70"/>
      <c r="DR327" s="70"/>
      <c r="DS327" s="70"/>
      <c r="DT327" s="70"/>
      <c r="DU327" s="70"/>
      <c r="DV327" s="70"/>
      <c r="DW327" s="70"/>
      <c r="DX327" s="70"/>
      <c r="DY327" s="70"/>
      <c r="DZ327" s="70"/>
      <c r="EA327" s="70"/>
      <c r="EB327" s="70"/>
      <c r="EC327" s="70"/>
      <c r="ED327" s="70"/>
      <c r="EE327" s="70"/>
      <c r="EF327" s="70"/>
      <c r="EG327" s="70"/>
      <c r="EH327" s="70"/>
      <c r="EI327" s="70"/>
      <c r="EJ327" s="70"/>
      <c r="EK327" s="70"/>
      <c r="EL327" s="70"/>
      <c r="EM327" s="70"/>
      <c r="EN327" s="70"/>
      <c r="EO327" s="70"/>
      <c r="EP327" s="70"/>
      <c r="EQ327" s="70"/>
      <c r="ER327" s="70"/>
      <c r="ES327" s="70"/>
      <c r="ET327" s="70"/>
      <c r="EU327" s="70"/>
      <c r="EV327" s="70"/>
      <c r="EW327" s="70"/>
      <c r="EX327" s="70"/>
      <c r="EY327" s="70"/>
      <c r="EZ327" s="70"/>
      <c r="FA327" s="70"/>
      <c r="FB327" s="70"/>
      <c r="FC327" s="70"/>
      <c r="FD327" s="70"/>
      <c r="FE327" s="70"/>
      <c r="FF327" s="70"/>
      <c r="FG327" s="70"/>
      <c r="FH327" s="70"/>
      <c r="FI327" s="70"/>
      <c r="FJ327" s="70"/>
      <c r="FK327" s="70"/>
      <c r="FL327" s="70"/>
      <c r="FM327" s="70"/>
      <c r="FN327" s="70"/>
      <c r="FO327" s="70"/>
      <c r="FP327" s="70"/>
      <c r="FQ327" s="70"/>
      <c r="FR327" s="70"/>
      <c r="FS327" s="70"/>
      <c r="FT327" s="70"/>
      <c r="FU327" s="70"/>
      <c r="FV327" s="70"/>
      <c r="FW327" s="70"/>
      <c r="FX327" s="70"/>
      <c r="FY327" s="70"/>
      <c r="FZ327" s="70"/>
      <c r="GA327" s="70"/>
      <c r="GB327" s="70"/>
      <c r="GC327" s="70"/>
      <c r="GD327" s="70"/>
      <c r="GE327" s="70"/>
      <c r="GF327" s="70"/>
      <c r="GG327" s="70"/>
      <c r="GH327" s="70"/>
      <c r="GI327" s="70"/>
      <c r="GJ327" s="70"/>
      <c r="GK327" s="70"/>
      <c r="GL327" s="70"/>
      <c r="GM327" s="70"/>
      <c r="GN327" s="70"/>
      <c r="GO327" s="70"/>
      <c r="GP327" s="70"/>
      <c r="GQ327" s="70"/>
      <c r="GR327" s="70"/>
      <c r="GS327" s="70"/>
      <c r="GT327" s="70"/>
      <c r="GU327" s="70"/>
      <c r="GV327" s="70"/>
      <c r="GW327" s="70"/>
      <c r="GX327" s="70"/>
      <c r="GY327" s="70"/>
      <c r="GZ327" s="70"/>
      <c r="HA327" s="70"/>
      <c r="HB327" s="70"/>
      <c r="HC327" s="70"/>
      <c r="HD327" s="70"/>
      <c r="HE327" s="70"/>
      <c r="HF327" s="70"/>
      <c r="HG327" s="70"/>
      <c r="HH327" s="70"/>
      <c r="HI327" s="70"/>
      <c r="HJ327" s="70"/>
      <c r="HK327" s="70"/>
      <c r="HL327" s="70"/>
      <c r="HM327" s="70"/>
      <c r="HN327" s="70"/>
      <c r="HO327" s="70"/>
      <c r="HP327" s="70"/>
      <c r="HQ327" s="70"/>
      <c r="HR327" s="70"/>
      <c r="HS327" s="70"/>
      <c r="HT327" s="70"/>
      <c r="HU327" s="70"/>
      <c r="HV327" s="70"/>
      <c r="HW327" s="70"/>
      <c r="HX327" s="70"/>
      <c r="HY327" s="70"/>
      <c r="HZ327" s="70"/>
      <c r="IA327" s="70"/>
      <c r="IB327" s="70"/>
      <c r="IC327" s="70"/>
      <c r="ID327" s="70"/>
      <c r="IE327" s="70"/>
      <c r="IF327" s="70"/>
      <c r="IG327" s="70"/>
      <c r="IH327" s="70"/>
      <c r="II327" s="70"/>
      <c r="IJ327" s="70"/>
      <c r="IK327" s="70"/>
    </row>
    <row r="328" spans="1:245" s="116" customFormat="1" x14ac:dyDescent="0.35">
      <c r="A328" s="102" t="s">
        <v>776</v>
      </c>
      <c r="B328" s="102" t="s">
        <v>467</v>
      </c>
      <c r="C328" s="102" t="s">
        <v>17</v>
      </c>
      <c r="D328" s="103">
        <v>15000000</v>
      </c>
      <c r="E328" s="104"/>
    </row>
    <row r="329" spans="1:245" s="72" customFormat="1" x14ac:dyDescent="0.35">
      <c r="A329" s="84" t="s">
        <v>466</v>
      </c>
      <c r="B329" s="84" t="s">
        <v>799</v>
      </c>
      <c r="C329" s="84" t="s">
        <v>17</v>
      </c>
      <c r="D329" s="85">
        <v>14000000</v>
      </c>
      <c r="E329" s="86"/>
      <c r="F329" s="68"/>
      <c r="G329" s="68"/>
      <c r="H329" s="68"/>
      <c r="I329" s="68"/>
      <c r="J329" s="68"/>
      <c r="K329" s="68"/>
      <c r="L329" s="68"/>
      <c r="M329" s="68"/>
      <c r="N329" s="68"/>
      <c r="O329" s="68"/>
      <c r="P329" s="68"/>
      <c r="Q329" s="68"/>
      <c r="R329" s="68"/>
      <c r="S329" s="68"/>
      <c r="T329" s="68"/>
      <c r="U329" s="68"/>
      <c r="V329" s="68"/>
      <c r="W329" s="68"/>
      <c r="X329" s="68"/>
      <c r="Y329" s="68"/>
      <c r="Z329" s="68"/>
      <c r="AA329" s="68"/>
      <c r="AB329" s="68"/>
      <c r="AC329" s="68"/>
      <c r="AD329" s="68"/>
      <c r="AE329" s="68"/>
      <c r="AF329" s="68"/>
      <c r="AG329" s="68"/>
      <c r="AH329" s="68"/>
      <c r="AI329" s="68"/>
      <c r="AJ329" s="68"/>
      <c r="AK329" s="68"/>
      <c r="AL329" s="68"/>
      <c r="AM329" s="68"/>
      <c r="AN329" s="68"/>
      <c r="AO329" s="68"/>
      <c r="AP329" s="68"/>
      <c r="AQ329" s="68"/>
      <c r="AR329" s="68"/>
      <c r="AS329" s="68"/>
      <c r="AT329" s="68"/>
      <c r="AU329" s="68"/>
      <c r="AV329" s="68"/>
      <c r="AW329" s="68"/>
      <c r="AX329" s="68"/>
      <c r="AY329" s="68"/>
      <c r="AZ329" s="68"/>
      <c r="BA329" s="68"/>
      <c r="BB329" s="68"/>
      <c r="BC329" s="68"/>
      <c r="BD329" s="68"/>
      <c r="BE329" s="68"/>
      <c r="BF329" s="68"/>
      <c r="BG329" s="68"/>
      <c r="BH329" s="68"/>
      <c r="BI329" s="68"/>
      <c r="BJ329" s="68"/>
      <c r="BK329" s="68"/>
      <c r="BL329" s="68"/>
      <c r="BM329" s="68"/>
      <c r="BN329" s="68"/>
      <c r="BO329" s="68"/>
      <c r="BP329" s="68"/>
      <c r="BQ329" s="68"/>
      <c r="BR329" s="68"/>
      <c r="BS329" s="68"/>
      <c r="BT329" s="68"/>
      <c r="BU329" s="68"/>
      <c r="BV329" s="68"/>
      <c r="BW329" s="68"/>
      <c r="BX329" s="68"/>
      <c r="BY329" s="68"/>
      <c r="BZ329" s="68"/>
      <c r="CA329" s="68"/>
      <c r="CB329" s="68"/>
      <c r="CC329" s="68"/>
      <c r="CD329" s="68"/>
      <c r="CE329" s="68"/>
      <c r="CF329" s="68"/>
      <c r="CG329" s="68"/>
      <c r="CH329" s="68"/>
      <c r="CI329" s="68"/>
      <c r="CJ329" s="68"/>
      <c r="CK329" s="68"/>
      <c r="CL329" s="68"/>
      <c r="CM329" s="68"/>
      <c r="CN329" s="68"/>
      <c r="CO329" s="68"/>
      <c r="CP329" s="68"/>
      <c r="CQ329" s="68"/>
      <c r="CR329" s="68"/>
      <c r="CS329" s="68"/>
      <c r="CT329" s="68"/>
      <c r="CU329" s="68"/>
      <c r="CV329" s="68"/>
      <c r="CW329" s="68"/>
      <c r="CX329" s="68"/>
      <c r="CY329" s="68"/>
      <c r="CZ329" s="68"/>
      <c r="DA329" s="68"/>
      <c r="DB329" s="68"/>
      <c r="DC329" s="68"/>
      <c r="DD329" s="68"/>
      <c r="DE329" s="68"/>
      <c r="DF329" s="68"/>
      <c r="DG329" s="68"/>
      <c r="DH329" s="68"/>
      <c r="DI329" s="68"/>
      <c r="DJ329" s="68"/>
      <c r="DK329" s="68"/>
      <c r="DL329" s="68"/>
      <c r="DM329" s="68"/>
      <c r="DN329" s="68"/>
      <c r="DO329" s="68"/>
      <c r="DP329" s="68"/>
      <c r="DQ329" s="68"/>
      <c r="DR329" s="68"/>
      <c r="DS329" s="68"/>
      <c r="DT329" s="68"/>
      <c r="DU329" s="68"/>
      <c r="DV329" s="68"/>
      <c r="DW329" s="68"/>
      <c r="DX329" s="68"/>
      <c r="DY329" s="68"/>
      <c r="DZ329" s="68"/>
      <c r="EA329" s="68"/>
      <c r="EB329" s="68"/>
      <c r="EC329" s="68"/>
      <c r="ED329" s="68"/>
      <c r="EE329" s="68"/>
      <c r="EF329" s="68"/>
      <c r="EG329" s="68"/>
      <c r="EH329" s="68"/>
      <c r="EI329" s="68"/>
      <c r="EJ329" s="68"/>
      <c r="EK329" s="68"/>
      <c r="EL329" s="68"/>
      <c r="EM329" s="68"/>
      <c r="EN329" s="68"/>
      <c r="EO329" s="68"/>
      <c r="EP329" s="68"/>
      <c r="EQ329" s="68"/>
      <c r="ER329" s="68"/>
      <c r="ES329" s="68"/>
      <c r="ET329" s="68"/>
      <c r="EU329" s="68"/>
      <c r="EV329" s="68"/>
      <c r="EW329" s="68"/>
      <c r="EX329" s="68"/>
      <c r="EY329" s="68"/>
      <c r="EZ329" s="68"/>
      <c r="FA329" s="68"/>
      <c r="FB329" s="68"/>
      <c r="FC329" s="68"/>
      <c r="FD329" s="68"/>
      <c r="FE329" s="68"/>
      <c r="FF329" s="68"/>
      <c r="FG329" s="68"/>
      <c r="FH329" s="68"/>
      <c r="FI329" s="68"/>
      <c r="FJ329" s="68"/>
      <c r="FK329" s="68"/>
      <c r="FL329" s="68"/>
      <c r="FM329" s="68"/>
      <c r="FN329" s="68"/>
      <c r="FO329" s="68"/>
      <c r="FP329" s="68"/>
      <c r="FQ329" s="68"/>
      <c r="FR329" s="68"/>
      <c r="FS329" s="68"/>
      <c r="FT329" s="68"/>
      <c r="FU329" s="68"/>
      <c r="FV329" s="68"/>
      <c r="FW329" s="68"/>
      <c r="FX329" s="68"/>
      <c r="FY329" s="68"/>
      <c r="FZ329" s="68"/>
      <c r="GA329" s="68"/>
      <c r="GB329" s="68"/>
      <c r="GC329" s="68"/>
      <c r="GD329" s="68"/>
      <c r="GE329" s="68"/>
      <c r="GF329" s="68"/>
      <c r="GG329" s="68"/>
      <c r="GH329" s="68"/>
      <c r="GI329" s="68"/>
      <c r="GJ329" s="68"/>
      <c r="GK329" s="68"/>
      <c r="GL329" s="68"/>
      <c r="GM329" s="68"/>
      <c r="GN329" s="68"/>
      <c r="GO329" s="68"/>
      <c r="GP329" s="68"/>
      <c r="GQ329" s="68"/>
      <c r="GR329" s="68"/>
      <c r="GS329" s="68"/>
      <c r="GT329" s="68"/>
      <c r="GU329" s="68"/>
      <c r="GV329" s="68"/>
      <c r="GW329" s="68"/>
      <c r="GX329" s="68"/>
      <c r="GY329" s="68"/>
      <c r="GZ329" s="68"/>
      <c r="HA329" s="68"/>
      <c r="HB329" s="68"/>
      <c r="HC329" s="68"/>
      <c r="HD329" s="68"/>
      <c r="HE329" s="68"/>
      <c r="HF329" s="68"/>
      <c r="HG329" s="68"/>
      <c r="HH329" s="68"/>
      <c r="HI329" s="68"/>
      <c r="HJ329" s="68"/>
      <c r="HK329" s="68"/>
      <c r="HL329" s="68"/>
      <c r="HM329" s="68"/>
      <c r="HN329" s="68"/>
      <c r="HO329" s="68"/>
      <c r="HP329" s="68"/>
      <c r="HQ329" s="68"/>
      <c r="HR329" s="68"/>
      <c r="HS329" s="68"/>
      <c r="HT329" s="68"/>
      <c r="HU329" s="68"/>
      <c r="HV329" s="68"/>
      <c r="HW329" s="68"/>
      <c r="HX329" s="68"/>
      <c r="HY329" s="68"/>
      <c r="HZ329" s="68"/>
      <c r="IA329" s="68"/>
      <c r="IB329" s="68"/>
      <c r="IC329" s="68"/>
      <c r="ID329" s="68"/>
      <c r="IE329" s="68"/>
      <c r="IF329" s="68"/>
      <c r="IG329" s="68"/>
      <c r="IH329" s="68"/>
      <c r="II329" s="68"/>
      <c r="IJ329" s="68"/>
      <c r="IK329" s="68"/>
    </row>
    <row r="330" spans="1:245" s="69" customFormat="1" x14ac:dyDescent="0.35">
      <c r="A330" s="84" t="s">
        <v>469</v>
      </c>
      <c r="B330" s="84" t="s">
        <v>800</v>
      </c>
      <c r="C330" s="84" t="s">
        <v>17</v>
      </c>
      <c r="D330" s="85">
        <v>13000000</v>
      </c>
      <c r="E330" s="86"/>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c r="GP330" s="1"/>
      <c r="GQ330" s="1"/>
      <c r="GR330" s="1"/>
      <c r="GS330" s="1"/>
      <c r="GT330" s="1"/>
      <c r="GU330" s="1"/>
      <c r="GV330" s="1"/>
      <c r="GW330" s="1"/>
      <c r="GX330" s="1"/>
      <c r="GY330" s="1"/>
      <c r="GZ330" s="1"/>
      <c r="HA330" s="1"/>
      <c r="HB330" s="1"/>
      <c r="HC330" s="1"/>
      <c r="HD330" s="1"/>
      <c r="HE330" s="1"/>
      <c r="HF330" s="1"/>
      <c r="HG330" s="1"/>
      <c r="HH330" s="1"/>
      <c r="HI330" s="1"/>
      <c r="HJ330" s="1"/>
      <c r="HK330" s="1"/>
      <c r="HL330" s="1"/>
      <c r="HM330" s="1"/>
      <c r="HN330" s="1"/>
      <c r="HO330" s="1"/>
      <c r="HP330" s="1"/>
      <c r="HQ330" s="1"/>
      <c r="HR330" s="1"/>
      <c r="HS330" s="1"/>
      <c r="HT330" s="1"/>
      <c r="HU330" s="1"/>
      <c r="HV330" s="1"/>
      <c r="HW330" s="1"/>
      <c r="HX330" s="1"/>
      <c r="HY330" s="1"/>
      <c r="HZ330" s="1"/>
      <c r="IA330" s="1"/>
      <c r="IB330" s="1"/>
      <c r="IC330" s="1"/>
      <c r="ID330" s="1"/>
      <c r="IE330" s="1"/>
      <c r="IF330" s="1"/>
      <c r="IG330" s="1"/>
      <c r="IH330" s="1"/>
      <c r="II330" s="1"/>
      <c r="IJ330" s="1"/>
      <c r="IK330" s="1"/>
    </row>
    <row r="331" spans="1:245" s="116" customFormat="1" x14ac:dyDescent="0.35">
      <c r="A331" s="102" t="s">
        <v>623</v>
      </c>
      <c r="B331" s="102" t="s">
        <v>196</v>
      </c>
      <c r="C331" s="102" t="s">
        <v>17</v>
      </c>
      <c r="D331" s="103">
        <v>12000000</v>
      </c>
      <c r="E331" s="104"/>
    </row>
    <row r="332" spans="1:245" x14ac:dyDescent="0.35">
      <c r="A332" s="84" t="s">
        <v>535</v>
      </c>
      <c r="B332" s="84" t="s">
        <v>801</v>
      </c>
      <c r="C332" s="84" t="s">
        <v>17</v>
      </c>
      <c r="D332" s="85">
        <v>11000000</v>
      </c>
      <c r="E332" s="86"/>
    </row>
    <row r="333" spans="1:245" x14ac:dyDescent="0.35">
      <c r="A333" s="84" t="s">
        <v>548</v>
      </c>
      <c r="B333" s="84" t="s">
        <v>802</v>
      </c>
      <c r="C333" s="84" t="s">
        <v>17</v>
      </c>
      <c r="D333" s="85">
        <v>11000000</v>
      </c>
      <c r="E333" s="86"/>
      <c r="F333" s="68"/>
      <c r="G333" s="68"/>
      <c r="H333" s="68"/>
      <c r="I333" s="68"/>
      <c r="J333" s="68"/>
      <c r="K333" s="68"/>
      <c r="L333" s="68"/>
      <c r="M333" s="68"/>
      <c r="N333" s="68"/>
      <c r="O333" s="68"/>
      <c r="P333" s="68"/>
      <c r="Q333" s="68"/>
      <c r="R333" s="68"/>
      <c r="S333" s="68"/>
      <c r="T333" s="68"/>
      <c r="U333" s="68"/>
      <c r="V333" s="68"/>
      <c r="W333" s="68"/>
      <c r="X333" s="68"/>
      <c r="Y333" s="68"/>
      <c r="Z333" s="68"/>
      <c r="AA333" s="68"/>
      <c r="AB333" s="68"/>
      <c r="AC333" s="68"/>
      <c r="AD333" s="68"/>
      <c r="AE333" s="68"/>
      <c r="AF333" s="68"/>
      <c r="AG333" s="68"/>
      <c r="AH333" s="68"/>
      <c r="AI333" s="68"/>
      <c r="AJ333" s="68"/>
      <c r="AK333" s="68"/>
      <c r="AL333" s="68"/>
      <c r="AM333" s="68"/>
      <c r="AN333" s="68"/>
      <c r="AO333" s="68"/>
      <c r="AP333" s="68"/>
      <c r="AQ333" s="68"/>
      <c r="AR333" s="68"/>
      <c r="AS333" s="68"/>
      <c r="AT333" s="68"/>
      <c r="AU333" s="68"/>
      <c r="AV333" s="68"/>
      <c r="AW333" s="68"/>
      <c r="AX333" s="68"/>
      <c r="AY333" s="68"/>
      <c r="AZ333" s="68"/>
      <c r="BA333" s="68"/>
      <c r="BB333" s="68"/>
      <c r="BC333" s="68"/>
      <c r="BD333" s="68"/>
      <c r="BE333" s="68"/>
      <c r="BF333" s="68"/>
      <c r="BG333" s="68"/>
      <c r="BH333" s="68"/>
      <c r="BI333" s="68"/>
      <c r="BJ333" s="68"/>
      <c r="BK333" s="68"/>
      <c r="BL333" s="68"/>
      <c r="BM333" s="68"/>
      <c r="BN333" s="68"/>
      <c r="BO333" s="68"/>
      <c r="BP333" s="68"/>
      <c r="BQ333" s="68"/>
      <c r="BR333" s="68"/>
      <c r="BS333" s="68"/>
      <c r="BT333" s="68"/>
      <c r="BU333" s="68"/>
      <c r="BV333" s="68"/>
      <c r="BW333" s="68"/>
      <c r="BX333" s="68"/>
      <c r="BY333" s="68"/>
      <c r="BZ333" s="68"/>
      <c r="CA333" s="68"/>
      <c r="CB333" s="68"/>
      <c r="CC333" s="68"/>
      <c r="CD333" s="68"/>
      <c r="CE333" s="68"/>
      <c r="CF333" s="68"/>
      <c r="CG333" s="68"/>
      <c r="CH333" s="68"/>
      <c r="CI333" s="68"/>
      <c r="CJ333" s="68"/>
      <c r="CK333" s="68"/>
      <c r="CL333" s="68"/>
      <c r="CM333" s="68"/>
      <c r="CN333" s="68"/>
      <c r="CO333" s="68"/>
      <c r="CP333" s="68"/>
      <c r="CQ333" s="68"/>
      <c r="CR333" s="68"/>
      <c r="CS333" s="68"/>
      <c r="CT333" s="68"/>
      <c r="CU333" s="68"/>
      <c r="CV333" s="68"/>
      <c r="CW333" s="68"/>
      <c r="CX333" s="68"/>
      <c r="CY333" s="68"/>
      <c r="CZ333" s="68"/>
      <c r="DA333" s="68"/>
      <c r="DB333" s="68"/>
      <c r="DC333" s="68"/>
      <c r="DD333" s="68"/>
      <c r="DE333" s="68"/>
      <c r="DF333" s="68"/>
      <c r="DG333" s="68"/>
      <c r="DH333" s="68"/>
      <c r="DI333" s="68"/>
      <c r="DJ333" s="68"/>
      <c r="DK333" s="68"/>
      <c r="DL333" s="68"/>
      <c r="DM333" s="68"/>
      <c r="DN333" s="68"/>
      <c r="DO333" s="68"/>
      <c r="DP333" s="68"/>
      <c r="DQ333" s="68"/>
      <c r="DR333" s="68"/>
      <c r="DS333" s="68"/>
      <c r="DT333" s="68"/>
      <c r="DU333" s="68"/>
      <c r="DV333" s="68"/>
      <c r="DW333" s="68"/>
      <c r="DX333" s="68"/>
      <c r="DY333" s="68"/>
      <c r="DZ333" s="68"/>
      <c r="EA333" s="68"/>
      <c r="EB333" s="68"/>
      <c r="EC333" s="68"/>
      <c r="ED333" s="68"/>
      <c r="EE333" s="68"/>
      <c r="EF333" s="68"/>
      <c r="EG333" s="68"/>
      <c r="EH333" s="68"/>
      <c r="EI333" s="68"/>
      <c r="EJ333" s="68"/>
      <c r="EK333" s="68"/>
      <c r="EL333" s="68"/>
      <c r="EM333" s="68"/>
      <c r="EN333" s="68"/>
      <c r="EO333" s="68"/>
      <c r="EP333" s="68"/>
      <c r="EQ333" s="68"/>
      <c r="ER333" s="68"/>
      <c r="ES333" s="68"/>
      <c r="ET333" s="68"/>
      <c r="EU333" s="68"/>
      <c r="EV333" s="68"/>
      <c r="EW333" s="68"/>
      <c r="EX333" s="68"/>
      <c r="EY333" s="68"/>
      <c r="EZ333" s="68"/>
      <c r="FA333" s="68"/>
      <c r="FB333" s="68"/>
      <c r="FC333" s="68"/>
      <c r="FD333" s="68"/>
      <c r="FE333" s="68"/>
      <c r="FF333" s="68"/>
      <c r="FG333" s="68"/>
      <c r="FH333" s="68"/>
      <c r="FI333" s="68"/>
      <c r="FJ333" s="68"/>
      <c r="FK333" s="68"/>
      <c r="FL333" s="68"/>
      <c r="FM333" s="68"/>
      <c r="FN333" s="68"/>
      <c r="FO333" s="68"/>
      <c r="FP333" s="68"/>
      <c r="FQ333" s="68"/>
      <c r="FR333" s="68"/>
      <c r="FS333" s="68"/>
      <c r="FT333" s="68"/>
      <c r="FU333" s="68"/>
      <c r="FV333" s="68"/>
      <c r="FW333" s="68"/>
      <c r="FX333" s="68"/>
      <c r="FY333" s="68"/>
      <c r="FZ333" s="68"/>
      <c r="GA333" s="68"/>
      <c r="GB333" s="68"/>
      <c r="GC333" s="68"/>
      <c r="GD333" s="68"/>
      <c r="GE333" s="68"/>
      <c r="GF333" s="68"/>
      <c r="GG333" s="68"/>
      <c r="GH333" s="68"/>
      <c r="GI333" s="68"/>
      <c r="GJ333" s="68"/>
      <c r="GK333" s="68"/>
      <c r="GL333" s="68"/>
      <c r="GM333" s="68"/>
      <c r="GN333" s="68"/>
      <c r="GO333" s="68"/>
      <c r="GP333" s="68"/>
      <c r="GQ333" s="68"/>
      <c r="GR333" s="68"/>
      <c r="GS333" s="68"/>
      <c r="GT333" s="68"/>
      <c r="GU333" s="68"/>
      <c r="GV333" s="68"/>
      <c r="GW333" s="68"/>
      <c r="GX333" s="68"/>
      <c r="GY333" s="68"/>
      <c r="GZ333" s="68"/>
      <c r="HA333" s="68"/>
      <c r="HB333" s="68"/>
      <c r="HC333" s="68"/>
      <c r="HD333" s="68"/>
      <c r="HE333" s="68"/>
      <c r="HF333" s="68"/>
      <c r="HG333" s="68"/>
      <c r="HH333" s="68"/>
      <c r="HI333" s="68"/>
      <c r="HJ333" s="68"/>
      <c r="HK333" s="68"/>
      <c r="HL333" s="68"/>
      <c r="HM333" s="68"/>
      <c r="HN333" s="68"/>
      <c r="HO333" s="68"/>
      <c r="HP333" s="68"/>
      <c r="HQ333" s="68"/>
      <c r="HR333" s="68"/>
      <c r="HS333" s="68"/>
      <c r="HT333" s="68"/>
      <c r="HU333" s="68"/>
      <c r="HV333" s="68"/>
      <c r="HW333" s="68"/>
      <c r="HX333" s="68"/>
      <c r="HY333" s="68"/>
      <c r="HZ333" s="68"/>
      <c r="IA333" s="68"/>
      <c r="IB333" s="68"/>
      <c r="IC333" s="68"/>
      <c r="ID333" s="68"/>
      <c r="IE333" s="68"/>
      <c r="IF333" s="68"/>
      <c r="IG333" s="68"/>
      <c r="IH333" s="68"/>
      <c r="II333" s="68"/>
      <c r="IJ333" s="68"/>
      <c r="IK333" s="68"/>
    </row>
    <row r="334" spans="1:245" x14ac:dyDescent="0.35">
      <c r="A334" s="84" t="s">
        <v>803</v>
      </c>
      <c r="B334" s="84" t="s">
        <v>804</v>
      </c>
      <c r="C334" s="84" t="s">
        <v>17</v>
      </c>
      <c r="D334" s="85">
        <v>10000000</v>
      </c>
      <c r="E334" s="86"/>
    </row>
    <row r="335" spans="1:245" x14ac:dyDescent="0.35">
      <c r="A335" s="84" t="s">
        <v>805</v>
      </c>
      <c r="B335" s="84" t="s">
        <v>806</v>
      </c>
      <c r="C335" s="84" t="s">
        <v>17</v>
      </c>
      <c r="D335" s="85">
        <v>7000000</v>
      </c>
      <c r="E335" s="86"/>
    </row>
    <row r="336" spans="1:245" x14ac:dyDescent="0.35">
      <c r="A336" s="84" t="s">
        <v>807</v>
      </c>
      <c r="B336" s="84" t="s">
        <v>808</v>
      </c>
      <c r="C336" s="84" t="s">
        <v>17</v>
      </c>
      <c r="D336" s="85">
        <v>6000000</v>
      </c>
      <c r="E336" s="86"/>
    </row>
    <row r="337" spans="1:245" s="69" customFormat="1" x14ac:dyDescent="0.35">
      <c r="A337" s="84"/>
      <c r="B337" s="84"/>
      <c r="C337" s="84"/>
      <c r="D337" s="85"/>
      <c r="E337" s="86"/>
    </row>
    <row r="338" spans="1:245" x14ac:dyDescent="0.35">
      <c r="A338" s="92" t="s">
        <v>197</v>
      </c>
      <c r="B338" s="92" t="s">
        <v>809</v>
      </c>
      <c r="C338" s="92" t="s">
        <v>24</v>
      </c>
      <c r="D338" s="95">
        <v>17000000</v>
      </c>
      <c r="E338" s="94"/>
    </row>
    <row r="339" spans="1:245" x14ac:dyDescent="0.35">
      <c r="A339" s="84" t="s">
        <v>198</v>
      </c>
      <c r="B339" s="84" t="s">
        <v>202</v>
      </c>
      <c r="C339" s="84" t="s">
        <v>24</v>
      </c>
      <c r="D339" s="85">
        <v>14000000</v>
      </c>
      <c r="E339" s="86"/>
      <c r="F339" s="71"/>
      <c r="G339" s="71"/>
      <c r="H339" s="71"/>
      <c r="I339" s="71"/>
      <c r="J339" s="71"/>
      <c r="K339" s="71"/>
      <c r="L339" s="71"/>
      <c r="M339" s="71"/>
      <c r="N339" s="71"/>
      <c r="O339" s="71"/>
      <c r="P339" s="71"/>
      <c r="Q339" s="71"/>
      <c r="R339" s="71"/>
      <c r="S339" s="71"/>
      <c r="T339" s="71"/>
      <c r="U339" s="71"/>
      <c r="V339" s="71"/>
      <c r="W339" s="71"/>
      <c r="X339" s="71"/>
      <c r="Y339" s="71"/>
      <c r="Z339" s="71"/>
      <c r="AA339" s="71"/>
      <c r="AB339" s="71"/>
      <c r="AC339" s="71"/>
      <c r="AD339" s="71"/>
      <c r="AE339" s="71"/>
      <c r="AF339" s="71"/>
      <c r="AG339" s="71"/>
      <c r="AH339" s="71"/>
      <c r="AI339" s="71"/>
      <c r="AJ339" s="71"/>
      <c r="AK339" s="71"/>
      <c r="AL339" s="71"/>
      <c r="AM339" s="71"/>
      <c r="AN339" s="71"/>
      <c r="AO339" s="71"/>
      <c r="AP339" s="71"/>
      <c r="AQ339" s="71"/>
      <c r="AR339" s="71"/>
      <c r="AS339" s="71"/>
      <c r="AT339" s="71"/>
      <c r="AU339" s="71"/>
      <c r="AV339" s="71"/>
      <c r="AW339" s="71"/>
      <c r="AX339" s="71"/>
      <c r="AY339" s="71"/>
      <c r="AZ339" s="71"/>
      <c r="BA339" s="71"/>
      <c r="BB339" s="71"/>
      <c r="BC339" s="71"/>
      <c r="BD339" s="71"/>
      <c r="BE339" s="71"/>
      <c r="BF339" s="71"/>
      <c r="BG339" s="71"/>
      <c r="BH339" s="71"/>
      <c r="BI339" s="71"/>
      <c r="BJ339" s="71"/>
      <c r="BK339" s="71"/>
      <c r="BL339" s="71"/>
      <c r="BM339" s="71"/>
      <c r="BN339" s="71"/>
      <c r="BO339" s="71"/>
      <c r="BP339" s="71"/>
      <c r="BQ339" s="71"/>
      <c r="BR339" s="71"/>
      <c r="BS339" s="71"/>
      <c r="BT339" s="71"/>
      <c r="BU339" s="71"/>
      <c r="BV339" s="71"/>
      <c r="BW339" s="71"/>
      <c r="BX339" s="71"/>
      <c r="BY339" s="71"/>
      <c r="BZ339" s="71"/>
      <c r="CA339" s="71"/>
      <c r="CB339" s="71"/>
      <c r="CC339" s="71"/>
      <c r="CD339" s="71"/>
      <c r="CE339" s="71"/>
      <c r="CF339" s="71"/>
      <c r="CG339" s="71"/>
      <c r="CH339" s="71"/>
      <c r="CI339" s="71"/>
      <c r="CJ339" s="71"/>
      <c r="CK339" s="71"/>
      <c r="CL339" s="71"/>
      <c r="CM339" s="71"/>
      <c r="CN339" s="71"/>
      <c r="CO339" s="71"/>
      <c r="CP339" s="71"/>
      <c r="CQ339" s="71"/>
      <c r="CR339" s="71"/>
      <c r="CS339" s="71"/>
      <c r="CT339" s="71"/>
      <c r="CU339" s="71"/>
      <c r="CV339" s="71"/>
      <c r="CW339" s="71"/>
      <c r="CX339" s="71"/>
      <c r="CY339" s="71"/>
      <c r="CZ339" s="71"/>
      <c r="DA339" s="71"/>
      <c r="DB339" s="71"/>
      <c r="DC339" s="71"/>
      <c r="DD339" s="71"/>
      <c r="DE339" s="71"/>
      <c r="DF339" s="71"/>
      <c r="DG339" s="71"/>
      <c r="DH339" s="71"/>
      <c r="DI339" s="71"/>
      <c r="DJ339" s="71"/>
      <c r="DK339" s="71"/>
      <c r="DL339" s="71"/>
      <c r="DM339" s="71"/>
      <c r="DN339" s="71"/>
      <c r="DO339" s="71"/>
      <c r="DP339" s="71"/>
      <c r="DQ339" s="71"/>
      <c r="DR339" s="71"/>
      <c r="DS339" s="71"/>
      <c r="DT339" s="71"/>
      <c r="DU339" s="71"/>
      <c r="DV339" s="71"/>
      <c r="DW339" s="71"/>
      <c r="DX339" s="71"/>
      <c r="DY339" s="71"/>
      <c r="DZ339" s="71"/>
      <c r="EA339" s="71"/>
      <c r="EB339" s="71"/>
      <c r="EC339" s="71"/>
      <c r="ED339" s="71"/>
      <c r="EE339" s="71"/>
      <c r="EF339" s="71"/>
      <c r="EG339" s="71"/>
      <c r="EH339" s="71"/>
      <c r="EI339" s="71"/>
      <c r="EJ339" s="71"/>
      <c r="EK339" s="71"/>
      <c r="EL339" s="71"/>
      <c r="EM339" s="71"/>
      <c r="EN339" s="71"/>
      <c r="EO339" s="71"/>
      <c r="EP339" s="71"/>
      <c r="EQ339" s="71"/>
      <c r="ER339" s="71"/>
      <c r="ES339" s="71"/>
      <c r="ET339" s="71"/>
      <c r="EU339" s="71"/>
      <c r="EV339" s="71"/>
      <c r="EW339" s="71"/>
      <c r="EX339" s="71"/>
      <c r="EY339" s="71"/>
      <c r="EZ339" s="71"/>
      <c r="FA339" s="71"/>
      <c r="FB339" s="71"/>
      <c r="FC339" s="71"/>
      <c r="FD339" s="71"/>
      <c r="FE339" s="71"/>
      <c r="FF339" s="71"/>
      <c r="FG339" s="71"/>
      <c r="FH339" s="71"/>
      <c r="FI339" s="71"/>
      <c r="FJ339" s="71"/>
      <c r="FK339" s="71"/>
      <c r="FL339" s="71"/>
      <c r="FM339" s="71"/>
      <c r="FN339" s="71"/>
      <c r="FO339" s="71"/>
      <c r="FP339" s="71"/>
      <c r="FQ339" s="71"/>
      <c r="FR339" s="71"/>
      <c r="FS339" s="71"/>
      <c r="FT339" s="71"/>
      <c r="FU339" s="71"/>
      <c r="FV339" s="71"/>
      <c r="FW339" s="71"/>
      <c r="FX339" s="71"/>
      <c r="FY339" s="71"/>
      <c r="FZ339" s="71"/>
      <c r="GA339" s="71"/>
      <c r="GB339" s="71"/>
      <c r="GC339" s="71"/>
      <c r="GD339" s="71"/>
      <c r="GE339" s="71"/>
      <c r="GF339" s="71"/>
      <c r="GG339" s="71"/>
      <c r="GH339" s="71"/>
      <c r="GI339" s="71"/>
      <c r="GJ339" s="71"/>
      <c r="GK339" s="71"/>
      <c r="GL339" s="71"/>
      <c r="GM339" s="71"/>
      <c r="GN339" s="71"/>
      <c r="GO339" s="71"/>
      <c r="GP339" s="71"/>
      <c r="GQ339" s="71"/>
      <c r="GR339" s="71"/>
      <c r="GS339" s="71"/>
      <c r="GT339" s="71"/>
      <c r="GU339" s="71"/>
      <c r="GV339" s="71"/>
      <c r="GW339" s="71"/>
      <c r="GX339" s="71"/>
      <c r="GY339" s="71"/>
      <c r="GZ339" s="71"/>
      <c r="HA339" s="71"/>
      <c r="HB339" s="71"/>
      <c r="HC339" s="71"/>
      <c r="HD339" s="71"/>
      <c r="HE339" s="71"/>
      <c r="HF339" s="71"/>
      <c r="HG339" s="71"/>
      <c r="HH339" s="71"/>
      <c r="HI339" s="71"/>
      <c r="HJ339" s="71"/>
      <c r="HK339" s="71"/>
      <c r="HL339" s="71"/>
      <c r="HM339" s="71"/>
      <c r="HN339" s="71"/>
      <c r="HO339" s="71"/>
      <c r="HP339" s="71"/>
      <c r="HQ339" s="71"/>
      <c r="HR339" s="71"/>
      <c r="HS339" s="71"/>
      <c r="HT339" s="71"/>
      <c r="HU339" s="71"/>
      <c r="HV339" s="71"/>
      <c r="HW339" s="71"/>
      <c r="HX339" s="71"/>
      <c r="HY339" s="71"/>
      <c r="HZ339" s="71"/>
      <c r="IA339" s="71"/>
      <c r="IB339" s="71"/>
      <c r="IC339" s="71"/>
      <c r="ID339" s="71"/>
      <c r="IE339" s="71"/>
      <c r="IF339" s="71"/>
      <c r="IG339" s="71"/>
      <c r="IH339" s="71"/>
      <c r="II339" s="71"/>
      <c r="IJ339" s="71"/>
      <c r="IK339" s="71"/>
    </row>
    <row r="340" spans="1:245" s="69" customFormat="1" x14ac:dyDescent="0.35">
      <c r="A340" s="84" t="s">
        <v>199</v>
      </c>
      <c r="B340" s="84" t="s">
        <v>124</v>
      </c>
      <c r="C340" s="84" t="s">
        <v>24</v>
      </c>
      <c r="D340" s="85">
        <v>14000000</v>
      </c>
      <c r="E340" s="86"/>
    </row>
    <row r="341" spans="1:245" x14ac:dyDescent="0.35">
      <c r="A341" s="84" t="s">
        <v>200</v>
      </c>
      <c r="B341" s="84" t="s">
        <v>810</v>
      </c>
      <c r="C341" s="84" t="s">
        <v>24</v>
      </c>
      <c r="D341" s="85">
        <v>8000000</v>
      </c>
      <c r="E341" s="86"/>
    </row>
    <row r="342" spans="1:245" s="72" customFormat="1" x14ac:dyDescent="0.35">
      <c r="A342" s="84" t="s">
        <v>201</v>
      </c>
      <c r="B342" s="84" t="s">
        <v>811</v>
      </c>
      <c r="C342" s="84" t="s">
        <v>24</v>
      </c>
      <c r="D342" s="85">
        <v>6000000</v>
      </c>
      <c r="E342" s="86"/>
      <c r="F342" s="69"/>
      <c r="G342" s="69"/>
      <c r="H342" s="69"/>
      <c r="I342" s="69"/>
      <c r="J342" s="69"/>
      <c r="K342" s="69"/>
      <c r="L342" s="69"/>
      <c r="M342" s="69"/>
      <c r="N342" s="69"/>
      <c r="O342" s="69"/>
      <c r="P342" s="69"/>
      <c r="Q342" s="69"/>
      <c r="R342" s="69"/>
      <c r="S342" s="69"/>
      <c r="T342" s="69"/>
      <c r="U342" s="69"/>
      <c r="V342" s="69"/>
      <c r="W342" s="69"/>
      <c r="X342" s="69"/>
      <c r="Y342" s="69"/>
      <c r="Z342" s="69"/>
      <c r="AA342" s="69"/>
      <c r="AB342" s="69"/>
      <c r="AC342" s="69"/>
      <c r="AD342" s="69"/>
      <c r="AE342" s="69"/>
      <c r="AF342" s="69"/>
      <c r="AG342" s="69"/>
      <c r="AH342" s="69"/>
      <c r="AI342" s="69"/>
      <c r="AJ342" s="69"/>
      <c r="AK342" s="69"/>
      <c r="AL342" s="69"/>
      <c r="AM342" s="69"/>
      <c r="AN342" s="69"/>
      <c r="AO342" s="69"/>
      <c r="AP342" s="69"/>
      <c r="AQ342" s="69"/>
      <c r="AR342" s="69"/>
      <c r="AS342" s="69"/>
      <c r="AT342" s="69"/>
      <c r="AU342" s="69"/>
      <c r="AV342" s="69"/>
      <c r="AW342" s="69"/>
      <c r="AX342" s="69"/>
      <c r="AY342" s="69"/>
      <c r="AZ342" s="69"/>
      <c r="BA342" s="69"/>
      <c r="BB342" s="69"/>
      <c r="BC342" s="69"/>
      <c r="BD342" s="69"/>
      <c r="BE342" s="69"/>
      <c r="BF342" s="69"/>
      <c r="BG342" s="69"/>
      <c r="BH342" s="69"/>
      <c r="BI342" s="69"/>
      <c r="BJ342" s="69"/>
      <c r="BK342" s="69"/>
      <c r="BL342" s="69"/>
      <c r="BM342" s="69"/>
      <c r="BN342" s="69"/>
      <c r="BO342" s="69"/>
      <c r="BP342" s="69"/>
      <c r="BQ342" s="69"/>
      <c r="BR342" s="69"/>
      <c r="BS342" s="69"/>
      <c r="BT342" s="69"/>
      <c r="BU342" s="69"/>
      <c r="BV342" s="69"/>
      <c r="BW342" s="69"/>
      <c r="BX342" s="69"/>
      <c r="BY342" s="69"/>
      <c r="BZ342" s="69"/>
      <c r="CA342" s="69"/>
      <c r="CB342" s="69"/>
      <c r="CC342" s="69"/>
      <c r="CD342" s="69"/>
      <c r="CE342" s="69"/>
      <c r="CF342" s="69"/>
      <c r="CG342" s="69"/>
      <c r="CH342" s="69"/>
      <c r="CI342" s="69"/>
      <c r="CJ342" s="69"/>
      <c r="CK342" s="69"/>
      <c r="CL342" s="69"/>
      <c r="CM342" s="69"/>
      <c r="CN342" s="69"/>
      <c r="CO342" s="69"/>
      <c r="CP342" s="69"/>
      <c r="CQ342" s="69"/>
      <c r="CR342" s="69"/>
      <c r="CS342" s="69"/>
      <c r="CT342" s="69"/>
      <c r="CU342" s="69"/>
      <c r="CV342" s="69"/>
      <c r="CW342" s="69"/>
      <c r="CX342" s="69"/>
      <c r="CY342" s="69"/>
      <c r="CZ342" s="69"/>
      <c r="DA342" s="69"/>
      <c r="DB342" s="69"/>
      <c r="DC342" s="69"/>
      <c r="DD342" s="69"/>
      <c r="DE342" s="69"/>
      <c r="DF342" s="69"/>
      <c r="DG342" s="69"/>
      <c r="DH342" s="69"/>
      <c r="DI342" s="69"/>
      <c r="DJ342" s="69"/>
      <c r="DK342" s="69"/>
      <c r="DL342" s="69"/>
      <c r="DM342" s="69"/>
      <c r="DN342" s="69"/>
      <c r="DO342" s="69"/>
      <c r="DP342" s="69"/>
      <c r="DQ342" s="69"/>
      <c r="DR342" s="69"/>
      <c r="DS342" s="69"/>
      <c r="DT342" s="69"/>
      <c r="DU342" s="69"/>
      <c r="DV342" s="69"/>
      <c r="DW342" s="69"/>
      <c r="DX342" s="69"/>
      <c r="DY342" s="69"/>
      <c r="DZ342" s="69"/>
      <c r="EA342" s="69"/>
      <c r="EB342" s="69"/>
      <c r="EC342" s="69"/>
      <c r="ED342" s="69"/>
      <c r="EE342" s="69"/>
      <c r="EF342" s="69"/>
      <c r="EG342" s="69"/>
      <c r="EH342" s="69"/>
      <c r="EI342" s="69"/>
      <c r="EJ342" s="69"/>
      <c r="EK342" s="69"/>
      <c r="EL342" s="69"/>
      <c r="EM342" s="69"/>
      <c r="EN342" s="69"/>
      <c r="EO342" s="69"/>
      <c r="EP342" s="69"/>
      <c r="EQ342" s="69"/>
      <c r="ER342" s="69"/>
      <c r="ES342" s="69"/>
      <c r="ET342" s="69"/>
      <c r="EU342" s="69"/>
      <c r="EV342" s="69"/>
      <c r="EW342" s="69"/>
      <c r="EX342" s="69"/>
      <c r="EY342" s="69"/>
      <c r="EZ342" s="69"/>
      <c r="FA342" s="69"/>
      <c r="FB342" s="69"/>
      <c r="FC342" s="69"/>
      <c r="FD342" s="69"/>
      <c r="FE342" s="69"/>
      <c r="FF342" s="69"/>
      <c r="FG342" s="69"/>
      <c r="FH342" s="69"/>
      <c r="FI342" s="69"/>
      <c r="FJ342" s="69"/>
      <c r="FK342" s="69"/>
      <c r="FL342" s="69"/>
      <c r="FM342" s="69"/>
      <c r="FN342" s="69"/>
      <c r="FO342" s="69"/>
      <c r="FP342" s="69"/>
      <c r="FQ342" s="69"/>
      <c r="FR342" s="69"/>
      <c r="FS342" s="69"/>
      <c r="FT342" s="69"/>
      <c r="FU342" s="69"/>
      <c r="FV342" s="69"/>
      <c r="FW342" s="69"/>
      <c r="FX342" s="69"/>
      <c r="FY342" s="69"/>
      <c r="FZ342" s="69"/>
      <c r="GA342" s="69"/>
      <c r="GB342" s="69"/>
      <c r="GC342" s="69"/>
      <c r="GD342" s="69"/>
      <c r="GE342" s="69"/>
      <c r="GF342" s="69"/>
      <c r="GG342" s="69"/>
      <c r="GH342" s="69"/>
      <c r="GI342" s="69"/>
      <c r="GJ342" s="69"/>
      <c r="GK342" s="69"/>
      <c r="GL342" s="69"/>
      <c r="GM342" s="69"/>
      <c r="GN342" s="69"/>
      <c r="GO342" s="69"/>
      <c r="GP342" s="69"/>
      <c r="GQ342" s="69"/>
      <c r="GR342" s="69"/>
      <c r="GS342" s="69"/>
      <c r="GT342" s="69"/>
      <c r="GU342" s="69"/>
      <c r="GV342" s="69"/>
      <c r="GW342" s="69"/>
      <c r="GX342" s="69"/>
      <c r="GY342" s="69"/>
      <c r="GZ342" s="69"/>
      <c r="HA342" s="69"/>
      <c r="HB342" s="69"/>
      <c r="HC342" s="69"/>
      <c r="HD342" s="69"/>
      <c r="HE342" s="69"/>
      <c r="HF342" s="69"/>
      <c r="HG342" s="69"/>
      <c r="HH342" s="69"/>
      <c r="HI342" s="69"/>
      <c r="HJ342" s="69"/>
      <c r="HK342" s="69"/>
      <c r="HL342" s="69"/>
      <c r="HM342" s="69"/>
      <c r="HN342" s="69"/>
      <c r="HO342" s="69"/>
      <c r="HP342" s="69"/>
      <c r="HQ342" s="69"/>
      <c r="HR342" s="69"/>
      <c r="HS342" s="69"/>
      <c r="HT342" s="69"/>
      <c r="HU342" s="69"/>
      <c r="HV342" s="69"/>
      <c r="HW342" s="69"/>
      <c r="HX342" s="69"/>
      <c r="HY342" s="69"/>
      <c r="HZ342" s="69"/>
      <c r="IA342" s="69"/>
      <c r="IB342" s="69"/>
      <c r="IC342" s="69"/>
      <c r="ID342" s="69"/>
      <c r="IE342" s="69"/>
      <c r="IF342" s="69"/>
      <c r="IG342" s="69"/>
      <c r="IH342" s="69"/>
      <c r="II342" s="69"/>
      <c r="IJ342" s="69"/>
      <c r="IK342" s="69"/>
    </row>
    <row r="343" spans="1:245" s="72" customFormat="1" x14ac:dyDescent="0.35">
      <c r="A343" s="89" t="s">
        <v>812</v>
      </c>
      <c r="B343" s="89" t="s">
        <v>813</v>
      </c>
      <c r="C343" s="89" t="s">
        <v>24</v>
      </c>
      <c r="D343" s="90">
        <v>11000000</v>
      </c>
      <c r="E343" s="91" t="s">
        <v>542</v>
      </c>
      <c r="F343" s="69"/>
      <c r="G343" s="69"/>
      <c r="H343" s="69"/>
      <c r="I343" s="69"/>
      <c r="J343" s="69"/>
      <c r="K343" s="69"/>
      <c r="L343" s="69"/>
      <c r="M343" s="69"/>
      <c r="N343" s="69"/>
      <c r="O343" s="69"/>
      <c r="P343" s="69"/>
      <c r="Q343" s="69"/>
      <c r="R343" s="69"/>
      <c r="S343" s="69"/>
      <c r="T343" s="69"/>
      <c r="U343" s="69"/>
      <c r="V343" s="69"/>
      <c r="W343" s="69"/>
      <c r="X343" s="69"/>
      <c r="Y343" s="69"/>
      <c r="Z343" s="69"/>
      <c r="AA343" s="69"/>
      <c r="AB343" s="69"/>
      <c r="AC343" s="69"/>
      <c r="AD343" s="69"/>
      <c r="AE343" s="69"/>
      <c r="AF343" s="69"/>
      <c r="AG343" s="69"/>
      <c r="AH343" s="69"/>
      <c r="AI343" s="69"/>
      <c r="AJ343" s="69"/>
      <c r="AK343" s="69"/>
      <c r="AL343" s="69"/>
      <c r="AM343" s="69"/>
      <c r="AN343" s="69"/>
      <c r="AO343" s="69"/>
      <c r="AP343" s="69"/>
      <c r="AQ343" s="69"/>
      <c r="AR343" s="69"/>
      <c r="AS343" s="69"/>
      <c r="AT343" s="69"/>
      <c r="AU343" s="69"/>
      <c r="AV343" s="69"/>
      <c r="AW343" s="69"/>
      <c r="AX343" s="69"/>
      <c r="AY343" s="69"/>
      <c r="AZ343" s="69"/>
      <c r="BA343" s="69"/>
      <c r="BB343" s="69"/>
      <c r="BC343" s="69"/>
      <c r="BD343" s="69"/>
      <c r="BE343" s="69"/>
      <c r="BF343" s="69"/>
      <c r="BG343" s="69"/>
      <c r="BH343" s="69"/>
      <c r="BI343" s="69"/>
      <c r="BJ343" s="69"/>
      <c r="BK343" s="69"/>
      <c r="BL343" s="69"/>
      <c r="BM343" s="69"/>
      <c r="BN343" s="69"/>
      <c r="BO343" s="69"/>
      <c r="BP343" s="69"/>
      <c r="BQ343" s="69"/>
      <c r="BR343" s="69"/>
      <c r="BS343" s="69"/>
      <c r="BT343" s="69"/>
      <c r="BU343" s="69"/>
      <c r="BV343" s="69"/>
      <c r="BW343" s="69"/>
      <c r="BX343" s="69"/>
      <c r="BY343" s="69"/>
      <c r="BZ343" s="69"/>
      <c r="CA343" s="69"/>
      <c r="CB343" s="69"/>
      <c r="CC343" s="69"/>
      <c r="CD343" s="69"/>
      <c r="CE343" s="69"/>
      <c r="CF343" s="69"/>
      <c r="CG343" s="69"/>
      <c r="CH343" s="69"/>
      <c r="CI343" s="69"/>
      <c r="CJ343" s="69"/>
      <c r="CK343" s="69"/>
      <c r="CL343" s="69"/>
      <c r="CM343" s="69"/>
      <c r="CN343" s="69"/>
      <c r="CO343" s="69"/>
      <c r="CP343" s="69"/>
      <c r="CQ343" s="69"/>
      <c r="CR343" s="69"/>
      <c r="CS343" s="69"/>
      <c r="CT343" s="69"/>
      <c r="CU343" s="69"/>
      <c r="CV343" s="69"/>
      <c r="CW343" s="69"/>
      <c r="CX343" s="69"/>
      <c r="CY343" s="69"/>
      <c r="CZ343" s="69"/>
      <c r="DA343" s="69"/>
      <c r="DB343" s="69"/>
      <c r="DC343" s="69"/>
      <c r="DD343" s="69"/>
      <c r="DE343" s="69"/>
      <c r="DF343" s="69"/>
      <c r="DG343" s="69"/>
      <c r="DH343" s="69"/>
      <c r="DI343" s="69"/>
      <c r="DJ343" s="69"/>
      <c r="DK343" s="69"/>
      <c r="DL343" s="69"/>
      <c r="DM343" s="69"/>
      <c r="DN343" s="69"/>
      <c r="DO343" s="69"/>
      <c r="DP343" s="69"/>
      <c r="DQ343" s="69"/>
      <c r="DR343" s="69"/>
      <c r="DS343" s="69"/>
      <c r="DT343" s="69"/>
      <c r="DU343" s="69"/>
      <c r="DV343" s="69"/>
      <c r="DW343" s="69"/>
      <c r="DX343" s="69"/>
      <c r="DY343" s="69"/>
      <c r="DZ343" s="69"/>
      <c r="EA343" s="69"/>
      <c r="EB343" s="69"/>
      <c r="EC343" s="69"/>
      <c r="ED343" s="69"/>
      <c r="EE343" s="69"/>
      <c r="EF343" s="69"/>
      <c r="EG343" s="69"/>
      <c r="EH343" s="69"/>
      <c r="EI343" s="69"/>
      <c r="EJ343" s="69"/>
      <c r="EK343" s="69"/>
      <c r="EL343" s="69"/>
      <c r="EM343" s="69"/>
      <c r="EN343" s="69"/>
      <c r="EO343" s="69"/>
      <c r="EP343" s="69"/>
      <c r="EQ343" s="69"/>
      <c r="ER343" s="69"/>
      <c r="ES343" s="69"/>
      <c r="ET343" s="69"/>
      <c r="EU343" s="69"/>
      <c r="EV343" s="69"/>
      <c r="EW343" s="69"/>
      <c r="EX343" s="69"/>
      <c r="EY343" s="69"/>
      <c r="EZ343" s="69"/>
      <c r="FA343" s="69"/>
      <c r="FB343" s="69"/>
      <c r="FC343" s="69"/>
      <c r="FD343" s="69"/>
      <c r="FE343" s="69"/>
      <c r="FF343" s="69"/>
      <c r="FG343" s="69"/>
      <c r="FH343" s="69"/>
      <c r="FI343" s="69"/>
      <c r="FJ343" s="69"/>
      <c r="FK343" s="69"/>
      <c r="FL343" s="69"/>
      <c r="FM343" s="69"/>
      <c r="FN343" s="69"/>
      <c r="FO343" s="69"/>
      <c r="FP343" s="69"/>
      <c r="FQ343" s="69"/>
      <c r="FR343" s="69"/>
      <c r="FS343" s="69"/>
      <c r="FT343" s="69"/>
      <c r="FU343" s="69"/>
      <c r="FV343" s="69"/>
      <c r="FW343" s="69"/>
      <c r="FX343" s="69"/>
      <c r="FY343" s="69"/>
      <c r="FZ343" s="69"/>
      <c r="GA343" s="69"/>
      <c r="GB343" s="69"/>
      <c r="GC343" s="69"/>
      <c r="GD343" s="69"/>
      <c r="GE343" s="69"/>
      <c r="GF343" s="69"/>
      <c r="GG343" s="69"/>
      <c r="GH343" s="69"/>
      <c r="GI343" s="69"/>
      <c r="GJ343" s="69"/>
      <c r="GK343" s="69"/>
      <c r="GL343" s="69"/>
      <c r="GM343" s="69"/>
      <c r="GN343" s="69"/>
      <c r="GO343" s="69"/>
      <c r="GP343" s="69"/>
      <c r="GQ343" s="69"/>
      <c r="GR343" s="69"/>
      <c r="GS343" s="69"/>
      <c r="GT343" s="69"/>
      <c r="GU343" s="69"/>
      <c r="GV343" s="69"/>
      <c r="GW343" s="69"/>
      <c r="GX343" s="69"/>
      <c r="GY343" s="69"/>
      <c r="GZ343" s="69"/>
      <c r="HA343" s="69"/>
      <c r="HB343" s="69"/>
      <c r="HC343" s="69"/>
      <c r="HD343" s="69"/>
      <c r="HE343" s="69"/>
      <c r="HF343" s="69"/>
      <c r="HG343" s="69"/>
      <c r="HH343" s="69"/>
      <c r="HI343" s="69"/>
      <c r="HJ343" s="69"/>
      <c r="HK343" s="69"/>
      <c r="HL343" s="69"/>
      <c r="HM343" s="69"/>
      <c r="HN343" s="69"/>
      <c r="HO343" s="69"/>
      <c r="HP343" s="69"/>
      <c r="HQ343" s="69"/>
      <c r="HR343" s="69"/>
      <c r="HS343" s="69"/>
      <c r="HT343" s="69"/>
      <c r="HU343" s="69"/>
      <c r="HV343" s="69"/>
      <c r="HW343" s="69"/>
      <c r="HX343" s="69"/>
      <c r="HY343" s="69"/>
      <c r="HZ343" s="69"/>
      <c r="IA343" s="69"/>
      <c r="IB343" s="69"/>
      <c r="IC343" s="69"/>
      <c r="ID343" s="69"/>
      <c r="IE343" s="69"/>
      <c r="IF343" s="69"/>
      <c r="IG343" s="69"/>
      <c r="IH343" s="69"/>
      <c r="II343" s="69"/>
      <c r="IJ343" s="69"/>
      <c r="IK343" s="69"/>
    </row>
    <row r="344" spans="1:245" x14ac:dyDescent="0.35">
      <c r="A344" s="89" t="s">
        <v>814</v>
      </c>
      <c r="B344" s="89" t="s">
        <v>815</v>
      </c>
      <c r="C344" s="89" t="s">
        <v>24</v>
      </c>
      <c r="D344" s="90">
        <v>11000000</v>
      </c>
      <c r="E344" s="91" t="s">
        <v>542</v>
      </c>
    </row>
    <row r="345" spans="1:245" x14ac:dyDescent="0.35">
      <c r="A345" s="89" t="s">
        <v>1038</v>
      </c>
      <c r="B345" s="89" t="s">
        <v>1039</v>
      </c>
      <c r="C345" s="89" t="s">
        <v>24</v>
      </c>
      <c r="D345" s="90">
        <v>18000000</v>
      </c>
      <c r="E345" s="91" t="s">
        <v>542</v>
      </c>
    </row>
    <row r="346" spans="1:245" x14ac:dyDescent="0.35">
      <c r="A346" s="84"/>
      <c r="B346" s="84"/>
      <c r="C346" s="84"/>
      <c r="D346" s="85"/>
      <c r="E346" s="86"/>
      <c r="F346" s="69"/>
      <c r="G346" s="69"/>
      <c r="H346" s="69"/>
      <c r="I346" s="69"/>
      <c r="J346" s="69"/>
      <c r="K346" s="69"/>
      <c r="L346" s="69"/>
      <c r="M346" s="69"/>
      <c r="N346" s="69"/>
      <c r="O346" s="69"/>
      <c r="P346" s="69"/>
      <c r="Q346" s="69"/>
      <c r="R346" s="69"/>
      <c r="S346" s="69"/>
      <c r="T346" s="69"/>
      <c r="U346" s="69"/>
      <c r="V346" s="69"/>
      <c r="W346" s="69"/>
      <c r="X346" s="69"/>
      <c r="Y346" s="69"/>
      <c r="Z346" s="69"/>
      <c r="AA346" s="69"/>
      <c r="AB346" s="69"/>
      <c r="AC346" s="69"/>
      <c r="AD346" s="69"/>
      <c r="AE346" s="69"/>
      <c r="AF346" s="69"/>
      <c r="AG346" s="69"/>
      <c r="AH346" s="69"/>
      <c r="AI346" s="69"/>
      <c r="AJ346" s="69"/>
      <c r="AK346" s="69"/>
      <c r="AL346" s="69"/>
      <c r="AM346" s="69"/>
      <c r="AN346" s="69"/>
      <c r="AO346" s="69"/>
      <c r="AP346" s="69"/>
      <c r="AQ346" s="69"/>
      <c r="AR346" s="69"/>
      <c r="AS346" s="69"/>
      <c r="AT346" s="69"/>
      <c r="AU346" s="69"/>
      <c r="AV346" s="69"/>
      <c r="AW346" s="69"/>
      <c r="AX346" s="69"/>
      <c r="AY346" s="69"/>
      <c r="AZ346" s="69"/>
      <c r="BA346" s="69"/>
      <c r="BB346" s="69"/>
      <c r="BC346" s="69"/>
      <c r="BD346" s="69"/>
      <c r="BE346" s="69"/>
      <c r="BF346" s="69"/>
      <c r="BG346" s="69"/>
      <c r="BH346" s="69"/>
      <c r="BI346" s="69"/>
      <c r="BJ346" s="69"/>
      <c r="BK346" s="69"/>
      <c r="BL346" s="69"/>
      <c r="BM346" s="69"/>
      <c r="BN346" s="69"/>
      <c r="BO346" s="69"/>
      <c r="BP346" s="69"/>
      <c r="BQ346" s="69"/>
      <c r="BR346" s="69"/>
      <c r="BS346" s="69"/>
      <c r="BT346" s="69"/>
      <c r="BU346" s="69"/>
      <c r="BV346" s="69"/>
      <c r="BW346" s="69"/>
      <c r="BX346" s="69"/>
      <c r="BY346" s="69"/>
      <c r="BZ346" s="69"/>
      <c r="CA346" s="69"/>
      <c r="CB346" s="69"/>
      <c r="CC346" s="69"/>
      <c r="CD346" s="69"/>
      <c r="CE346" s="69"/>
      <c r="CF346" s="69"/>
      <c r="CG346" s="69"/>
      <c r="CH346" s="69"/>
      <c r="CI346" s="69"/>
      <c r="CJ346" s="69"/>
      <c r="CK346" s="69"/>
      <c r="CL346" s="69"/>
      <c r="CM346" s="69"/>
      <c r="CN346" s="69"/>
      <c r="CO346" s="69"/>
      <c r="CP346" s="69"/>
      <c r="CQ346" s="69"/>
      <c r="CR346" s="69"/>
      <c r="CS346" s="69"/>
      <c r="CT346" s="69"/>
      <c r="CU346" s="69"/>
      <c r="CV346" s="69"/>
      <c r="CW346" s="69"/>
      <c r="CX346" s="69"/>
      <c r="CY346" s="69"/>
      <c r="CZ346" s="69"/>
      <c r="DA346" s="69"/>
      <c r="DB346" s="69"/>
      <c r="DC346" s="69"/>
      <c r="DD346" s="69"/>
      <c r="DE346" s="69"/>
      <c r="DF346" s="69"/>
      <c r="DG346" s="69"/>
      <c r="DH346" s="69"/>
      <c r="DI346" s="69"/>
      <c r="DJ346" s="69"/>
      <c r="DK346" s="69"/>
      <c r="DL346" s="69"/>
      <c r="DM346" s="69"/>
      <c r="DN346" s="69"/>
      <c r="DO346" s="69"/>
      <c r="DP346" s="69"/>
      <c r="DQ346" s="69"/>
      <c r="DR346" s="69"/>
      <c r="DS346" s="69"/>
      <c r="DT346" s="69"/>
      <c r="DU346" s="69"/>
      <c r="DV346" s="69"/>
      <c r="DW346" s="69"/>
      <c r="DX346" s="69"/>
      <c r="DY346" s="69"/>
      <c r="DZ346" s="69"/>
      <c r="EA346" s="69"/>
      <c r="EB346" s="69"/>
      <c r="EC346" s="69"/>
      <c r="ED346" s="69"/>
      <c r="EE346" s="69"/>
      <c r="EF346" s="69"/>
      <c r="EG346" s="69"/>
      <c r="EH346" s="69"/>
      <c r="EI346" s="69"/>
      <c r="EJ346" s="69"/>
      <c r="EK346" s="69"/>
      <c r="EL346" s="69"/>
      <c r="EM346" s="69"/>
      <c r="EN346" s="69"/>
      <c r="EO346" s="69"/>
      <c r="EP346" s="69"/>
      <c r="EQ346" s="69"/>
      <c r="ER346" s="69"/>
      <c r="ES346" s="69"/>
      <c r="ET346" s="69"/>
      <c r="EU346" s="69"/>
      <c r="EV346" s="69"/>
      <c r="EW346" s="69"/>
      <c r="EX346" s="69"/>
      <c r="EY346" s="69"/>
      <c r="EZ346" s="69"/>
      <c r="FA346" s="69"/>
      <c r="FB346" s="69"/>
      <c r="FC346" s="69"/>
      <c r="FD346" s="69"/>
      <c r="FE346" s="69"/>
      <c r="FF346" s="69"/>
      <c r="FG346" s="69"/>
      <c r="FH346" s="69"/>
      <c r="FI346" s="69"/>
      <c r="FJ346" s="69"/>
      <c r="FK346" s="69"/>
      <c r="FL346" s="69"/>
      <c r="FM346" s="69"/>
      <c r="FN346" s="69"/>
      <c r="FO346" s="69"/>
      <c r="FP346" s="69"/>
      <c r="FQ346" s="69"/>
      <c r="FR346" s="69"/>
      <c r="FS346" s="69"/>
      <c r="FT346" s="69"/>
      <c r="FU346" s="69"/>
      <c r="FV346" s="69"/>
      <c r="FW346" s="69"/>
      <c r="FX346" s="69"/>
      <c r="FY346" s="69"/>
      <c r="FZ346" s="69"/>
      <c r="GA346" s="69"/>
      <c r="GB346" s="69"/>
      <c r="GC346" s="69"/>
      <c r="GD346" s="69"/>
      <c r="GE346" s="69"/>
      <c r="GF346" s="69"/>
      <c r="GG346" s="69"/>
      <c r="GH346" s="69"/>
      <c r="GI346" s="69"/>
      <c r="GJ346" s="69"/>
      <c r="GK346" s="69"/>
      <c r="GL346" s="69"/>
      <c r="GM346" s="69"/>
      <c r="GN346" s="69"/>
      <c r="GO346" s="69"/>
      <c r="GP346" s="69"/>
      <c r="GQ346" s="69"/>
      <c r="GR346" s="69"/>
      <c r="GS346" s="69"/>
      <c r="GT346" s="69"/>
      <c r="GU346" s="69"/>
      <c r="GV346" s="69"/>
      <c r="GW346" s="69"/>
      <c r="GX346" s="69"/>
      <c r="GY346" s="69"/>
      <c r="GZ346" s="69"/>
      <c r="HA346" s="69"/>
      <c r="HB346" s="69"/>
      <c r="HC346" s="69"/>
      <c r="HD346" s="69"/>
      <c r="HE346" s="69"/>
      <c r="HF346" s="69"/>
      <c r="HG346" s="69"/>
      <c r="HH346" s="69"/>
      <c r="HI346" s="69"/>
      <c r="HJ346" s="69"/>
      <c r="HK346" s="69"/>
      <c r="HL346" s="69"/>
      <c r="HM346" s="69"/>
      <c r="HN346" s="69"/>
      <c r="HO346" s="69"/>
      <c r="HP346" s="69"/>
      <c r="HQ346" s="69"/>
      <c r="HR346" s="69"/>
      <c r="HS346" s="69"/>
      <c r="HT346" s="69"/>
      <c r="HU346" s="69"/>
      <c r="HV346" s="69"/>
      <c r="HW346" s="69"/>
      <c r="HX346" s="69"/>
      <c r="HY346" s="69"/>
      <c r="HZ346" s="69"/>
      <c r="IA346" s="69"/>
      <c r="IB346" s="69"/>
      <c r="IC346" s="69"/>
      <c r="ID346" s="69"/>
      <c r="IE346" s="69"/>
      <c r="IF346" s="69"/>
      <c r="IG346" s="69"/>
      <c r="IH346" s="69"/>
      <c r="II346" s="69"/>
      <c r="IJ346" s="69"/>
      <c r="IK346" s="69"/>
    </row>
    <row r="347" spans="1:245" s="68" customFormat="1" x14ac:dyDescent="0.35">
      <c r="A347" s="84"/>
      <c r="B347" s="84"/>
      <c r="C347" s="84"/>
      <c r="D347" s="85"/>
      <c r="E347" s="86"/>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c r="FW347" s="1"/>
      <c r="FX347" s="1"/>
      <c r="FY347" s="1"/>
      <c r="FZ347" s="1"/>
      <c r="GA347" s="1"/>
      <c r="GB347" s="1"/>
      <c r="GC347" s="1"/>
      <c r="GD347" s="1"/>
      <c r="GE347" s="1"/>
      <c r="GF347" s="1"/>
      <c r="GG347" s="1"/>
      <c r="GH347" s="1"/>
      <c r="GI347" s="1"/>
      <c r="GJ347" s="1"/>
      <c r="GK347" s="1"/>
      <c r="GL347" s="1"/>
      <c r="GM347" s="1"/>
      <c r="GN347" s="1"/>
      <c r="GO347" s="1"/>
      <c r="GP347" s="1"/>
      <c r="GQ347" s="1"/>
      <c r="GR347" s="1"/>
      <c r="GS347" s="1"/>
      <c r="GT347" s="1"/>
      <c r="GU347" s="1"/>
      <c r="GV347" s="1"/>
      <c r="GW347" s="1"/>
      <c r="GX347" s="1"/>
      <c r="GY347" s="1"/>
      <c r="GZ347" s="1"/>
      <c r="HA347" s="1"/>
      <c r="HB347" s="1"/>
      <c r="HC347" s="1"/>
      <c r="HD347" s="1"/>
      <c r="HE347" s="1"/>
      <c r="HF347" s="1"/>
      <c r="HG347" s="1"/>
      <c r="HH347" s="1"/>
      <c r="HI347" s="1"/>
      <c r="HJ347" s="1"/>
      <c r="HK347" s="1"/>
      <c r="HL347" s="1"/>
      <c r="HM347" s="1"/>
      <c r="HN347" s="1"/>
      <c r="HO347" s="1"/>
      <c r="HP347" s="1"/>
      <c r="HQ347" s="1"/>
      <c r="HR347" s="1"/>
      <c r="HS347" s="1"/>
      <c r="HT347" s="1"/>
      <c r="HU347" s="1"/>
      <c r="HV347" s="1"/>
      <c r="HW347" s="1"/>
      <c r="HX347" s="1"/>
      <c r="HY347" s="1"/>
      <c r="HZ347" s="1"/>
      <c r="IA347" s="1"/>
      <c r="IB347" s="1"/>
      <c r="IC347" s="1"/>
      <c r="ID347" s="1"/>
      <c r="IE347" s="1"/>
      <c r="IF347" s="1"/>
      <c r="IG347" s="1"/>
      <c r="IH347" s="1"/>
      <c r="II347" s="1"/>
      <c r="IJ347" s="1"/>
      <c r="IK347" s="1"/>
    </row>
    <row r="348" spans="1:245" x14ac:dyDescent="0.35">
      <c r="A348" s="87"/>
      <c r="B348" s="87" t="s">
        <v>471</v>
      </c>
      <c r="C348" s="87"/>
      <c r="D348" s="88"/>
      <c r="E348" s="80"/>
    </row>
    <row r="349" spans="1:245" s="70" customFormat="1" x14ac:dyDescent="0.35">
      <c r="A349" s="84" t="s">
        <v>205</v>
      </c>
      <c r="B349" s="84" t="s">
        <v>206</v>
      </c>
      <c r="C349" s="84" t="s">
        <v>6</v>
      </c>
      <c r="D349" s="85">
        <v>16000000</v>
      </c>
      <c r="E349" s="86"/>
    </row>
    <row r="350" spans="1:245" x14ac:dyDescent="0.35">
      <c r="A350" s="84"/>
      <c r="B350" s="84"/>
      <c r="C350" s="84"/>
      <c r="D350" s="85"/>
      <c r="E350" s="86"/>
    </row>
    <row r="351" spans="1:245" x14ac:dyDescent="0.35">
      <c r="A351" s="84" t="s">
        <v>207</v>
      </c>
      <c r="B351" s="84" t="s">
        <v>472</v>
      </c>
      <c r="C351" s="84" t="s">
        <v>8</v>
      </c>
      <c r="D351" s="85">
        <v>17000000</v>
      </c>
      <c r="E351" s="86"/>
      <c r="F351" s="70"/>
      <c r="G351" s="70"/>
      <c r="H351" s="70"/>
      <c r="I351" s="70"/>
      <c r="J351" s="70"/>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70"/>
      <c r="BI351" s="70"/>
      <c r="BJ351" s="70"/>
      <c r="BK351" s="70"/>
      <c r="BL351" s="70"/>
      <c r="BM351" s="70"/>
      <c r="BN351" s="70"/>
      <c r="BO351" s="70"/>
      <c r="BP351" s="70"/>
      <c r="BQ351" s="70"/>
      <c r="BR351" s="70"/>
      <c r="BS351" s="70"/>
      <c r="BT351" s="70"/>
      <c r="BU351" s="70"/>
      <c r="BV351" s="70"/>
      <c r="BW351" s="70"/>
      <c r="BX351" s="70"/>
      <c r="BY351" s="70"/>
      <c r="BZ351" s="70"/>
      <c r="CA351" s="70"/>
      <c r="CB351" s="70"/>
      <c r="CC351" s="70"/>
      <c r="CD351" s="70"/>
      <c r="CE351" s="70"/>
      <c r="CF351" s="70"/>
      <c r="CG351" s="70"/>
      <c r="CH351" s="70"/>
      <c r="CI351" s="70"/>
      <c r="CJ351" s="70"/>
      <c r="CK351" s="70"/>
      <c r="CL351" s="70"/>
      <c r="CM351" s="70"/>
      <c r="CN351" s="70"/>
      <c r="CO351" s="70"/>
      <c r="CP351" s="70"/>
      <c r="CQ351" s="70"/>
      <c r="CR351" s="70"/>
      <c r="CS351" s="70"/>
      <c r="CT351" s="70"/>
      <c r="CU351" s="70"/>
      <c r="CV351" s="70"/>
      <c r="CW351" s="70"/>
      <c r="CX351" s="70"/>
      <c r="CY351" s="70"/>
      <c r="CZ351" s="70"/>
      <c r="DA351" s="70"/>
      <c r="DB351" s="70"/>
      <c r="DC351" s="70"/>
      <c r="DD351" s="70"/>
      <c r="DE351" s="70"/>
      <c r="DF351" s="70"/>
      <c r="DG351" s="70"/>
      <c r="DH351" s="70"/>
      <c r="DI351" s="70"/>
      <c r="DJ351" s="70"/>
      <c r="DK351" s="70"/>
      <c r="DL351" s="70"/>
      <c r="DM351" s="70"/>
      <c r="DN351" s="70"/>
      <c r="DO351" s="70"/>
      <c r="DP351" s="70"/>
      <c r="DQ351" s="70"/>
      <c r="DR351" s="70"/>
      <c r="DS351" s="70"/>
      <c r="DT351" s="70"/>
      <c r="DU351" s="70"/>
      <c r="DV351" s="70"/>
      <c r="DW351" s="70"/>
      <c r="DX351" s="70"/>
      <c r="DY351" s="70"/>
      <c r="DZ351" s="70"/>
      <c r="EA351" s="70"/>
      <c r="EB351" s="70"/>
      <c r="EC351" s="70"/>
      <c r="ED351" s="70"/>
      <c r="EE351" s="70"/>
      <c r="EF351" s="70"/>
      <c r="EG351" s="70"/>
      <c r="EH351" s="70"/>
      <c r="EI351" s="70"/>
      <c r="EJ351" s="70"/>
      <c r="EK351" s="70"/>
      <c r="EL351" s="70"/>
      <c r="EM351" s="70"/>
      <c r="EN351" s="70"/>
      <c r="EO351" s="70"/>
      <c r="EP351" s="70"/>
      <c r="EQ351" s="70"/>
      <c r="ER351" s="70"/>
      <c r="ES351" s="70"/>
      <c r="ET351" s="70"/>
      <c r="EU351" s="70"/>
      <c r="EV351" s="70"/>
      <c r="EW351" s="70"/>
      <c r="EX351" s="70"/>
      <c r="EY351" s="70"/>
      <c r="EZ351" s="70"/>
      <c r="FA351" s="70"/>
      <c r="FB351" s="70"/>
      <c r="FC351" s="70"/>
      <c r="FD351" s="70"/>
      <c r="FE351" s="70"/>
      <c r="FF351" s="70"/>
      <c r="FG351" s="70"/>
      <c r="FH351" s="70"/>
      <c r="FI351" s="70"/>
      <c r="FJ351" s="70"/>
      <c r="FK351" s="70"/>
      <c r="FL351" s="70"/>
      <c r="FM351" s="70"/>
      <c r="FN351" s="70"/>
      <c r="FO351" s="70"/>
      <c r="FP351" s="70"/>
      <c r="FQ351" s="70"/>
      <c r="FR351" s="70"/>
      <c r="FS351" s="70"/>
      <c r="FT351" s="70"/>
      <c r="FU351" s="70"/>
      <c r="FV351" s="70"/>
      <c r="FW351" s="70"/>
      <c r="FX351" s="70"/>
      <c r="FY351" s="70"/>
      <c r="FZ351" s="70"/>
      <c r="GA351" s="70"/>
      <c r="GB351" s="70"/>
      <c r="GC351" s="70"/>
      <c r="GD351" s="70"/>
      <c r="GE351" s="70"/>
      <c r="GF351" s="70"/>
      <c r="GG351" s="70"/>
      <c r="GH351" s="70"/>
      <c r="GI351" s="70"/>
      <c r="GJ351" s="70"/>
      <c r="GK351" s="70"/>
      <c r="GL351" s="70"/>
      <c r="GM351" s="70"/>
      <c r="GN351" s="70"/>
      <c r="GO351" s="70"/>
      <c r="GP351" s="70"/>
      <c r="GQ351" s="70"/>
      <c r="GR351" s="70"/>
      <c r="GS351" s="70"/>
      <c r="GT351" s="70"/>
      <c r="GU351" s="70"/>
      <c r="GV351" s="70"/>
      <c r="GW351" s="70"/>
      <c r="GX351" s="70"/>
      <c r="GY351" s="70"/>
      <c r="GZ351" s="70"/>
      <c r="HA351" s="70"/>
      <c r="HB351" s="70"/>
      <c r="HC351" s="70"/>
      <c r="HD351" s="70"/>
      <c r="HE351" s="70"/>
      <c r="HF351" s="70"/>
      <c r="HG351" s="70"/>
      <c r="HH351" s="70"/>
      <c r="HI351" s="70"/>
      <c r="HJ351" s="70"/>
      <c r="HK351" s="70"/>
      <c r="HL351" s="70"/>
      <c r="HM351" s="70"/>
      <c r="HN351" s="70"/>
      <c r="HO351" s="70"/>
      <c r="HP351" s="70"/>
      <c r="HQ351" s="70"/>
      <c r="HR351" s="70"/>
      <c r="HS351" s="70"/>
      <c r="HT351" s="70"/>
      <c r="HU351" s="70"/>
      <c r="HV351" s="70"/>
      <c r="HW351" s="70"/>
      <c r="HX351" s="70"/>
      <c r="HY351" s="70"/>
      <c r="HZ351" s="70"/>
      <c r="IA351" s="70"/>
      <c r="IB351" s="70"/>
      <c r="IC351" s="70"/>
      <c r="ID351" s="70"/>
      <c r="IE351" s="70"/>
      <c r="IF351" s="70"/>
      <c r="IG351" s="70"/>
      <c r="IH351" s="70"/>
      <c r="II351" s="70"/>
      <c r="IJ351" s="70"/>
      <c r="IK351" s="70"/>
    </row>
    <row r="352" spans="1:245" x14ac:dyDescent="0.35">
      <c r="A352" s="84" t="s">
        <v>208</v>
      </c>
      <c r="B352" s="84" t="s">
        <v>816</v>
      </c>
      <c r="C352" s="84" t="s">
        <v>8</v>
      </c>
      <c r="D352" s="85">
        <v>17000000</v>
      </c>
      <c r="E352" s="86"/>
    </row>
    <row r="353" spans="1:245" s="69" customFormat="1" x14ac:dyDescent="0.35">
      <c r="A353" s="84" t="s">
        <v>210</v>
      </c>
      <c r="B353" s="84" t="s">
        <v>397</v>
      </c>
      <c r="C353" s="84" t="s">
        <v>8</v>
      </c>
      <c r="D353" s="85">
        <v>16000000</v>
      </c>
      <c r="E353" s="86"/>
      <c r="F353" s="68"/>
      <c r="G353" s="68"/>
      <c r="H353" s="68"/>
      <c r="I353" s="68"/>
      <c r="J353" s="68"/>
      <c r="K353" s="68"/>
      <c r="L353" s="68"/>
      <c r="M353" s="68"/>
      <c r="N353" s="68"/>
      <c r="O353" s="68"/>
      <c r="P353" s="68"/>
      <c r="Q353" s="68"/>
      <c r="R353" s="68"/>
      <c r="S353" s="68"/>
      <c r="T353" s="68"/>
      <c r="U353" s="68"/>
      <c r="V353" s="68"/>
      <c r="W353" s="68"/>
      <c r="X353" s="68"/>
      <c r="Y353" s="68"/>
      <c r="Z353" s="68"/>
      <c r="AA353" s="68"/>
      <c r="AB353" s="68"/>
      <c r="AC353" s="68"/>
      <c r="AD353" s="68"/>
      <c r="AE353" s="68"/>
      <c r="AF353" s="68"/>
      <c r="AG353" s="68"/>
      <c r="AH353" s="68"/>
      <c r="AI353" s="68"/>
      <c r="AJ353" s="68"/>
      <c r="AK353" s="68"/>
      <c r="AL353" s="68"/>
      <c r="AM353" s="68"/>
      <c r="AN353" s="68"/>
      <c r="AO353" s="68"/>
      <c r="AP353" s="68"/>
      <c r="AQ353" s="68"/>
      <c r="AR353" s="68"/>
      <c r="AS353" s="68"/>
      <c r="AT353" s="68"/>
      <c r="AU353" s="68"/>
      <c r="AV353" s="68"/>
      <c r="AW353" s="68"/>
      <c r="AX353" s="68"/>
      <c r="AY353" s="68"/>
      <c r="AZ353" s="68"/>
      <c r="BA353" s="68"/>
      <c r="BB353" s="68"/>
      <c r="BC353" s="68"/>
      <c r="BD353" s="68"/>
      <c r="BE353" s="68"/>
      <c r="BF353" s="68"/>
      <c r="BG353" s="68"/>
      <c r="BH353" s="68"/>
      <c r="BI353" s="68"/>
      <c r="BJ353" s="68"/>
      <c r="BK353" s="68"/>
      <c r="BL353" s="68"/>
      <c r="BM353" s="68"/>
      <c r="BN353" s="68"/>
      <c r="BO353" s="68"/>
      <c r="BP353" s="68"/>
      <c r="BQ353" s="68"/>
      <c r="BR353" s="68"/>
      <c r="BS353" s="68"/>
      <c r="BT353" s="68"/>
      <c r="BU353" s="68"/>
      <c r="BV353" s="68"/>
      <c r="BW353" s="68"/>
      <c r="BX353" s="68"/>
      <c r="BY353" s="68"/>
      <c r="BZ353" s="68"/>
      <c r="CA353" s="68"/>
      <c r="CB353" s="68"/>
      <c r="CC353" s="68"/>
      <c r="CD353" s="68"/>
      <c r="CE353" s="68"/>
      <c r="CF353" s="68"/>
      <c r="CG353" s="68"/>
      <c r="CH353" s="68"/>
      <c r="CI353" s="68"/>
      <c r="CJ353" s="68"/>
      <c r="CK353" s="68"/>
      <c r="CL353" s="68"/>
      <c r="CM353" s="68"/>
      <c r="CN353" s="68"/>
      <c r="CO353" s="68"/>
      <c r="CP353" s="68"/>
      <c r="CQ353" s="68"/>
      <c r="CR353" s="68"/>
      <c r="CS353" s="68"/>
      <c r="CT353" s="68"/>
      <c r="CU353" s="68"/>
      <c r="CV353" s="68"/>
      <c r="CW353" s="68"/>
      <c r="CX353" s="68"/>
      <c r="CY353" s="68"/>
      <c r="CZ353" s="68"/>
      <c r="DA353" s="68"/>
      <c r="DB353" s="68"/>
      <c r="DC353" s="68"/>
      <c r="DD353" s="68"/>
      <c r="DE353" s="68"/>
      <c r="DF353" s="68"/>
      <c r="DG353" s="68"/>
      <c r="DH353" s="68"/>
      <c r="DI353" s="68"/>
      <c r="DJ353" s="68"/>
      <c r="DK353" s="68"/>
      <c r="DL353" s="68"/>
      <c r="DM353" s="68"/>
      <c r="DN353" s="68"/>
      <c r="DO353" s="68"/>
      <c r="DP353" s="68"/>
      <c r="DQ353" s="68"/>
      <c r="DR353" s="68"/>
      <c r="DS353" s="68"/>
      <c r="DT353" s="68"/>
      <c r="DU353" s="68"/>
      <c r="DV353" s="68"/>
      <c r="DW353" s="68"/>
      <c r="DX353" s="68"/>
      <c r="DY353" s="68"/>
      <c r="DZ353" s="68"/>
      <c r="EA353" s="68"/>
      <c r="EB353" s="68"/>
      <c r="EC353" s="68"/>
      <c r="ED353" s="68"/>
      <c r="EE353" s="68"/>
      <c r="EF353" s="68"/>
      <c r="EG353" s="68"/>
      <c r="EH353" s="68"/>
      <c r="EI353" s="68"/>
      <c r="EJ353" s="68"/>
      <c r="EK353" s="68"/>
      <c r="EL353" s="68"/>
      <c r="EM353" s="68"/>
      <c r="EN353" s="68"/>
      <c r="EO353" s="68"/>
      <c r="EP353" s="68"/>
      <c r="EQ353" s="68"/>
      <c r="ER353" s="68"/>
      <c r="ES353" s="68"/>
      <c r="ET353" s="68"/>
      <c r="EU353" s="68"/>
      <c r="EV353" s="68"/>
      <c r="EW353" s="68"/>
      <c r="EX353" s="68"/>
      <c r="EY353" s="68"/>
      <c r="EZ353" s="68"/>
      <c r="FA353" s="68"/>
      <c r="FB353" s="68"/>
      <c r="FC353" s="68"/>
      <c r="FD353" s="68"/>
      <c r="FE353" s="68"/>
      <c r="FF353" s="68"/>
      <c r="FG353" s="68"/>
      <c r="FH353" s="68"/>
      <c r="FI353" s="68"/>
      <c r="FJ353" s="68"/>
      <c r="FK353" s="68"/>
      <c r="FL353" s="68"/>
      <c r="FM353" s="68"/>
      <c r="FN353" s="68"/>
      <c r="FO353" s="68"/>
      <c r="FP353" s="68"/>
      <c r="FQ353" s="68"/>
      <c r="FR353" s="68"/>
      <c r="FS353" s="68"/>
      <c r="FT353" s="68"/>
      <c r="FU353" s="68"/>
      <c r="FV353" s="68"/>
      <c r="FW353" s="68"/>
      <c r="FX353" s="68"/>
      <c r="FY353" s="68"/>
      <c r="FZ353" s="68"/>
      <c r="GA353" s="68"/>
      <c r="GB353" s="68"/>
      <c r="GC353" s="68"/>
      <c r="GD353" s="68"/>
      <c r="GE353" s="68"/>
      <c r="GF353" s="68"/>
      <c r="GG353" s="68"/>
      <c r="GH353" s="68"/>
      <c r="GI353" s="68"/>
      <c r="GJ353" s="68"/>
      <c r="GK353" s="68"/>
      <c r="GL353" s="68"/>
      <c r="GM353" s="68"/>
      <c r="GN353" s="68"/>
      <c r="GO353" s="68"/>
      <c r="GP353" s="68"/>
      <c r="GQ353" s="68"/>
      <c r="GR353" s="68"/>
      <c r="GS353" s="68"/>
      <c r="GT353" s="68"/>
      <c r="GU353" s="68"/>
      <c r="GV353" s="68"/>
      <c r="GW353" s="68"/>
      <c r="GX353" s="68"/>
      <c r="GY353" s="68"/>
      <c r="GZ353" s="68"/>
      <c r="HA353" s="68"/>
      <c r="HB353" s="68"/>
      <c r="HC353" s="68"/>
      <c r="HD353" s="68"/>
      <c r="HE353" s="68"/>
      <c r="HF353" s="68"/>
      <c r="HG353" s="68"/>
      <c r="HH353" s="68"/>
      <c r="HI353" s="68"/>
      <c r="HJ353" s="68"/>
      <c r="HK353" s="68"/>
      <c r="HL353" s="68"/>
      <c r="HM353" s="68"/>
      <c r="HN353" s="68"/>
      <c r="HO353" s="68"/>
      <c r="HP353" s="68"/>
      <c r="HQ353" s="68"/>
      <c r="HR353" s="68"/>
      <c r="HS353" s="68"/>
      <c r="HT353" s="68"/>
      <c r="HU353" s="68"/>
      <c r="HV353" s="68"/>
      <c r="HW353" s="68"/>
      <c r="HX353" s="68"/>
      <c r="HY353" s="68"/>
      <c r="HZ353" s="68"/>
      <c r="IA353" s="68"/>
      <c r="IB353" s="68"/>
      <c r="IC353" s="68"/>
      <c r="ID353" s="68"/>
      <c r="IE353" s="68"/>
      <c r="IF353" s="68"/>
      <c r="IG353" s="68"/>
      <c r="IH353" s="68"/>
      <c r="II353" s="68"/>
      <c r="IJ353" s="68"/>
      <c r="IK353" s="68"/>
    </row>
    <row r="354" spans="1:245" s="69" customFormat="1" x14ac:dyDescent="0.35">
      <c r="A354" s="84" t="s">
        <v>211</v>
      </c>
      <c r="B354" s="84" t="s">
        <v>209</v>
      </c>
      <c r="C354" s="84" t="s">
        <v>8</v>
      </c>
      <c r="D354" s="85">
        <v>16000000</v>
      </c>
      <c r="E354" s="86"/>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c r="FE354" s="1"/>
      <c r="FF354" s="1"/>
      <c r="FG354" s="1"/>
      <c r="FH354" s="1"/>
      <c r="FI354" s="1"/>
      <c r="FJ354" s="1"/>
      <c r="FK354" s="1"/>
      <c r="FL354" s="1"/>
      <c r="FM354" s="1"/>
      <c r="FN354" s="1"/>
      <c r="FO354" s="1"/>
      <c r="FP354" s="1"/>
      <c r="FQ354" s="1"/>
      <c r="FR354" s="1"/>
      <c r="FS354" s="1"/>
      <c r="FT354" s="1"/>
      <c r="FU354" s="1"/>
      <c r="FV354" s="1"/>
      <c r="FW354" s="1"/>
      <c r="FX354" s="1"/>
      <c r="FY354" s="1"/>
      <c r="FZ354" s="1"/>
      <c r="GA354" s="1"/>
      <c r="GB354" s="1"/>
      <c r="GC354" s="1"/>
      <c r="GD354" s="1"/>
      <c r="GE354" s="1"/>
      <c r="GF354" s="1"/>
      <c r="GG354" s="1"/>
      <c r="GH354" s="1"/>
      <c r="GI354" s="1"/>
      <c r="GJ354" s="1"/>
      <c r="GK354" s="1"/>
      <c r="GL354" s="1"/>
      <c r="GM354" s="1"/>
      <c r="GN354" s="1"/>
      <c r="GO354" s="1"/>
      <c r="GP354" s="1"/>
      <c r="GQ354" s="1"/>
      <c r="GR354" s="1"/>
      <c r="GS354" s="1"/>
      <c r="GT354" s="1"/>
      <c r="GU354" s="1"/>
      <c r="GV354" s="1"/>
      <c r="GW354" s="1"/>
      <c r="GX354" s="1"/>
      <c r="GY354" s="1"/>
      <c r="GZ354" s="1"/>
      <c r="HA354" s="1"/>
      <c r="HB354" s="1"/>
      <c r="HC354" s="1"/>
      <c r="HD354" s="1"/>
      <c r="HE354" s="1"/>
      <c r="HF354" s="1"/>
      <c r="HG354" s="1"/>
      <c r="HH354" s="1"/>
      <c r="HI354" s="1"/>
      <c r="HJ354" s="1"/>
      <c r="HK354" s="1"/>
      <c r="HL354" s="1"/>
      <c r="HM354" s="1"/>
      <c r="HN354" s="1"/>
      <c r="HO354" s="1"/>
      <c r="HP354" s="1"/>
      <c r="HQ354" s="1"/>
      <c r="HR354" s="1"/>
      <c r="HS354" s="1"/>
      <c r="HT354" s="1"/>
      <c r="HU354" s="1"/>
      <c r="HV354" s="1"/>
      <c r="HW354" s="1"/>
      <c r="HX354" s="1"/>
      <c r="HY354" s="1"/>
      <c r="HZ354" s="1"/>
      <c r="IA354" s="1"/>
      <c r="IB354" s="1"/>
      <c r="IC354" s="1"/>
      <c r="ID354" s="1"/>
      <c r="IE354" s="1"/>
      <c r="IF354" s="1"/>
      <c r="IG354" s="1"/>
      <c r="IH354" s="1"/>
      <c r="II354" s="1"/>
      <c r="IJ354" s="1"/>
      <c r="IK354" s="1"/>
    </row>
    <row r="355" spans="1:245" x14ac:dyDescent="0.35">
      <c r="A355" s="84" t="s">
        <v>212</v>
      </c>
      <c r="B355" s="84" t="s">
        <v>817</v>
      </c>
      <c r="C355" s="84" t="s">
        <v>8</v>
      </c>
      <c r="D355" s="85">
        <v>13000000</v>
      </c>
      <c r="E355" s="86"/>
      <c r="F355" s="69"/>
      <c r="G355" s="69"/>
      <c r="H355" s="69"/>
      <c r="I355" s="69"/>
      <c r="J355" s="69"/>
      <c r="K355" s="69"/>
      <c r="L355" s="69"/>
      <c r="M355" s="69"/>
      <c r="N355" s="69"/>
      <c r="O355" s="69"/>
      <c r="P355" s="69"/>
      <c r="Q355" s="69"/>
      <c r="R355" s="69"/>
      <c r="S355" s="69"/>
      <c r="T355" s="69"/>
      <c r="U355" s="69"/>
      <c r="V355" s="69"/>
      <c r="W355" s="69"/>
      <c r="X355" s="69"/>
      <c r="Y355" s="69"/>
      <c r="Z355" s="69"/>
      <c r="AA355" s="69"/>
      <c r="AB355" s="69"/>
      <c r="AC355" s="69"/>
      <c r="AD355" s="69"/>
      <c r="AE355" s="69"/>
      <c r="AF355" s="69"/>
      <c r="AG355" s="69"/>
      <c r="AH355" s="69"/>
      <c r="AI355" s="69"/>
      <c r="AJ355" s="69"/>
      <c r="AK355" s="69"/>
      <c r="AL355" s="69"/>
      <c r="AM355" s="69"/>
      <c r="AN355" s="69"/>
      <c r="AO355" s="69"/>
      <c r="AP355" s="69"/>
      <c r="AQ355" s="69"/>
      <c r="AR355" s="69"/>
      <c r="AS355" s="69"/>
      <c r="AT355" s="69"/>
      <c r="AU355" s="69"/>
      <c r="AV355" s="69"/>
      <c r="AW355" s="69"/>
      <c r="AX355" s="69"/>
      <c r="AY355" s="69"/>
      <c r="AZ355" s="69"/>
      <c r="BA355" s="69"/>
      <c r="BB355" s="69"/>
      <c r="BC355" s="69"/>
      <c r="BD355" s="69"/>
      <c r="BE355" s="69"/>
      <c r="BF355" s="69"/>
      <c r="BG355" s="69"/>
      <c r="BH355" s="69"/>
      <c r="BI355" s="69"/>
      <c r="BJ355" s="69"/>
      <c r="BK355" s="69"/>
      <c r="BL355" s="69"/>
      <c r="BM355" s="69"/>
      <c r="BN355" s="69"/>
      <c r="BO355" s="69"/>
      <c r="BP355" s="69"/>
      <c r="BQ355" s="69"/>
      <c r="BR355" s="69"/>
      <c r="BS355" s="69"/>
      <c r="BT355" s="69"/>
      <c r="BU355" s="69"/>
      <c r="BV355" s="69"/>
      <c r="BW355" s="69"/>
      <c r="BX355" s="69"/>
      <c r="BY355" s="69"/>
      <c r="BZ355" s="69"/>
      <c r="CA355" s="69"/>
      <c r="CB355" s="69"/>
      <c r="CC355" s="69"/>
      <c r="CD355" s="69"/>
      <c r="CE355" s="69"/>
      <c r="CF355" s="69"/>
      <c r="CG355" s="69"/>
      <c r="CH355" s="69"/>
      <c r="CI355" s="69"/>
      <c r="CJ355" s="69"/>
      <c r="CK355" s="69"/>
      <c r="CL355" s="69"/>
      <c r="CM355" s="69"/>
      <c r="CN355" s="69"/>
      <c r="CO355" s="69"/>
      <c r="CP355" s="69"/>
      <c r="CQ355" s="69"/>
      <c r="CR355" s="69"/>
      <c r="CS355" s="69"/>
      <c r="CT355" s="69"/>
      <c r="CU355" s="69"/>
      <c r="CV355" s="69"/>
      <c r="CW355" s="69"/>
      <c r="CX355" s="69"/>
      <c r="CY355" s="69"/>
      <c r="CZ355" s="69"/>
      <c r="DA355" s="69"/>
      <c r="DB355" s="69"/>
      <c r="DC355" s="69"/>
      <c r="DD355" s="69"/>
      <c r="DE355" s="69"/>
      <c r="DF355" s="69"/>
      <c r="DG355" s="69"/>
      <c r="DH355" s="69"/>
      <c r="DI355" s="69"/>
      <c r="DJ355" s="69"/>
      <c r="DK355" s="69"/>
      <c r="DL355" s="69"/>
      <c r="DM355" s="69"/>
      <c r="DN355" s="69"/>
      <c r="DO355" s="69"/>
      <c r="DP355" s="69"/>
      <c r="DQ355" s="69"/>
      <c r="DR355" s="69"/>
      <c r="DS355" s="69"/>
      <c r="DT355" s="69"/>
      <c r="DU355" s="69"/>
      <c r="DV355" s="69"/>
      <c r="DW355" s="69"/>
      <c r="DX355" s="69"/>
      <c r="DY355" s="69"/>
      <c r="DZ355" s="69"/>
      <c r="EA355" s="69"/>
      <c r="EB355" s="69"/>
      <c r="EC355" s="69"/>
      <c r="ED355" s="69"/>
      <c r="EE355" s="69"/>
      <c r="EF355" s="69"/>
      <c r="EG355" s="69"/>
      <c r="EH355" s="69"/>
      <c r="EI355" s="69"/>
      <c r="EJ355" s="69"/>
      <c r="EK355" s="69"/>
      <c r="EL355" s="69"/>
      <c r="EM355" s="69"/>
      <c r="EN355" s="69"/>
      <c r="EO355" s="69"/>
      <c r="EP355" s="69"/>
      <c r="EQ355" s="69"/>
      <c r="ER355" s="69"/>
      <c r="ES355" s="69"/>
      <c r="ET355" s="69"/>
      <c r="EU355" s="69"/>
      <c r="EV355" s="69"/>
      <c r="EW355" s="69"/>
      <c r="EX355" s="69"/>
      <c r="EY355" s="69"/>
      <c r="EZ355" s="69"/>
      <c r="FA355" s="69"/>
      <c r="FB355" s="69"/>
      <c r="FC355" s="69"/>
      <c r="FD355" s="69"/>
      <c r="FE355" s="69"/>
      <c r="FF355" s="69"/>
      <c r="FG355" s="69"/>
      <c r="FH355" s="69"/>
      <c r="FI355" s="69"/>
      <c r="FJ355" s="69"/>
      <c r="FK355" s="69"/>
      <c r="FL355" s="69"/>
      <c r="FM355" s="69"/>
      <c r="FN355" s="69"/>
      <c r="FO355" s="69"/>
      <c r="FP355" s="69"/>
      <c r="FQ355" s="69"/>
      <c r="FR355" s="69"/>
      <c r="FS355" s="69"/>
      <c r="FT355" s="69"/>
      <c r="FU355" s="69"/>
      <c r="FV355" s="69"/>
      <c r="FW355" s="69"/>
      <c r="FX355" s="69"/>
      <c r="FY355" s="69"/>
      <c r="FZ355" s="69"/>
      <c r="GA355" s="69"/>
      <c r="GB355" s="69"/>
      <c r="GC355" s="69"/>
      <c r="GD355" s="69"/>
      <c r="GE355" s="69"/>
      <c r="GF355" s="69"/>
      <c r="GG355" s="69"/>
      <c r="GH355" s="69"/>
      <c r="GI355" s="69"/>
      <c r="GJ355" s="69"/>
      <c r="GK355" s="69"/>
      <c r="GL355" s="69"/>
      <c r="GM355" s="69"/>
      <c r="GN355" s="69"/>
      <c r="GO355" s="69"/>
      <c r="GP355" s="69"/>
      <c r="GQ355" s="69"/>
      <c r="GR355" s="69"/>
      <c r="GS355" s="69"/>
      <c r="GT355" s="69"/>
      <c r="GU355" s="69"/>
      <c r="GV355" s="69"/>
      <c r="GW355" s="69"/>
      <c r="GX355" s="69"/>
      <c r="GY355" s="69"/>
      <c r="GZ355" s="69"/>
      <c r="HA355" s="69"/>
      <c r="HB355" s="69"/>
      <c r="HC355" s="69"/>
      <c r="HD355" s="69"/>
      <c r="HE355" s="69"/>
      <c r="HF355" s="69"/>
      <c r="HG355" s="69"/>
      <c r="HH355" s="69"/>
      <c r="HI355" s="69"/>
      <c r="HJ355" s="69"/>
      <c r="HK355" s="69"/>
      <c r="HL355" s="69"/>
      <c r="HM355" s="69"/>
      <c r="HN355" s="69"/>
      <c r="HO355" s="69"/>
      <c r="HP355" s="69"/>
      <c r="HQ355" s="69"/>
      <c r="HR355" s="69"/>
      <c r="HS355" s="69"/>
      <c r="HT355" s="69"/>
      <c r="HU355" s="69"/>
      <c r="HV355" s="69"/>
      <c r="HW355" s="69"/>
      <c r="HX355" s="69"/>
      <c r="HY355" s="69"/>
      <c r="HZ355" s="69"/>
      <c r="IA355" s="69"/>
      <c r="IB355" s="69"/>
      <c r="IC355" s="69"/>
      <c r="ID355" s="69"/>
      <c r="IE355" s="69"/>
      <c r="IF355" s="69"/>
      <c r="IG355" s="69"/>
      <c r="IH355" s="69"/>
      <c r="II355" s="69"/>
      <c r="IJ355" s="69"/>
      <c r="IK355" s="69"/>
    </row>
    <row r="356" spans="1:245" s="68" customFormat="1" x14ac:dyDescent="0.35">
      <c r="A356" s="84" t="s">
        <v>213</v>
      </c>
      <c r="B356" s="84" t="s">
        <v>818</v>
      </c>
      <c r="C356" s="84" t="s">
        <v>8</v>
      </c>
      <c r="D356" s="85">
        <v>10000000</v>
      </c>
      <c r="E356" s="86"/>
      <c r="F356" s="69"/>
      <c r="G356" s="69"/>
      <c r="H356" s="69"/>
      <c r="I356" s="69"/>
      <c r="J356" s="69"/>
      <c r="K356" s="69"/>
      <c r="L356" s="69"/>
      <c r="M356" s="69"/>
      <c r="N356" s="69"/>
      <c r="O356" s="69"/>
      <c r="P356" s="69"/>
      <c r="Q356" s="69"/>
      <c r="R356" s="69"/>
      <c r="S356" s="69"/>
      <c r="T356" s="69"/>
      <c r="U356" s="69"/>
      <c r="V356" s="69"/>
      <c r="W356" s="69"/>
      <c r="X356" s="69"/>
      <c r="Y356" s="69"/>
      <c r="Z356" s="69"/>
      <c r="AA356" s="69"/>
      <c r="AB356" s="69"/>
      <c r="AC356" s="69"/>
      <c r="AD356" s="69"/>
      <c r="AE356" s="69"/>
      <c r="AF356" s="69"/>
      <c r="AG356" s="69"/>
      <c r="AH356" s="69"/>
      <c r="AI356" s="69"/>
      <c r="AJ356" s="69"/>
      <c r="AK356" s="69"/>
      <c r="AL356" s="69"/>
      <c r="AM356" s="69"/>
      <c r="AN356" s="69"/>
      <c r="AO356" s="69"/>
      <c r="AP356" s="69"/>
      <c r="AQ356" s="69"/>
      <c r="AR356" s="69"/>
      <c r="AS356" s="69"/>
      <c r="AT356" s="69"/>
      <c r="AU356" s="69"/>
      <c r="AV356" s="69"/>
      <c r="AW356" s="69"/>
      <c r="AX356" s="69"/>
      <c r="AY356" s="69"/>
      <c r="AZ356" s="69"/>
      <c r="BA356" s="69"/>
      <c r="BB356" s="69"/>
      <c r="BC356" s="69"/>
      <c r="BD356" s="69"/>
      <c r="BE356" s="69"/>
      <c r="BF356" s="69"/>
      <c r="BG356" s="69"/>
      <c r="BH356" s="69"/>
      <c r="BI356" s="69"/>
      <c r="BJ356" s="69"/>
      <c r="BK356" s="69"/>
      <c r="BL356" s="69"/>
      <c r="BM356" s="69"/>
      <c r="BN356" s="69"/>
      <c r="BO356" s="69"/>
      <c r="BP356" s="69"/>
      <c r="BQ356" s="69"/>
      <c r="BR356" s="69"/>
      <c r="BS356" s="69"/>
      <c r="BT356" s="69"/>
      <c r="BU356" s="69"/>
      <c r="BV356" s="69"/>
      <c r="BW356" s="69"/>
      <c r="BX356" s="69"/>
      <c r="BY356" s="69"/>
      <c r="BZ356" s="69"/>
      <c r="CA356" s="69"/>
      <c r="CB356" s="69"/>
      <c r="CC356" s="69"/>
      <c r="CD356" s="69"/>
      <c r="CE356" s="69"/>
      <c r="CF356" s="69"/>
      <c r="CG356" s="69"/>
      <c r="CH356" s="69"/>
      <c r="CI356" s="69"/>
      <c r="CJ356" s="69"/>
      <c r="CK356" s="69"/>
      <c r="CL356" s="69"/>
      <c r="CM356" s="69"/>
      <c r="CN356" s="69"/>
      <c r="CO356" s="69"/>
      <c r="CP356" s="69"/>
      <c r="CQ356" s="69"/>
      <c r="CR356" s="69"/>
      <c r="CS356" s="69"/>
      <c r="CT356" s="69"/>
      <c r="CU356" s="69"/>
      <c r="CV356" s="69"/>
      <c r="CW356" s="69"/>
      <c r="CX356" s="69"/>
      <c r="CY356" s="69"/>
      <c r="CZ356" s="69"/>
      <c r="DA356" s="69"/>
      <c r="DB356" s="69"/>
      <c r="DC356" s="69"/>
      <c r="DD356" s="69"/>
      <c r="DE356" s="69"/>
      <c r="DF356" s="69"/>
      <c r="DG356" s="69"/>
      <c r="DH356" s="69"/>
      <c r="DI356" s="69"/>
      <c r="DJ356" s="69"/>
      <c r="DK356" s="69"/>
      <c r="DL356" s="69"/>
      <c r="DM356" s="69"/>
      <c r="DN356" s="69"/>
      <c r="DO356" s="69"/>
      <c r="DP356" s="69"/>
      <c r="DQ356" s="69"/>
      <c r="DR356" s="69"/>
      <c r="DS356" s="69"/>
      <c r="DT356" s="69"/>
      <c r="DU356" s="69"/>
      <c r="DV356" s="69"/>
      <c r="DW356" s="69"/>
      <c r="DX356" s="69"/>
      <c r="DY356" s="69"/>
      <c r="DZ356" s="69"/>
      <c r="EA356" s="69"/>
      <c r="EB356" s="69"/>
      <c r="EC356" s="69"/>
      <c r="ED356" s="69"/>
      <c r="EE356" s="69"/>
      <c r="EF356" s="69"/>
      <c r="EG356" s="69"/>
      <c r="EH356" s="69"/>
      <c r="EI356" s="69"/>
      <c r="EJ356" s="69"/>
      <c r="EK356" s="69"/>
      <c r="EL356" s="69"/>
      <c r="EM356" s="69"/>
      <c r="EN356" s="69"/>
      <c r="EO356" s="69"/>
      <c r="EP356" s="69"/>
      <c r="EQ356" s="69"/>
      <c r="ER356" s="69"/>
      <c r="ES356" s="69"/>
      <c r="ET356" s="69"/>
      <c r="EU356" s="69"/>
      <c r="EV356" s="69"/>
      <c r="EW356" s="69"/>
      <c r="EX356" s="69"/>
      <c r="EY356" s="69"/>
      <c r="EZ356" s="69"/>
      <c r="FA356" s="69"/>
      <c r="FB356" s="69"/>
      <c r="FC356" s="69"/>
      <c r="FD356" s="69"/>
      <c r="FE356" s="69"/>
      <c r="FF356" s="69"/>
      <c r="FG356" s="69"/>
      <c r="FH356" s="69"/>
      <c r="FI356" s="69"/>
      <c r="FJ356" s="69"/>
      <c r="FK356" s="69"/>
      <c r="FL356" s="69"/>
      <c r="FM356" s="69"/>
      <c r="FN356" s="69"/>
      <c r="FO356" s="69"/>
      <c r="FP356" s="69"/>
      <c r="FQ356" s="69"/>
      <c r="FR356" s="69"/>
      <c r="FS356" s="69"/>
      <c r="FT356" s="69"/>
      <c r="FU356" s="69"/>
      <c r="FV356" s="69"/>
      <c r="FW356" s="69"/>
      <c r="FX356" s="69"/>
      <c r="FY356" s="69"/>
      <c r="FZ356" s="69"/>
      <c r="GA356" s="69"/>
      <c r="GB356" s="69"/>
      <c r="GC356" s="69"/>
      <c r="GD356" s="69"/>
      <c r="GE356" s="69"/>
      <c r="GF356" s="69"/>
      <c r="GG356" s="69"/>
      <c r="GH356" s="69"/>
      <c r="GI356" s="69"/>
      <c r="GJ356" s="69"/>
      <c r="GK356" s="69"/>
      <c r="GL356" s="69"/>
      <c r="GM356" s="69"/>
      <c r="GN356" s="69"/>
      <c r="GO356" s="69"/>
      <c r="GP356" s="69"/>
      <c r="GQ356" s="69"/>
      <c r="GR356" s="69"/>
      <c r="GS356" s="69"/>
      <c r="GT356" s="69"/>
      <c r="GU356" s="69"/>
      <c r="GV356" s="69"/>
      <c r="GW356" s="69"/>
      <c r="GX356" s="69"/>
      <c r="GY356" s="69"/>
      <c r="GZ356" s="69"/>
      <c r="HA356" s="69"/>
      <c r="HB356" s="69"/>
      <c r="HC356" s="69"/>
      <c r="HD356" s="69"/>
      <c r="HE356" s="69"/>
      <c r="HF356" s="69"/>
      <c r="HG356" s="69"/>
      <c r="HH356" s="69"/>
      <c r="HI356" s="69"/>
      <c r="HJ356" s="69"/>
      <c r="HK356" s="69"/>
      <c r="HL356" s="69"/>
      <c r="HM356" s="69"/>
      <c r="HN356" s="69"/>
      <c r="HO356" s="69"/>
      <c r="HP356" s="69"/>
      <c r="HQ356" s="69"/>
      <c r="HR356" s="69"/>
      <c r="HS356" s="69"/>
      <c r="HT356" s="69"/>
      <c r="HU356" s="69"/>
      <c r="HV356" s="69"/>
      <c r="HW356" s="69"/>
      <c r="HX356" s="69"/>
      <c r="HY356" s="69"/>
      <c r="HZ356" s="69"/>
      <c r="IA356" s="69"/>
      <c r="IB356" s="69"/>
      <c r="IC356" s="69"/>
      <c r="ID356" s="69"/>
      <c r="IE356" s="69"/>
      <c r="IF356" s="69"/>
      <c r="IG356" s="69"/>
      <c r="IH356" s="69"/>
      <c r="II356" s="69"/>
      <c r="IJ356" s="69"/>
      <c r="IK356" s="69"/>
    </row>
    <row r="357" spans="1:245" s="68" customFormat="1" x14ac:dyDescent="0.35">
      <c r="A357" s="84" t="s">
        <v>214</v>
      </c>
      <c r="B357" s="84" t="s">
        <v>819</v>
      </c>
      <c r="C357" s="84" t="s">
        <v>8</v>
      </c>
      <c r="D357" s="85">
        <v>9000000</v>
      </c>
      <c r="E357" s="86"/>
    </row>
    <row r="358" spans="1:245" x14ac:dyDescent="0.35">
      <c r="A358" s="89" t="s">
        <v>820</v>
      </c>
      <c r="B358" s="89" t="s">
        <v>215</v>
      </c>
      <c r="C358" s="89" t="s">
        <v>8</v>
      </c>
      <c r="D358" s="90">
        <v>11000000</v>
      </c>
      <c r="E358" s="91" t="s">
        <v>542</v>
      </c>
      <c r="F358" s="68"/>
      <c r="G358" s="68"/>
      <c r="H358" s="68"/>
      <c r="I358" s="68"/>
      <c r="J358" s="68"/>
      <c r="K358" s="68"/>
      <c r="L358" s="68"/>
      <c r="M358" s="68"/>
      <c r="N358" s="68"/>
      <c r="O358" s="68"/>
      <c r="P358" s="68"/>
      <c r="Q358" s="68"/>
      <c r="R358" s="68"/>
      <c r="S358" s="68"/>
      <c r="T358" s="68"/>
      <c r="U358" s="68"/>
      <c r="V358" s="68"/>
      <c r="W358" s="68"/>
      <c r="X358" s="68"/>
      <c r="Y358" s="68"/>
      <c r="Z358" s="68"/>
      <c r="AA358" s="68"/>
      <c r="AB358" s="68"/>
      <c r="AC358" s="68"/>
      <c r="AD358" s="68"/>
      <c r="AE358" s="68"/>
      <c r="AF358" s="68"/>
      <c r="AG358" s="68"/>
      <c r="AH358" s="68"/>
      <c r="AI358" s="68"/>
      <c r="AJ358" s="68"/>
      <c r="AK358" s="68"/>
      <c r="AL358" s="68"/>
      <c r="AM358" s="68"/>
      <c r="AN358" s="68"/>
      <c r="AO358" s="68"/>
      <c r="AP358" s="68"/>
      <c r="AQ358" s="68"/>
      <c r="AR358" s="68"/>
      <c r="AS358" s="68"/>
      <c r="AT358" s="68"/>
      <c r="AU358" s="68"/>
      <c r="AV358" s="68"/>
      <c r="AW358" s="68"/>
      <c r="AX358" s="68"/>
      <c r="AY358" s="68"/>
      <c r="AZ358" s="68"/>
      <c r="BA358" s="68"/>
      <c r="BB358" s="68"/>
      <c r="BC358" s="68"/>
      <c r="BD358" s="68"/>
      <c r="BE358" s="68"/>
      <c r="BF358" s="68"/>
      <c r="BG358" s="68"/>
      <c r="BH358" s="68"/>
      <c r="BI358" s="68"/>
      <c r="BJ358" s="68"/>
      <c r="BK358" s="68"/>
      <c r="BL358" s="68"/>
      <c r="BM358" s="68"/>
      <c r="BN358" s="68"/>
      <c r="BO358" s="68"/>
      <c r="BP358" s="68"/>
      <c r="BQ358" s="68"/>
      <c r="BR358" s="68"/>
      <c r="BS358" s="68"/>
      <c r="BT358" s="68"/>
      <c r="BU358" s="68"/>
      <c r="BV358" s="68"/>
      <c r="BW358" s="68"/>
      <c r="BX358" s="68"/>
      <c r="BY358" s="68"/>
      <c r="BZ358" s="68"/>
      <c r="CA358" s="68"/>
      <c r="CB358" s="68"/>
      <c r="CC358" s="68"/>
      <c r="CD358" s="68"/>
      <c r="CE358" s="68"/>
      <c r="CF358" s="68"/>
      <c r="CG358" s="68"/>
      <c r="CH358" s="68"/>
      <c r="CI358" s="68"/>
      <c r="CJ358" s="68"/>
      <c r="CK358" s="68"/>
      <c r="CL358" s="68"/>
      <c r="CM358" s="68"/>
      <c r="CN358" s="68"/>
      <c r="CO358" s="68"/>
      <c r="CP358" s="68"/>
      <c r="CQ358" s="68"/>
      <c r="CR358" s="68"/>
      <c r="CS358" s="68"/>
      <c r="CT358" s="68"/>
      <c r="CU358" s="68"/>
      <c r="CV358" s="68"/>
      <c r="CW358" s="68"/>
      <c r="CX358" s="68"/>
      <c r="CY358" s="68"/>
      <c r="CZ358" s="68"/>
      <c r="DA358" s="68"/>
      <c r="DB358" s="68"/>
      <c r="DC358" s="68"/>
      <c r="DD358" s="68"/>
      <c r="DE358" s="68"/>
      <c r="DF358" s="68"/>
      <c r="DG358" s="68"/>
      <c r="DH358" s="68"/>
      <c r="DI358" s="68"/>
      <c r="DJ358" s="68"/>
      <c r="DK358" s="68"/>
      <c r="DL358" s="68"/>
      <c r="DM358" s="68"/>
      <c r="DN358" s="68"/>
      <c r="DO358" s="68"/>
      <c r="DP358" s="68"/>
      <c r="DQ358" s="68"/>
      <c r="DR358" s="68"/>
      <c r="DS358" s="68"/>
      <c r="DT358" s="68"/>
      <c r="DU358" s="68"/>
      <c r="DV358" s="68"/>
      <c r="DW358" s="68"/>
      <c r="DX358" s="68"/>
      <c r="DY358" s="68"/>
      <c r="DZ358" s="68"/>
      <c r="EA358" s="68"/>
      <c r="EB358" s="68"/>
      <c r="EC358" s="68"/>
      <c r="ED358" s="68"/>
      <c r="EE358" s="68"/>
      <c r="EF358" s="68"/>
      <c r="EG358" s="68"/>
      <c r="EH358" s="68"/>
      <c r="EI358" s="68"/>
      <c r="EJ358" s="68"/>
      <c r="EK358" s="68"/>
      <c r="EL358" s="68"/>
      <c r="EM358" s="68"/>
      <c r="EN358" s="68"/>
      <c r="EO358" s="68"/>
      <c r="EP358" s="68"/>
      <c r="EQ358" s="68"/>
      <c r="ER358" s="68"/>
      <c r="ES358" s="68"/>
      <c r="ET358" s="68"/>
      <c r="EU358" s="68"/>
      <c r="EV358" s="68"/>
      <c r="EW358" s="68"/>
      <c r="EX358" s="68"/>
      <c r="EY358" s="68"/>
      <c r="EZ358" s="68"/>
      <c r="FA358" s="68"/>
      <c r="FB358" s="68"/>
      <c r="FC358" s="68"/>
      <c r="FD358" s="68"/>
      <c r="FE358" s="68"/>
      <c r="FF358" s="68"/>
      <c r="FG358" s="68"/>
      <c r="FH358" s="68"/>
      <c r="FI358" s="68"/>
      <c r="FJ358" s="68"/>
      <c r="FK358" s="68"/>
      <c r="FL358" s="68"/>
      <c r="FM358" s="68"/>
      <c r="FN358" s="68"/>
      <c r="FO358" s="68"/>
      <c r="FP358" s="68"/>
      <c r="FQ358" s="68"/>
      <c r="FR358" s="68"/>
      <c r="FS358" s="68"/>
      <c r="FT358" s="68"/>
      <c r="FU358" s="68"/>
      <c r="FV358" s="68"/>
      <c r="FW358" s="68"/>
      <c r="FX358" s="68"/>
      <c r="FY358" s="68"/>
      <c r="FZ358" s="68"/>
      <c r="GA358" s="68"/>
      <c r="GB358" s="68"/>
      <c r="GC358" s="68"/>
      <c r="GD358" s="68"/>
      <c r="GE358" s="68"/>
      <c r="GF358" s="68"/>
      <c r="GG358" s="68"/>
      <c r="GH358" s="68"/>
      <c r="GI358" s="68"/>
      <c r="GJ358" s="68"/>
      <c r="GK358" s="68"/>
      <c r="GL358" s="68"/>
      <c r="GM358" s="68"/>
      <c r="GN358" s="68"/>
      <c r="GO358" s="68"/>
      <c r="GP358" s="68"/>
      <c r="GQ358" s="68"/>
      <c r="GR358" s="68"/>
      <c r="GS358" s="68"/>
      <c r="GT358" s="68"/>
      <c r="GU358" s="68"/>
      <c r="GV358" s="68"/>
      <c r="GW358" s="68"/>
      <c r="GX358" s="68"/>
      <c r="GY358" s="68"/>
      <c r="GZ358" s="68"/>
      <c r="HA358" s="68"/>
      <c r="HB358" s="68"/>
      <c r="HC358" s="68"/>
      <c r="HD358" s="68"/>
      <c r="HE358" s="68"/>
      <c r="HF358" s="68"/>
      <c r="HG358" s="68"/>
      <c r="HH358" s="68"/>
      <c r="HI358" s="68"/>
      <c r="HJ358" s="68"/>
      <c r="HK358" s="68"/>
      <c r="HL358" s="68"/>
      <c r="HM358" s="68"/>
      <c r="HN358" s="68"/>
      <c r="HO358" s="68"/>
      <c r="HP358" s="68"/>
      <c r="HQ358" s="68"/>
      <c r="HR358" s="68"/>
      <c r="HS358" s="68"/>
      <c r="HT358" s="68"/>
      <c r="HU358" s="68"/>
      <c r="HV358" s="68"/>
      <c r="HW358" s="68"/>
      <c r="HX358" s="68"/>
      <c r="HY358" s="68"/>
      <c r="HZ358" s="68"/>
      <c r="IA358" s="68"/>
      <c r="IB358" s="68"/>
      <c r="IC358" s="68"/>
      <c r="ID358" s="68"/>
      <c r="IE358" s="68"/>
      <c r="IF358" s="68"/>
      <c r="IG358" s="68"/>
      <c r="IH358" s="68"/>
      <c r="II358" s="68"/>
      <c r="IJ358" s="68"/>
      <c r="IK358" s="68"/>
    </row>
    <row r="359" spans="1:245" x14ac:dyDescent="0.35">
      <c r="A359" s="89" t="s">
        <v>1069</v>
      </c>
      <c r="B359" s="89" t="s">
        <v>1070</v>
      </c>
      <c r="C359" s="89" t="s">
        <v>8</v>
      </c>
      <c r="D359" s="90">
        <v>17000000</v>
      </c>
      <c r="E359" s="91" t="s">
        <v>542</v>
      </c>
      <c r="F359" s="68"/>
      <c r="G359" s="68"/>
      <c r="H359" s="68"/>
      <c r="I359" s="68"/>
      <c r="J359" s="68"/>
      <c r="K359" s="68"/>
      <c r="L359" s="68"/>
      <c r="M359" s="68"/>
      <c r="N359" s="68"/>
      <c r="O359" s="68"/>
      <c r="P359" s="68"/>
      <c r="Q359" s="68"/>
      <c r="R359" s="68"/>
      <c r="S359" s="68"/>
      <c r="T359" s="68"/>
      <c r="U359" s="68"/>
      <c r="V359" s="68"/>
      <c r="W359" s="68"/>
      <c r="X359" s="68"/>
      <c r="Y359" s="68"/>
      <c r="Z359" s="68"/>
      <c r="AA359" s="68"/>
      <c r="AB359" s="68"/>
      <c r="AC359" s="68"/>
      <c r="AD359" s="68"/>
      <c r="AE359" s="68"/>
      <c r="AF359" s="68"/>
      <c r="AG359" s="68"/>
      <c r="AH359" s="68"/>
      <c r="AI359" s="68"/>
      <c r="AJ359" s="68"/>
      <c r="AK359" s="68"/>
      <c r="AL359" s="68"/>
      <c r="AM359" s="68"/>
      <c r="AN359" s="68"/>
      <c r="AO359" s="68"/>
      <c r="AP359" s="68"/>
      <c r="AQ359" s="68"/>
      <c r="AR359" s="68"/>
      <c r="AS359" s="68"/>
      <c r="AT359" s="68"/>
      <c r="AU359" s="68"/>
      <c r="AV359" s="68"/>
      <c r="AW359" s="68"/>
      <c r="AX359" s="68"/>
      <c r="AY359" s="68"/>
      <c r="AZ359" s="68"/>
      <c r="BA359" s="68"/>
      <c r="BB359" s="68"/>
      <c r="BC359" s="68"/>
      <c r="BD359" s="68"/>
      <c r="BE359" s="68"/>
      <c r="BF359" s="68"/>
      <c r="BG359" s="68"/>
      <c r="BH359" s="68"/>
      <c r="BI359" s="68"/>
      <c r="BJ359" s="68"/>
      <c r="BK359" s="68"/>
      <c r="BL359" s="68"/>
      <c r="BM359" s="68"/>
      <c r="BN359" s="68"/>
      <c r="BO359" s="68"/>
      <c r="BP359" s="68"/>
      <c r="BQ359" s="68"/>
      <c r="BR359" s="68"/>
      <c r="BS359" s="68"/>
      <c r="BT359" s="68"/>
      <c r="BU359" s="68"/>
      <c r="BV359" s="68"/>
      <c r="BW359" s="68"/>
      <c r="BX359" s="68"/>
      <c r="BY359" s="68"/>
      <c r="BZ359" s="68"/>
      <c r="CA359" s="68"/>
      <c r="CB359" s="68"/>
      <c r="CC359" s="68"/>
      <c r="CD359" s="68"/>
      <c r="CE359" s="68"/>
      <c r="CF359" s="68"/>
      <c r="CG359" s="68"/>
      <c r="CH359" s="68"/>
      <c r="CI359" s="68"/>
      <c r="CJ359" s="68"/>
      <c r="CK359" s="68"/>
      <c r="CL359" s="68"/>
      <c r="CM359" s="68"/>
      <c r="CN359" s="68"/>
      <c r="CO359" s="68"/>
      <c r="CP359" s="68"/>
      <c r="CQ359" s="68"/>
      <c r="CR359" s="68"/>
      <c r="CS359" s="68"/>
      <c r="CT359" s="68"/>
      <c r="CU359" s="68"/>
      <c r="CV359" s="68"/>
      <c r="CW359" s="68"/>
      <c r="CX359" s="68"/>
      <c r="CY359" s="68"/>
      <c r="CZ359" s="68"/>
      <c r="DA359" s="68"/>
      <c r="DB359" s="68"/>
      <c r="DC359" s="68"/>
      <c r="DD359" s="68"/>
      <c r="DE359" s="68"/>
      <c r="DF359" s="68"/>
      <c r="DG359" s="68"/>
      <c r="DH359" s="68"/>
      <c r="DI359" s="68"/>
      <c r="DJ359" s="68"/>
      <c r="DK359" s="68"/>
      <c r="DL359" s="68"/>
      <c r="DM359" s="68"/>
      <c r="DN359" s="68"/>
      <c r="DO359" s="68"/>
      <c r="DP359" s="68"/>
      <c r="DQ359" s="68"/>
      <c r="DR359" s="68"/>
      <c r="DS359" s="68"/>
      <c r="DT359" s="68"/>
      <c r="DU359" s="68"/>
      <c r="DV359" s="68"/>
      <c r="DW359" s="68"/>
      <c r="DX359" s="68"/>
      <c r="DY359" s="68"/>
      <c r="DZ359" s="68"/>
      <c r="EA359" s="68"/>
      <c r="EB359" s="68"/>
      <c r="EC359" s="68"/>
      <c r="ED359" s="68"/>
      <c r="EE359" s="68"/>
      <c r="EF359" s="68"/>
      <c r="EG359" s="68"/>
      <c r="EH359" s="68"/>
      <c r="EI359" s="68"/>
      <c r="EJ359" s="68"/>
      <c r="EK359" s="68"/>
      <c r="EL359" s="68"/>
      <c r="EM359" s="68"/>
      <c r="EN359" s="68"/>
      <c r="EO359" s="68"/>
      <c r="EP359" s="68"/>
      <c r="EQ359" s="68"/>
      <c r="ER359" s="68"/>
      <c r="ES359" s="68"/>
      <c r="ET359" s="68"/>
      <c r="EU359" s="68"/>
      <c r="EV359" s="68"/>
      <c r="EW359" s="68"/>
      <c r="EX359" s="68"/>
      <c r="EY359" s="68"/>
      <c r="EZ359" s="68"/>
      <c r="FA359" s="68"/>
      <c r="FB359" s="68"/>
      <c r="FC359" s="68"/>
      <c r="FD359" s="68"/>
      <c r="FE359" s="68"/>
      <c r="FF359" s="68"/>
      <c r="FG359" s="68"/>
      <c r="FH359" s="68"/>
      <c r="FI359" s="68"/>
      <c r="FJ359" s="68"/>
      <c r="FK359" s="68"/>
      <c r="FL359" s="68"/>
      <c r="FM359" s="68"/>
      <c r="FN359" s="68"/>
      <c r="FO359" s="68"/>
      <c r="FP359" s="68"/>
      <c r="FQ359" s="68"/>
      <c r="FR359" s="68"/>
      <c r="FS359" s="68"/>
      <c r="FT359" s="68"/>
      <c r="FU359" s="68"/>
      <c r="FV359" s="68"/>
      <c r="FW359" s="68"/>
      <c r="FX359" s="68"/>
      <c r="FY359" s="68"/>
      <c r="FZ359" s="68"/>
      <c r="GA359" s="68"/>
      <c r="GB359" s="68"/>
      <c r="GC359" s="68"/>
      <c r="GD359" s="68"/>
      <c r="GE359" s="68"/>
      <c r="GF359" s="68"/>
      <c r="GG359" s="68"/>
      <c r="GH359" s="68"/>
      <c r="GI359" s="68"/>
      <c r="GJ359" s="68"/>
      <c r="GK359" s="68"/>
      <c r="GL359" s="68"/>
      <c r="GM359" s="68"/>
      <c r="GN359" s="68"/>
      <c r="GO359" s="68"/>
      <c r="GP359" s="68"/>
      <c r="GQ359" s="68"/>
      <c r="GR359" s="68"/>
      <c r="GS359" s="68"/>
      <c r="GT359" s="68"/>
      <c r="GU359" s="68"/>
      <c r="GV359" s="68"/>
      <c r="GW359" s="68"/>
      <c r="GX359" s="68"/>
      <c r="GY359" s="68"/>
      <c r="GZ359" s="68"/>
      <c r="HA359" s="68"/>
      <c r="HB359" s="68"/>
      <c r="HC359" s="68"/>
      <c r="HD359" s="68"/>
      <c r="HE359" s="68"/>
      <c r="HF359" s="68"/>
      <c r="HG359" s="68"/>
      <c r="HH359" s="68"/>
      <c r="HI359" s="68"/>
      <c r="HJ359" s="68"/>
      <c r="HK359" s="68"/>
      <c r="HL359" s="68"/>
      <c r="HM359" s="68"/>
      <c r="HN359" s="68"/>
      <c r="HO359" s="68"/>
      <c r="HP359" s="68"/>
      <c r="HQ359" s="68"/>
      <c r="HR359" s="68"/>
      <c r="HS359" s="68"/>
      <c r="HT359" s="68"/>
      <c r="HU359" s="68"/>
      <c r="HV359" s="68"/>
      <c r="HW359" s="68"/>
      <c r="HX359" s="68"/>
      <c r="HY359" s="68"/>
      <c r="HZ359" s="68"/>
      <c r="IA359" s="68"/>
      <c r="IB359" s="68"/>
      <c r="IC359" s="68"/>
      <c r="ID359" s="68"/>
      <c r="IE359" s="68"/>
      <c r="IF359" s="68"/>
      <c r="IG359" s="68"/>
      <c r="IH359" s="68"/>
      <c r="II359" s="68"/>
      <c r="IJ359" s="68"/>
      <c r="IK359" s="68"/>
    </row>
    <row r="360" spans="1:245" s="72" customFormat="1" x14ac:dyDescent="0.35">
      <c r="A360" s="84"/>
      <c r="B360" s="84"/>
      <c r="C360" s="84"/>
      <c r="D360" s="85"/>
      <c r="E360" s="86"/>
    </row>
    <row r="361" spans="1:245" s="69" customFormat="1" x14ac:dyDescent="0.35">
      <c r="A361" s="84" t="s">
        <v>216</v>
      </c>
      <c r="B361" s="84" t="s">
        <v>217</v>
      </c>
      <c r="C361" s="84" t="s">
        <v>17</v>
      </c>
      <c r="D361" s="85">
        <v>22000000</v>
      </c>
      <c r="E361" s="86"/>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c r="FE361" s="1"/>
      <c r="FF361" s="1"/>
      <c r="FG361" s="1"/>
      <c r="FH361" s="1"/>
      <c r="FI361" s="1"/>
      <c r="FJ361" s="1"/>
      <c r="FK361" s="1"/>
      <c r="FL361" s="1"/>
      <c r="FM361" s="1"/>
      <c r="FN361" s="1"/>
      <c r="FO361" s="1"/>
      <c r="FP361" s="1"/>
      <c r="FQ361" s="1"/>
      <c r="FR361" s="1"/>
      <c r="FS361" s="1"/>
      <c r="FT361" s="1"/>
      <c r="FU361" s="1"/>
      <c r="FV361" s="1"/>
      <c r="FW361" s="1"/>
      <c r="FX361" s="1"/>
      <c r="FY361" s="1"/>
      <c r="FZ361" s="1"/>
      <c r="GA361" s="1"/>
      <c r="GB361" s="1"/>
      <c r="GC361" s="1"/>
      <c r="GD361" s="1"/>
      <c r="GE361" s="1"/>
      <c r="GF361" s="1"/>
      <c r="GG361" s="1"/>
      <c r="GH361" s="1"/>
      <c r="GI361" s="1"/>
      <c r="GJ361" s="1"/>
      <c r="GK361" s="1"/>
      <c r="GL361" s="1"/>
      <c r="GM361" s="1"/>
      <c r="GN361" s="1"/>
      <c r="GO361" s="1"/>
      <c r="GP361" s="1"/>
      <c r="GQ361" s="1"/>
      <c r="GR361" s="1"/>
      <c r="GS361" s="1"/>
      <c r="GT361" s="1"/>
      <c r="GU361" s="1"/>
      <c r="GV361" s="1"/>
      <c r="GW361" s="1"/>
      <c r="GX361" s="1"/>
      <c r="GY361" s="1"/>
      <c r="GZ361" s="1"/>
      <c r="HA361" s="1"/>
      <c r="HB361" s="1"/>
      <c r="HC361" s="1"/>
      <c r="HD361" s="1"/>
      <c r="HE361" s="1"/>
      <c r="HF361" s="1"/>
      <c r="HG361" s="1"/>
      <c r="HH361" s="1"/>
      <c r="HI361" s="1"/>
      <c r="HJ361" s="1"/>
      <c r="HK361" s="1"/>
      <c r="HL361" s="1"/>
      <c r="HM361" s="1"/>
      <c r="HN361" s="1"/>
      <c r="HO361" s="1"/>
      <c r="HP361" s="1"/>
      <c r="HQ361" s="1"/>
      <c r="HR361" s="1"/>
      <c r="HS361" s="1"/>
      <c r="HT361" s="1"/>
      <c r="HU361" s="1"/>
      <c r="HV361" s="1"/>
      <c r="HW361" s="1"/>
      <c r="HX361" s="1"/>
      <c r="HY361" s="1"/>
      <c r="HZ361" s="1"/>
      <c r="IA361" s="1"/>
      <c r="IB361" s="1"/>
      <c r="IC361" s="1"/>
      <c r="ID361" s="1"/>
      <c r="IE361" s="1"/>
      <c r="IF361" s="1"/>
      <c r="IG361" s="1"/>
      <c r="IH361" s="1"/>
      <c r="II361" s="1"/>
      <c r="IJ361" s="1"/>
      <c r="IK361" s="1"/>
    </row>
    <row r="362" spans="1:245" s="69" customFormat="1" x14ac:dyDescent="0.35">
      <c r="A362" s="84" t="s">
        <v>218</v>
      </c>
      <c r="B362" s="84" t="s">
        <v>219</v>
      </c>
      <c r="C362" s="84" t="s">
        <v>17</v>
      </c>
      <c r="D362" s="85">
        <v>20000000</v>
      </c>
      <c r="E362" s="86"/>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c r="FE362" s="1"/>
      <c r="FF362" s="1"/>
      <c r="FG362" s="1"/>
      <c r="FH362" s="1"/>
      <c r="FI362" s="1"/>
      <c r="FJ362" s="1"/>
      <c r="FK362" s="1"/>
      <c r="FL362" s="1"/>
      <c r="FM362" s="1"/>
      <c r="FN362" s="1"/>
      <c r="FO362" s="1"/>
      <c r="FP362" s="1"/>
      <c r="FQ362" s="1"/>
      <c r="FR362" s="1"/>
      <c r="FS362" s="1"/>
      <c r="FT362" s="1"/>
      <c r="FU362" s="1"/>
      <c r="FV362" s="1"/>
      <c r="FW362" s="1"/>
      <c r="FX362" s="1"/>
      <c r="FY362" s="1"/>
      <c r="FZ362" s="1"/>
      <c r="GA362" s="1"/>
      <c r="GB362" s="1"/>
      <c r="GC362" s="1"/>
      <c r="GD362" s="1"/>
      <c r="GE362" s="1"/>
      <c r="GF362" s="1"/>
      <c r="GG362" s="1"/>
      <c r="GH362" s="1"/>
      <c r="GI362" s="1"/>
      <c r="GJ362" s="1"/>
      <c r="GK362" s="1"/>
      <c r="GL362" s="1"/>
      <c r="GM362" s="1"/>
      <c r="GN362" s="1"/>
      <c r="GO362" s="1"/>
      <c r="GP362" s="1"/>
      <c r="GQ362" s="1"/>
      <c r="GR362" s="1"/>
      <c r="GS362" s="1"/>
      <c r="GT362" s="1"/>
      <c r="GU362" s="1"/>
      <c r="GV362" s="1"/>
      <c r="GW362" s="1"/>
      <c r="GX362" s="1"/>
      <c r="GY362" s="1"/>
      <c r="GZ362" s="1"/>
      <c r="HA362" s="1"/>
      <c r="HB362" s="1"/>
      <c r="HC362" s="1"/>
      <c r="HD362" s="1"/>
      <c r="HE362" s="1"/>
      <c r="HF362" s="1"/>
      <c r="HG362" s="1"/>
      <c r="HH362" s="1"/>
      <c r="HI362" s="1"/>
      <c r="HJ362" s="1"/>
      <c r="HK362" s="1"/>
      <c r="HL362" s="1"/>
      <c r="HM362" s="1"/>
      <c r="HN362" s="1"/>
      <c r="HO362" s="1"/>
      <c r="HP362" s="1"/>
      <c r="HQ362" s="1"/>
      <c r="HR362" s="1"/>
      <c r="HS362" s="1"/>
      <c r="HT362" s="1"/>
      <c r="HU362" s="1"/>
      <c r="HV362" s="1"/>
      <c r="HW362" s="1"/>
      <c r="HX362" s="1"/>
      <c r="HY362" s="1"/>
      <c r="HZ362" s="1"/>
      <c r="IA362" s="1"/>
      <c r="IB362" s="1"/>
      <c r="IC362" s="1"/>
      <c r="ID362" s="1"/>
      <c r="IE362" s="1"/>
      <c r="IF362" s="1"/>
      <c r="IG362" s="1"/>
      <c r="IH362" s="1"/>
      <c r="II362" s="1"/>
      <c r="IJ362" s="1"/>
      <c r="IK362" s="1"/>
    </row>
    <row r="363" spans="1:245" s="69" customFormat="1" x14ac:dyDescent="0.35">
      <c r="A363" s="84" t="s">
        <v>220</v>
      </c>
      <c r="B363" s="84" t="s">
        <v>55</v>
      </c>
      <c r="C363" s="84" t="s">
        <v>17</v>
      </c>
      <c r="D363" s="85">
        <v>18000000</v>
      </c>
      <c r="E363" s="86"/>
      <c r="F363" s="68"/>
      <c r="G363" s="68"/>
      <c r="H363" s="68"/>
      <c r="I363" s="68"/>
      <c r="J363" s="68"/>
      <c r="K363" s="68"/>
      <c r="L363" s="68"/>
      <c r="M363" s="68"/>
      <c r="N363" s="68"/>
      <c r="O363" s="68"/>
      <c r="P363" s="68"/>
      <c r="Q363" s="68"/>
      <c r="R363" s="68"/>
      <c r="S363" s="68"/>
      <c r="T363" s="68"/>
      <c r="U363" s="68"/>
      <c r="V363" s="68"/>
      <c r="W363" s="68"/>
      <c r="X363" s="68"/>
      <c r="Y363" s="68"/>
      <c r="Z363" s="68"/>
      <c r="AA363" s="68"/>
      <c r="AB363" s="68"/>
      <c r="AC363" s="68"/>
      <c r="AD363" s="68"/>
      <c r="AE363" s="68"/>
      <c r="AF363" s="68"/>
      <c r="AG363" s="68"/>
      <c r="AH363" s="68"/>
      <c r="AI363" s="68"/>
      <c r="AJ363" s="68"/>
      <c r="AK363" s="68"/>
      <c r="AL363" s="68"/>
      <c r="AM363" s="68"/>
      <c r="AN363" s="68"/>
      <c r="AO363" s="68"/>
      <c r="AP363" s="68"/>
      <c r="AQ363" s="68"/>
      <c r="AR363" s="68"/>
      <c r="AS363" s="68"/>
      <c r="AT363" s="68"/>
      <c r="AU363" s="68"/>
      <c r="AV363" s="68"/>
      <c r="AW363" s="68"/>
      <c r="AX363" s="68"/>
      <c r="AY363" s="68"/>
      <c r="AZ363" s="68"/>
      <c r="BA363" s="68"/>
      <c r="BB363" s="68"/>
      <c r="BC363" s="68"/>
      <c r="BD363" s="68"/>
      <c r="BE363" s="68"/>
      <c r="BF363" s="68"/>
      <c r="BG363" s="68"/>
      <c r="BH363" s="68"/>
      <c r="BI363" s="68"/>
      <c r="BJ363" s="68"/>
      <c r="BK363" s="68"/>
      <c r="BL363" s="68"/>
      <c r="BM363" s="68"/>
      <c r="BN363" s="68"/>
      <c r="BO363" s="68"/>
      <c r="BP363" s="68"/>
      <c r="BQ363" s="68"/>
      <c r="BR363" s="68"/>
      <c r="BS363" s="68"/>
      <c r="BT363" s="68"/>
      <c r="BU363" s="68"/>
      <c r="BV363" s="68"/>
      <c r="BW363" s="68"/>
      <c r="BX363" s="68"/>
      <c r="BY363" s="68"/>
      <c r="BZ363" s="68"/>
      <c r="CA363" s="68"/>
      <c r="CB363" s="68"/>
      <c r="CC363" s="68"/>
      <c r="CD363" s="68"/>
      <c r="CE363" s="68"/>
      <c r="CF363" s="68"/>
      <c r="CG363" s="68"/>
      <c r="CH363" s="68"/>
      <c r="CI363" s="68"/>
      <c r="CJ363" s="68"/>
      <c r="CK363" s="68"/>
      <c r="CL363" s="68"/>
      <c r="CM363" s="68"/>
      <c r="CN363" s="68"/>
      <c r="CO363" s="68"/>
      <c r="CP363" s="68"/>
      <c r="CQ363" s="68"/>
      <c r="CR363" s="68"/>
      <c r="CS363" s="68"/>
      <c r="CT363" s="68"/>
      <c r="CU363" s="68"/>
      <c r="CV363" s="68"/>
      <c r="CW363" s="68"/>
      <c r="CX363" s="68"/>
      <c r="CY363" s="68"/>
      <c r="CZ363" s="68"/>
      <c r="DA363" s="68"/>
      <c r="DB363" s="68"/>
      <c r="DC363" s="68"/>
      <c r="DD363" s="68"/>
      <c r="DE363" s="68"/>
      <c r="DF363" s="68"/>
      <c r="DG363" s="68"/>
      <c r="DH363" s="68"/>
      <c r="DI363" s="68"/>
      <c r="DJ363" s="68"/>
      <c r="DK363" s="68"/>
      <c r="DL363" s="68"/>
      <c r="DM363" s="68"/>
      <c r="DN363" s="68"/>
      <c r="DO363" s="68"/>
      <c r="DP363" s="68"/>
      <c r="DQ363" s="68"/>
      <c r="DR363" s="68"/>
      <c r="DS363" s="68"/>
      <c r="DT363" s="68"/>
      <c r="DU363" s="68"/>
      <c r="DV363" s="68"/>
      <c r="DW363" s="68"/>
      <c r="DX363" s="68"/>
      <c r="DY363" s="68"/>
      <c r="DZ363" s="68"/>
      <c r="EA363" s="68"/>
      <c r="EB363" s="68"/>
      <c r="EC363" s="68"/>
      <c r="ED363" s="68"/>
      <c r="EE363" s="68"/>
      <c r="EF363" s="68"/>
      <c r="EG363" s="68"/>
      <c r="EH363" s="68"/>
      <c r="EI363" s="68"/>
      <c r="EJ363" s="68"/>
      <c r="EK363" s="68"/>
      <c r="EL363" s="68"/>
      <c r="EM363" s="68"/>
      <c r="EN363" s="68"/>
      <c r="EO363" s="68"/>
      <c r="EP363" s="68"/>
      <c r="EQ363" s="68"/>
      <c r="ER363" s="68"/>
      <c r="ES363" s="68"/>
      <c r="ET363" s="68"/>
      <c r="EU363" s="68"/>
      <c r="EV363" s="68"/>
      <c r="EW363" s="68"/>
      <c r="EX363" s="68"/>
      <c r="EY363" s="68"/>
      <c r="EZ363" s="68"/>
      <c r="FA363" s="68"/>
      <c r="FB363" s="68"/>
      <c r="FC363" s="68"/>
      <c r="FD363" s="68"/>
      <c r="FE363" s="68"/>
      <c r="FF363" s="68"/>
      <c r="FG363" s="68"/>
      <c r="FH363" s="68"/>
      <c r="FI363" s="68"/>
      <c r="FJ363" s="68"/>
      <c r="FK363" s="68"/>
      <c r="FL363" s="68"/>
      <c r="FM363" s="68"/>
      <c r="FN363" s="68"/>
      <c r="FO363" s="68"/>
      <c r="FP363" s="68"/>
      <c r="FQ363" s="68"/>
      <c r="FR363" s="68"/>
      <c r="FS363" s="68"/>
      <c r="FT363" s="68"/>
      <c r="FU363" s="68"/>
      <c r="FV363" s="68"/>
      <c r="FW363" s="68"/>
      <c r="FX363" s="68"/>
      <c r="FY363" s="68"/>
      <c r="FZ363" s="68"/>
      <c r="GA363" s="68"/>
      <c r="GB363" s="68"/>
      <c r="GC363" s="68"/>
      <c r="GD363" s="68"/>
      <c r="GE363" s="68"/>
      <c r="GF363" s="68"/>
      <c r="GG363" s="68"/>
      <c r="GH363" s="68"/>
      <c r="GI363" s="68"/>
      <c r="GJ363" s="68"/>
      <c r="GK363" s="68"/>
      <c r="GL363" s="68"/>
      <c r="GM363" s="68"/>
      <c r="GN363" s="68"/>
      <c r="GO363" s="68"/>
      <c r="GP363" s="68"/>
      <c r="GQ363" s="68"/>
      <c r="GR363" s="68"/>
      <c r="GS363" s="68"/>
      <c r="GT363" s="68"/>
      <c r="GU363" s="68"/>
      <c r="GV363" s="68"/>
      <c r="GW363" s="68"/>
      <c r="GX363" s="68"/>
      <c r="GY363" s="68"/>
      <c r="GZ363" s="68"/>
      <c r="HA363" s="68"/>
      <c r="HB363" s="68"/>
      <c r="HC363" s="68"/>
      <c r="HD363" s="68"/>
      <c r="HE363" s="68"/>
      <c r="HF363" s="68"/>
      <c r="HG363" s="68"/>
      <c r="HH363" s="68"/>
      <c r="HI363" s="68"/>
      <c r="HJ363" s="68"/>
      <c r="HK363" s="68"/>
      <c r="HL363" s="68"/>
      <c r="HM363" s="68"/>
      <c r="HN363" s="68"/>
      <c r="HO363" s="68"/>
      <c r="HP363" s="68"/>
      <c r="HQ363" s="68"/>
      <c r="HR363" s="68"/>
      <c r="HS363" s="68"/>
      <c r="HT363" s="68"/>
      <c r="HU363" s="68"/>
      <c r="HV363" s="68"/>
      <c r="HW363" s="68"/>
      <c r="HX363" s="68"/>
      <c r="HY363" s="68"/>
      <c r="HZ363" s="68"/>
      <c r="IA363" s="68"/>
      <c r="IB363" s="68"/>
      <c r="IC363" s="68"/>
      <c r="ID363" s="68"/>
      <c r="IE363" s="68"/>
      <c r="IF363" s="68"/>
      <c r="IG363" s="68"/>
      <c r="IH363" s="68"/>
      <c r="II363" s="68"/>
      <c r="IJ363" s="68"/>
      <c r="IK363" s="68"/>
    </row>
    <row r="364" spans="1:245" x14ac:dyDescent="0.35">
      <c r="A364" s="84" t="s">
        <v>221</v>
      </c>
      <c r="B364" s="84" t="s">
        <v>821</v>
      </c>
      <c r="C364" s="84" t="s">
        <v>17</v>
      </c>
      <c r="D364" s="85">
        <v>16000000</v>
      </c>
      <c r="E364" s="86"/>
    </row>
    <row r="365" spans="1:245" x14ac:dyDescent="0.35">
      <c r="A365" s="84" t="s">
        <v>474</v>
      </c>
      <c r="B365" s="84" t="s">
        <v>475</v>
      </c>
      <c r="C365" s="84" t="s">
        <v>17</v>
      </c>
      <c r="D365" s="85">
        <v>14000000</v>
      </c>
      <c r="E365" s="86"/>
      <c r="F365" s="69"/>
      <c r="G365" s="69"/>
      <c r="H365" s="69"/>
      <c r="I365" s="69"/>
      <c r="J365" s="69"/>
      <c r="K365" s="69"/>
      <c r="L365" s="69"/>
      <c r="M365" s="69"/>
      <c r="N365" s="69"/>
      <c r="O365" s="69"/>
      <c r="P365" s="69"/>
      <c r="Q365" s="69"/>
      <c r="R365" s="69"/>
      <c r="S365" s="69"/>
      <c r="T365" s="69"/>
      <c r="U365" s="69"/>
      <c r="V365" s="69"/>
      <c r="W365" s="69"/>
      <c r="X365" s="69"/>
      <c r="Y365" s="69"/>
      <c r="Z365" s="69"/>
      <c r="AA365" s="69"/>
      <c r="AB365" s="69"/>
      <c r="AC365" s="69"/>
      <c r="AD365" s="69"/>
      <c r="AE365" s="69"/>
      <c r="AF365" s="69"/>
      <c r="AG365" s="69"/>
      <c r="AH365" s="69"/>
      <c r="AI365" s="69"/>
      <c r="AJ365" s="69"/>
      <c r="AK365" s="69"/>
      <c r="AL365" s="69"/>
      <c r="AM365" s="69"/>
      <c r="AN365" s="69"/>
      <c r="AO365" s="69"/>
      <c r="AP365" s="69"/>
      <c r="AQ365" s="69"/>
      <c r="AR365" s="69"/>
      <c r="AS365" s="69"/>
      <c r="AT365" s="69"/>
      <c r="AU365" s="69"/>
      <c r="AV365" s="69"/>
      <c r="AW365" s="69"/>
      <c r="AX365" s="69"/>
      <c r="AY365" s="69"/>
      <c r="AZ365" s="69"/>
      <c r="BA365" s="69"/>
      <c r="BB365" s="69"/>
      <c r="BC365" s="69"/>
      <c r="BD365" s="69"/>
      <c r="BE365" s="69"/>
      <c r="BF365" s="69"/>
      <c r="BG365" s="69"/>
      <c r="BH365" s="69"/>
      <c r="BI365" s="69"/>
      <c r="BJ365" s="69"/>
      <c r="BK365" s="69"/>
      <c r="BL365" s="69"/>
      <c r="BM365" s="69"/>
      <c r="BN365" s="69"/>
      <c r="BO365" s="69"/>
      <c r="BP365" s="69"/>
      <c r="BQ365" s="69"/>
      <c r="BR365" s="69"/>
      <c r="BS365" s="69"/>
      <c r="BT365" s="69"/>
      <c r="BU365" s="69"/>
      <c r="BV365" s="69"/>
      <c r="BW365" s="69"/>
      <c r="BX365" s="69"/>
      <c r="BY365" s="69"/>
      <c r="BZ365" s="69"/>
      <c r="CA365" s="69"/>
      <c r="CB365" s="69"/>
      <c r="CC365" s="69"/>
      <c r="CD365" s="69"/>
      <c r="CE365" s="69"/>
      <c r="CF365" s="69"/>
      <c r="CG365" s="69"/>
      <c r="CH365" s="69"/>
      <c r="CI365" s="69"/>
      <c r="CJ365" s="69"/>
      <c r="CK365" s="69"/>
      <c r="CL365" s="69"/>
      <c r="CM365" s="69"/>
      <c r="CN365" s="69"/>
      <c r="CO365" s="69"/>
      <c r="CP365" s="69"/>
      <c r="CQ365" s="69"/>
      <c r="CR365" s="69"/>
      <c r="CS365" s="69"/>
      <c r="CT365" s="69"/>
      <c r="CU365" s="69"/>
      <c r="CV365" s="69"/>
      <c r="CW365" s="69"/>
      <c r="CX365" s="69"/>
      <c r="CY365" s="69"/>
      <c r="CZ365" s="69"/>
      <c r="DA365" s="69"/>
      <c r="DB365" s="69"/>
      <c r="DC365" s="69"/>
      <c r="DD365" s="69"/>
      <c r="DE365" s="69"/>
      <c r="DF365" s="69"/>
      <c r="DG365" s="69"/>
      <c r="DH365" s="69"/>
      <c r="DI365" s="69"/>
      <c r="DJ365" s="69"/>
      <c r="DK365" s="69"/>
      <c r="DL365" s="69"/>
      <c r="DM365" s="69"/>
      <c r="DN365" s="69"/>
      <c r="DO365" s="69"/>
      <c r="DP365" s="69"/>
      <c r="DQ365" s="69"/>
      <c r="DR365" s="69"/>
      <c r="DS365" s="69"/>
      <c r="DT365" s="69"/>
      <c r="DU365" s="69"/>
      <c r="DV365" s="69"/>
      <c r="DW365" s="69"/>
      <c r="DX365" s="69"/>
      <c r="DY365" s="69"/>
      <c r="DZ365" s="69"/>
      <c r="EA365" s="69"/>
      <c r="EB365" s="69"/>
      <c r="EC365" s="69"/>
      <c r="ED365" s="69"/>
      <c r="EE365" s="69"/>
      <c r="EF365" s="69"/>
      <c r="EG365" s="69"/>
      <c r="EH365" s="69"/>
      <c r="EI365" s="69"/>
      <c r="EJ365" s="69"/>
      <c r="EK365" s="69"/>
      <c r="EL365" s="69"/>
      <c r="EM365" s="69"/>
      <c r="EN365" s="69"/>
      <c r="EO365" s="69"/>
      <c r="EP365" s="69"/>
      <c r="EQ365" s="69"/>
      <c r="ER365" s="69"/>
      <c r="ES365" s="69"/>
      <c r="ET365" s="69"/>
      <c r="EU365" s="69"/>
      <c r="EV365" s="69"/>
      <c r="EW365" s="69"/>
      <c r="EX365" s="69"/>
      <c r="EY365" s="69"/>
      <c r="EZ365" s="69"/>
      <c r="FA365" s="69"/>
      <c r="FB365" s="69"/>
      <c r="FC365" s="69"/>
      <c r="FD365" s="69"/>
      <c r="FE365" s="69"/>
      <c r="FF365" s="69"/>
      <c r="FG365" s="69"/>
      <c r="FH365" s="69"/>
      <c r="FI365" s="69"/>
      <c r="FJ365" s="69"/>
      <c r="FK365" s="69"/>
      <c r="FL365" s="69"/>
      <c r="FM365" s="69"/>
      <c r="FN365" s="69"/>
      <c r="FO365" s="69"/>
      <c r="FP365" s="69"/>
      <c r="FQ365" s="69"/>
      <c r="FR365" s="69"/>
      <c r="FS365" s="69"/>
      <c r="FT365" s="69"/>
      <c r="FU365" s="69"/>
      <c r="FV365" s="69"/>
      <c r="FW365" s="69"/>
      <c r="FX365" s="69"/>
      <c r="FY365" s="69"/>
      <c r="FZ365" s="69"/>
      <c r="GA365" s="69"/>
      <c r="GB365" s="69"/>
      <c r="GC365" s="69"/>
      <c r="GD365" s="69"/>
      <c r="GE365" s="69"/>
      <c r="GF365" s="69"/>
      <c r="GG365" s="69"/>
      <c r="GH365" s="69"/>
      <c r="GI365" s="69"/>
      <c r="GJ365" s="69"/>
      <c r="GK365" s="69"/>
      <c r="GL365" s="69"/>
      <c r="GM365" s="69"/>
      <c r="GN365" s="69"/>
      <c r="GO365" s="69"/>
      <c r="GP365" s="69"/>
      <c r="GQ365" s="69"/>
      <c r="GR365" s="69"/>
      <c r="GS365" s="69"/>
      <c r="GT365" s="69"/>
      <c r="GU365" s="69"/>
      <c r="GV365" s="69"/>
      <c r="GW365" s="69"/>
      <c r="GX365" s="69"/>
      <c r="GY365" s="69"/>
      <c r="GZ365" s="69"/>
      <c r="HA365" s="69"/>
      <c r="HB365" s="69"/>
      <c r="HC365" s="69"/>
      <c r="HD365" s="69"/>
      <c r="HE365" s="69"/>
      <c r="HF365" s="69"/>
      <c r="HG365" s="69"/>
      <c r="HH365" s="69"/>
      <c r="HI365" s="69"/>
      <c r="HJ365" s="69"/>
      <c r="HK365" s="69"/>
      <c r="HL365" s="69"/>
      <c r="HM365" s="69"/>
      <c r="HN365" s="69"/>
      <c r="HO365" s="69"/>
      <c r="HP365" s="69"/>
      <c r="HQ365" s="69"/>
      <c r="HR365" s="69"/>
      <c r="HS365" s="69"/>
      <c r="HT365" s="69"/>
      <c r="HU365" s="69"/>
      <c r="HV365" s="69"/>
      <c r="HW365" s="69"/>
      <c r="HX365" s="69"/>
      <c r="HY365" s="69"/>
      <c r="HZ365" s="69"/>
      <c r="IA365" s="69"/>
      <c r="IB365" s="69"/>
      <c r="IC365" s="69"/>
      <c r="ID365" s="69"/>
      <c r="IE365" s="69"/>
      <c r="IF365" s="69"/>
      <c r="IG365" s="69"/>
      <c r="IH365" s="69"/>
      <c r="II365" s="69"/>
      <c r="IJ365" s="69"/>
      <c r="IK365" s="69"/>
    </row>
    <row r="366" spans="1:245" x14ac:dyDescent="0.35">
      <c r="A366" s="84" t="s">
        <v>473</v>
      </c>
      <c r="B366" s="84" t="s">
        <v>222</v>
      </c>
      <c r="C366" s="84" t="s">
        <v>17</v>
      </c>
      <c r="D366" s="85">
        <v>11000000</v>
      </c>
      <c r="E366" s="86"/>
    </row>
    <row r="367" spans="1:245" x14ac:dyDescent="0.35">
      <c r="A367" s="84" t="s">
        <v>477</v>
      </c>
      <c r="B367" s="84" t="s">
        <v>822</v>
      </c>
      <c r="C367" s="84" t="s">
        <v>17</v>
      </c>
      <c r="D367" s="85">
        <v>10000000</v>
      </c>
      <c r="E367" s="86"/>
    </row>
    <row r="368" spans="1:245" x14ac:dyDescent="0.35">
      <c r="A368" s="84" t="s">
        <v>536</v>
      </c>
      <c r="B368" s="84" t="s">
        <v>823</v>
      </c>
      <c r="C368" s="84" t="s">
        <v>17</v>
      </c>
      <c r="D368" s="85">
        <v>7000000</v>
      </c>
      <c r="E368" s="86"/>
    </row>
    <row r="369" spans="1:245" s="69" customFormat="1" x14ac:dyDescent="0.35">
      <c r="A369" s="89" t="s">
        <v>1068</v>
      </c>
      <c r="B369" s="89" t="s">
        <v>467</v>
      </c>
      <c r="C369" s="89" t="s">
        <v>17</v>
      </c>
      <c r="D369" s="90">
        <v>15000000</v>
      </c>
      <c r="E369" s="91" t="s">
        <v>542</v>
      </c>
    </row>
    <row r="370" spans="1:245" s="68" customFormat="1" x14ac:dyDescent="0.35">
      <c r="A370" s="84"/>
      <c r="B370" s="84"/>
      <c r="C370" s="84"/>
      <c r="D370" s="85"/>
      <c r="E370" s="86"/>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c r="FE370" s="1"/>
      <c r="FF370" s="1"/>
      <c r="FG370" s="1"/>
      <c r="FH370" s="1"/>
      <c r="FI370" s="1"/>
      <c r="FJ370" s="1"/>
      <c r="FK370" s="1"/>
      <c r="FL370" s="1"/>
      <c r="FM370" s="1"/>
      <c r="FN370" s="1"/>
      <c r="FO370" s="1"/>
      <c r="FP370" s="1"/>
      <c r="FQ370" s="1"/>
      <c r="FR370" s="1"/>
      <c r="FS370" s="1"/>
      <c r="FT370" s="1"/>
      <c r="FU370" s="1"/>
      <c r="FV370" s="1"/>
      <c r="FW370" s="1"/>
      <c r="FX370" s="1"/>
      <c r="FY370" s="1"/>
      <c r="FZ370" s="1"/>
      <c r="GA370" s="1"/>
      <c r="GB370" s="1"/>
      <c r="GC370" s="1"/>
      <c r="GD370" s="1"/>
      <c r="GE370" s="1"/>
      <c r="GF370" s="1"/>
      <c r="GG370" s="1"/>
      <c r="GH370" s="1"/>
      <c r="GI370" s="1"/>
      <c r="GJ370" s="1"/>
      <c r="GK370" s="1"/>
      <c r="GL370" s="1"/>
      <c r="GM370" s="1"/>
      <c r="GN370" s="1"/>
      <c r="GO370" s="1"/>
      <c r="GP370" s="1"/>
      <c r="GQ370" s="1"/>
      <c r="GR370" s="1"/>
      <c r="GS370" s="1"/>
      <c r="GT370" s="1"/>
      <c r="GU370" s="1"/>
      <c r="GV370" s="1"/>
      <c r="GW370" s="1"/>
      <c r="GX370" s="1"/>
      <c r="GY370" s="1"/>
      <c r="GZ370" s="1"/>
      <c r="HA370" s="1"/>
      <c r="HB370" s="1"/>
      <c r="HC370" s="1"/>
      <c r="HD370" s="1"/>
      <c r="HE370" s="1"/>
      <c r="HF370" s="1"/>
      <c r="HG370" s="1"/>
      <c r="HH370" s="1"/>
      <c r="HI370" s="1"/>
      <c r="HJ370" s="1"/>
      <c r="HK370" s="1"/>
      <c r="HL370" s="1"/>
      <c r="HM370" s="1"/>
      <c r="HN370" s="1"/>
      <c r="HO370" s="1"/>
      <c r="HP370" s="1"/>
      <c r="HQ370" s="1"/>
      <c r="HR370" s="1"/>
      <c r="HS370" s="1"/>
      <c r="HT370" s="1"/>
      <c r="HU370" s="1"/>
      <c r="HV370" s="1"/>
      <c r="HW370" s="1"/>
      <c r="HX370" s="1"/>
      <c r="HY370" s="1"/>
      <c r="HZ370" s="1"/>
      <c r="IA370" s="1"/>
      <c r="IB370" s="1"/>
      <c r="IC370" s="1"/>
      <c r="ID370" s="1"/>
      <c r="IE370" s="1"/>
      <c r="IF370" s="1"/>
      <c r="IG370" s="1"/>
      <c r="IH370" s="1"/>
      <c r="II370" s="1"/>
      <c r="IJ370" s="1"/>
      <c r="IK370" s="1"/>
    </row>
    <row r="371" spans="1:245" s="68" customFormat="1" x14ac:dyDescent="0.35">
      <c r="A371" s="84" t="s">
        <v>223</v>
      </c>
      <c r="B371" s="84" t="s">
        <v>226</v>
      </c>
      <c r="C371" s="84" t="s">
        <v>24</v>
      </c>
      <c r="D371" s="85">
        <v>20000000</v>
      </c>
      <c r="E371" s="86"/>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c r="FE371" s="1"/>
      <c r="FF371" s="1"/>
      <c r="FG371" s="1"/>
      <c r="FH371" s="1"/>
      <c r="FI371" s="1"/>
      <c r="FJ371" s="1"/>
      <c r="FK371" s="1"/>
      <c r="FL371" s="1"/>
      <c r="FM371" s="1"/>
      <c r="FN371" s="1"/>
      <c r="FO371" s="1"/>
      <c r="FP371" s="1"/>
      <c r="FQ371" s="1"/>
      <c r="FR371" s="1"/>
      <c r="FS371" s="1"/>
      <c r="FT371" s="1"/>
      <c r="FU371" s="1"/>
      <c r="FV371" s="1"/>
      <c r="FW371" s="1"/>
      <c r="FX371" s="1"/>
      <c r="FY371" s="1"/>
      <c r="FZ371" s="1"/>
      <c r="GA371" s="1"/>
      <c r="GB371" s="1"/>
      <c r="GC371" s="1"/>
      <c r="GD371" s="1"/>
      <c r="GE371" s="1"/>
      <c r="GF371" s="1"/>
      <c r="GG371" s="1"/>
      <c r="GH371" s="1"/>
      <c r="GI371" s="1"/>
      <c r="GJ371" s="1"/>
      <c r="GK371" s="1"/>
      <c r="GL371" s="1"/>
      <c r="GM371" s="1"/>
      <c r="GN371" s="1"/>
      <c r="GO371" s="1"/>
      <c r="GP371" s="1"/>
      <c r="GQ371" s="1"/>
      <c r="GR371" s="1"/>
      <c r="GS371" s="1"/>
      <c r="GT371" s="1"/>
      <c r="GU371" s="1"/>
      <c r="GV371" s="1"/>
      <c r="GW371" s="1"/>
      <c r="GX371" s="1"/>
      <c r="GY371" s="1"/>
      <c r="GZ371" s="1"/>
      <c r="HA371" s="1"/>
      <c r="HB371" s="1"/>
      <c r="HC371" s="1"/>
      <c r="HD371" s="1"/>
      <c r="HE371" s="1"/>
      <c r="HF371" s="1"/>
      <c r="HG371" s="1"/>
      <c r="HH371" s="1"/>
      <c r="HI371" s="1"/>
      <c r="HJ371" s="1"/>
      <c r="HK371" s="1"/>
      <c r="HL371" s="1"/>
      <c r="HM371" s="1"/>
      <c r="HN371" s="1"/>
      <c r="HO371" s="1"/>
      <c r="HP371" s="1"/>
      <c r="HQ371" s="1"/>
      <c r="HR371" s="1"/>
      <c r="HS371" s="1"/>
      <c r="HT371" s="1"/>
      <c r="HU371" s="1"/>
      <c r="HV371" s="1"/>
      <c r="HW371" s="1"/>
      <c r="HX371" s="1"/>
      <c r="HY371" s="1"/>
      <c r="HZ371" s="1"/>
      <c r="IA371" s="1"/>
      <c r="IB371" s="1"/>
      <c r="IC371" s="1"/>
      <c r="ID371" s="1"/>
      <c r="IE371" s="1"/>
      <c r="IF371" s="1"/>
      <c r="IG371" s="1"/>
      <c r="IH371" s="1"/>
      <c r="II371" s="1"/>
      <c r="IJ371" s="1"/>
      <c r="IK371" s="1"/>
    </row>
    <row r="372" spans="1:245" s="70" customFormat="1" x14ac:dyDescent="0.35">
      <c r="A372" s="84" t="s">
        <v>224</v>
      </c>
      <c r="B372" s="84" t="s">
        <v>824</v>
      </c>
      <c r="C372" s="84" t="s">
        <v>24</v>
      </c>
      <c r="D372" s="85">
        <v>19000000</v>
      </c>
      <c r="E372" s="86"/>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c r="FE372" s="1"/>
      <c r="FF372" s="1"/>
      <c r="FG372" s="1"/>
      <c r="FH372" s="1"/>
      <c r="FI372" s="1"/>
      <c r="FJ372" s="1"/>
      <c r="FK372" s="1"/>
      <c r="FL372" s="1"/>
      <c r="FM372" s="1"/>
      <c r="FN372" s="1"/>
      <c r="FO372" s="1"/>
      <c r="FP372" s="1"/>
      <c r="FQ372" s="1"/>
      <c r="FR372" s="1"/>
      <c r="FS372" s="1"/>
      <c r="FT372" s="1"/>
      <c r="FU372" s="1"/>
      <c r="FV372" s="1"/>
      <c r="FW372" s="1"/>
      <c r="FX372" s="1"/>
      <c r="FY372" s="1"/>
      <c r="FZ372" s="1"/>
      <c r="GA372" s="1"/>
      <c r="GB372" s="1"/>
      <c r="GC372" s="1"/>
      <c r="GD372" s="1"/>
      <c r="GE372" s="1"/>
      <c r="GF372" s="1"/>
      <c r="GG372" s="1"/>
      <c r="GH372" s="1"/>
      <c r="GI372" s="1"/>
      <c r="GJ372" s="1"/>
      <c r="GK372" s="1"/>
      <c r="GL372" s="1"/>
      <c r="GM372" s="1"/>
      <c r="GN372" s="1"/>
      <c r="GO372" s="1"/>
      <c r="GP372" s="1"/>
      <c r="GQ372" s="1"/>
      <c r="GR372" s="1"/>
      <c r="GS372" s="1"/>
      <c r="GT372" s="1"/>
      <c r="GU372" s="1"/>
      <c r="GV372" s="1"/>
      <c r="GW372" s="1"/>
      <c r="GX372" s="1"/>
      <c r="GY372" s="1"/>
      <c r="GZ372" s="1"/>
      <c r="HA372" s="1"/>
      <c r="HB372" s="1"/>
      <c r="HC372" s="1"/>
      <c r="HD372" s="1"/>
      <c r="HE372" s="1"/>
      <c r="HF372" s="1"/>
      <c r="HG372" s="1"/>
      <c r="HH372" s="1"/>
      <c r="HI372" s="1"/>
      <c r="HJ372" s="1"/>
      <c r="HK372" s="1"/>
      <c r="HL372" s="1"/>
      <c r="HM372" s="1"/>
      <c r="HN372" s="1"/>
      <c r="HO372" s="1"/>
      <c r="HP372" s="1"/>
      <c r="HQ372" s="1"/>
      <c r="HR372" s="1"/>
      <c r="HS372" s="1"/>
      <c r="HT372" s="1"/>
      <c r="HU372" s="1"/>
      <c r="HV372" s="1"/>
      <c r="HW372" s="1"/>
      <c r="HX372" s="1"/>
      <c r="HY372" s="1"/>
      <c r="HZ372" s="1"/>
      <c r="IA372" s="1"/>
      <c r="IB372" s="1"/>
      <c r="IC372" s="1"/>
      <c r="ID372" s="1"/>
      <c r="IE372" s="1"/>
      <c r="IF372" s="1"/>
      <c r="IG372" s="1"/>
      <c r="IH372" s="1"/>
      <c r="II372" s="1"/>
      <c r="IJ372" s="1"/>
      <c r="IK372" s="1"/>
    </row>
    <row r="373" spans="1:245" x14ac:dyDescent="0.35">
      <c r="A373" s="84" t="s">
        <v>225</v>
      </c>
      <c r="B373" s="84" t="s">
        <v>825</v>
      </c>
      <c r="C373" s="84" t="s">
        <v>24</v>
      </c>
      <c r="D373" s="85">
        <v>16000000</v>
      </c>
      <c r="E373" s="86"/>
    </row>
    <row r="374" spans="1:245" s="68" customFormat="1" x14ac:dyDescent="0.35">
      <c r="A374" s="84" t="s">
        <v>227</v>
      </c>
      <c r="B374" s="84" t="s">
        <v>75</v>
      </c>
      <c r="C374" s="84" t="s">
        <v>24</v>
      </c>
      <c r="D374" s="85">
        <v>16000000</v>
      </c>
      <c r="E374" s="86"/>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c r="GP374" s="1"/>
      <c r="GQ374" s="1"/>
      <c r="GR374" s="1"/>
      <c r="GS374" s="1"/>
      <c r="GT374" s="1"/>
      <c r="GU374" s="1"/>
      <c r="GV374" s="1"/>
      <c r="GW374" s="1"/>
      <c r="GX374" s="1"/>
      <c r="GY374" s="1"/>
      <c r="GZ374" s="1"/>
      <c r="HA374" s="1"/>
      <c r="HB374" s="1"/>
      <c r="HC374" s="1"/>
      <c r="HD374" s="1"/>
      <c r="HE374" s="1"/>
      <c r="HF374" s="1"/>
      <c r="HG374" s="1"/>
      <c r="HH374" s="1"/>
      <c r="HI374" s="1"/>
      <c r="HJ374" s="1"/>
      <c r="HK374" s="1"/>
      <c r="HL374" s="1"/>
      <c r="HM374" s="1"/>
      <c r="HN374" s="1"/>
      <c r="HO374" s="1"/>
      <c r="HP374" s="1"/>
      <c r="HQ374" s="1"/>
      <c r="HR374" s="1"/>
      <c r="HS374" s="1"/>
      <c r="HT374" s="1"/>
      <c r="HU374" s="1"/>
      <c r="HV374" s="1"/>
      <c r="HW374" s="1"/>
      <c r="HX374" s="1"/>
      <c r="HY374" s="1"/>
      <c r="HZ374" s="1"/>
      <c r="IA374" s="1"/>
      <c r="IB374" s="1"/>
      <c r="IC374" s="1"/>
      <c r="ID374" s="1"/>
      <c r="IE374" s="1"/>
      <c r="IF374" s="1"/>
      <c r="IG374" s="1"/>
      <c r="IH374" s="1"/>
      <c r="II374" s="1"/>
      <c r="IJ374" s="1"/>
      <c r="IK374" s="1"/>
    </row>
    <row r="375" spans="1:245" x14ac:dyDescent="0.35">
      <c r="A375" s="84" t="s">
        <v>228</v>
      </c>
      <c r="B375" s="84" t="s">
        <v>70</v>
      </c>
      <c r="C375" s="84" t="s">
        <v>24</v>
      </c>
      <c r="D375" s="85">
        <v>15000000</v>
      </c>
      <c r="E375" s="86"/>
      <c r="F375" s="68"/>
      <c r="G375" s="68"/>
      <c r="H375" s="68"/>
      <c r="I375" s="68"/>
      <c r="J375" s="68"/>
      <c r="K375" s="68"/>
      <c r="L375" s="68"/>
      <c r="M375" s="68"/>
      <c r="N375" s="68"/>
      <c r="O375" s="68"/>
      <c r="P375" s="68"/>
      <c r="Q375" s="68"/>
      <c r="R375" s="68"/>
      <c r="S375" s="68"/>
      <c r="T375" s="68"/>
      <c r="U375" s="68"/>
      <c r="V375" s="68"/>
      <c r="W375" s="68"/>
      <c r="X375" s="68"/>
      <c r="Y375" s="68"/>
      <c r="Z375" s="68"/>
      <c r="AA375" s="68"/>
      <c r="AB375" s="68"/>
      <c r="AC375" s="68"/>
      <c r="AD375" s="68"/>
      <c r="AE375" s="68"/>
      <c r="AF375" s="68"/>
      <c r="AG375" s="68"/>
      <c r="AH375" s="68"/>
      <c r="AI375" s="68"/>
      <c r="AJ375" s="68"/>
      <c r="AK375" s="68"/>
      <c r="AL375" s="68"/>
      <c r="AM375" s="68"/>
      <c r="AN375" s="68"/>
      <c r="AO375" s="68"/>
      <c r="AP375" s="68"/>
      <c r="AQ375" s="68"/>
      <c r="AR375" s="68"/>
      <c r="AS375" s="68"/>
      <c r="AT375" s="68"/>
      <c r="AU375" s="68"/>
      <c r="AV375" s="68"/>
      <c r="AW375" s="68"/>
      <c r="AX375" s="68"/>
      <c r="AY375" s="68"/>
      <c r="AZ375" s="68"/>
      <c r="BA375" s="68"/>
      <c r="BB375" s="68"/>
      <c r="BC375" s="68"/>
      <c r="BD375" s="68"/>
      <c r="BE375" s="68"/>
      <c r="BF375" s="68"/>
      <c r="BG375" s="68"/>
      <c r="BH375" s="68"/>
      <c r="BI375" s="68"/>
      <c r="BJ375" s="68"/>
      <c r="BK375" s="68"/>
      <c r="BL375" s="68"/>
      <c r="BM375" s="68"/>
      <c r="BN375" s="68"/>
      <c r="BO375" s="68"/>
      <c r="BP375" s="68"/>
      <c r="BQ375" s="68"/>
      <c r="BR375" s="68"/>
      <c r="BS375" s="68"/>
      <c r="BT375" s="68"/>
      <c r="BU375" s="68"/>
      <c r="BV375" s="68"/>
      <c r="BW375" s="68"/>
      <c r="BX375" s="68"/>
      <c r="BY375" s="68"/>
      <c r="BZ375" s="68"/>
      <c r="CA375" s="68"/>
      <c r="CB375" s="68"/>
      <c r="CC375" s="68"/>
      <c r="CD375" s="68"/>
      <c r="CE375" s="68"/>
      <c r="CF375" s="68"/>
      <c r="CG375" s="68"/>
      <c r="CH375" s="68"/>
      <c r="CI375" s="68"/>
      <c r="CJ375" s="68"/>
      <c r="CK375" s="68"/>
      <c r="CL375" s="68"/>
      <c r="CM375" s="68"/>
      <c r="CN375" s="68"/>
      <c r="CO375" s="68"/>
      <c r="CP375" s="68"/>
      <c r="CQ375" s="68"/>
      <c r="CR375" s="68"/>
      <c r="CS375" s="68"/>
      <c r="CT375" s="68"/>
      <c r="CU375" s="68"/>
      <c r="CV375" s="68"/>
      <c r="CW375" s="68"/>
      <c r="CX375" s="68"/>
      <c r="CY375" s="68"/>
      <c r="CZ375" s="68"/>
      <c r="DA375" s="68"/>
      <c r="DB375" s="68"/>
      <c r="DC375" s="68"/>
      <c r="DD375" s="68"/>
      <c r="DE375" s="68"/>
      <c r="DF375" s="68"/>
      <c r="DG375" s="68"/>
      <c r="DH375" s="68"/>
      <c r="DI375" s="68"/>
      <c r="DJ375" s="68"/>
      <c r="DK375" s="68"/>
      <c r="DL375" s="68"/>
      <c r="DM375" s="68"/>
      <c r="DN375" s="68"/>
      <c r="DO375" s="68"/>
      <c r="DP375" s="68"/>
      <c r="DQ375" s="68"/>
      <c r="DR375" s="68"/>
      <c r="DS375" s="68"/>
      <c r="DT375" s="68"/>
      <c r="DU375" s="68"/>
      <c r="DV375" s="68"/>
      <c r="DW375" s="68"/>
      <c r="DX375" s="68"/>
      <c r="DY375" s="68"/>
      <c r="DZ375" s="68"/>
      <c r="EA375" s="68"/>
      <c r="EB375" s="68"/>
      <c r="EC375" s="68"/>
      <c r="ED375" s="68"/>
      <c r="EE375" s="68"/>
      <c r="EF375" s="68"/>
      <c r="EG375" s="68"/>
      <c r="EH375" s="68"/>
      <c r="EI375" s="68"/>
      <c r="EJ375" s="68"/>
      <c r="EK375" s="68"/>
      <c r="EL375" s="68"/>
      <c r="EM375" s="68"/>
      <c r="EN375" s="68"/>
      <c r="EO375" s="68"/>
      <c r="EP375" s="68"/>
      <c r="EQ375" s="68"/>
      <c r="ER375" s="68"/>
      <c r="ES375" s="68"/>
      <c r="ET375" s="68"/>
      <c r="EU375" s="68"/>
      <c r="EV375" s="68"/>
      <c r="EW375" s="68"/>
      <c r="EX375" s="68"/>
      <c r="EY375" s="68"/>
      <c r="EZ375" s="68"/>
      <c r="FA375" s="68"/>
      <c r="FB375" s="68"/>
      <c r="FC375" s="68"/>
      <c r="FD375" s="68"/>
      <c r="FE375" s="68"/>
      <c r="FF375" s="68"/>
      <c r="FG375" s="68"/>
      <c r="FH375" s="68"/>
      <c r="FI375" s="68"/>
      <c r="FJ375" s="68"/>
      <c r="FK375" s="68"/>
      <c r="FL375" s="68"/>
      <c r="FM375" s="68"/>
      <c r="FN375" s="68"/>
      <c r="FO375" s="68"/>
      <c r="FP375" s="68"/>
      <c r="FQ375" s="68"/>
      <c r="FR375" s="68"/>
      <c r="FS375" s="68"/>
      <c r="FT375" s="68"/>
      <c r="FU375" s="68"/>
      <c r="FV375" s="68"/>
      <c r="FW375" s="68"/>
      <c r="FX375" s="68"/>
      <c r="FY375" s="68"/>
      <c r="FZ375" s="68"/>
      <c r="GA375" s="68"/>
      <c r="GB375" s="68"/>
      <c r="GC375" s="68"/>
      <c r="GD375" s="68"/>
      <c r="GE375" s="68"/>
      <c r="GF375" s="68"/>
      <c r="GG375" s="68"/>
      <c r="GH375" s="68"/>
      <c r="GI375" s="68"/>
      <c r="GJ375" s="68"/>
      <c r="GK375" s="68"/>
      <c r="GL375" s="68"/>
      <c r="GM375" s="68"/>
      <c r="GN375" s="68"/>
      <c r="GO375" s="68"/>
      <c r="GP375" s="68"/>
      <c r="GQ375" s="68"/>
      <c r="GR375" s="68"/>
      <c r="GS375" s="68"/>
      <c r="GT375" s="68"/>
      <c r="GU375" s="68"/>
      <c r="GV375" s="68"/>
      <c r="GW375" s="68"/>
      <c r="GX375" s="68"/>
      <c r="GY375" s="68"/>
      <c r="GZ375" s="68"/>
      <c r="HA375" s="68"/>
      <c r="HB375" s="68"/>
      <c r="HC375" s="68"/>
      <c r="HD375" s="68"/>
      <c r="HE375" s="68"/>
      <c r="HF375" s="68"/>
      <c r="HG375" s="68"/>
      <c r="HH375" s="68"/>
      <c r="HI375" s="68"/>
      <c r="HJ375" s="68"/>
      <c r="HK375" s="68"/>
      <c r="HL375" s="68"/>
      <c r="HM375" s="68"/>
      <c r="HN375" s="68"/>
      <c r="HO375" s="68"/>
      <c r="HP375" s="68"/>
      <c r="HQ375" s="68"/>
      <c r="HR375" s="68"/>
      <c r="HS375" s="68"/>
      <c r="HT375" s="68"/>
      <c r="HU375" s="68"/>
      <c r="HV375" s="68"/>
      <c r="HW375" s="68"/>
      <c r="HX375" s="68"/>
      <c r="HY375" s="68"/>
      <c r="HZ375" s="68"/>
      <c r="IA375" s="68"/>
      <c r="IB375" s="68"/>
      <c r="IC375" s="68"/>
      <c r="ID375" s="68"/>
      <c r="IE375" s="68"/>
      <c r="IF375" s="68"/>
      <c r="IG375" s="68"/>
      <c r="IH375" s="68"/>
      <c r="II375" s="68"/>
      <c r="IJ375" s="68"/>
      <c r="IK375" s="68"/>
    </row>
    <row r="376" spans="1:245" x14ac:dyDescent="0.35">
      <c r="A376" s="84" t="s">
        <v>229</v>
      </c>
      <c r="B376" s="84" t="s">
        <v>826</v>
      </c>
      <c r="C376" s="84" t="s">
        <v>24</v>
      </c>
      <c r="D376" s="85">
        <v>15000000</v>
      </c>
      <c r="E376" s="86"/>
      <c r="F376" s="68"/>
      <c r="G376" s="68"/>
      <c r="H376" s="68"/>
      <c r="I376" s="68"/>
      <c r="J376" s="68"/>
      <c r="K376" s="68"/>
      <c r="L376" s="68"/>
      <c r="M376" s="68"/>
      <c r="N376" s="68"/>
      <c r="O376" s="68"/>
      <c r="P376" s="68"/>
      <c r="Q376" s="68"/>
      <c r="R376" s="68"/>
      <c r="S376" s="68"/>
      <c r="T376" s="68"/>
      <c r="U376" s="68"/>
      <c r="V376" s="68"/>
      <c r="W376" s="68"/>
      <c r="X376" s="68"/>
      <c r="Y376" s="68"/>
      <c r="Z376" s="68"/>
      <c r="AA376" s="68"/>
      <c r="AB376" s="68"/>
      <c r="AC376" s="68"/>
      <c r="AD376" s="68"/>
      <c r="AE376" s="68"/>
      <c r="AF376" s="68"/>
      <c r="AG376" s="68"/>
      <c r="AH376" s="68"/>
      <c r="AI376" s="68"/>
      <c r="AJ376" s="68"/>
      <c r="AK376" s="68"/>
      <c r="AL376" s="68"/>
      <c r="AM376" s="68"/>
      <c r="AN376" s="68"/>
      <c r="AO376" s="68"/>
      <c r="AP376" s="68"/>
      <c r="AQ376" s="68"/>
      <c r="AR376" s="68"/>
      <c r="AS376" s="68"/>
      <c r="AT376" s="68"/>
      <c r="AU376" s="68"/>
      <c r="AV376" s="68"/>
      <c r="AW376" s="68"/>
      <c r="AX376" s="68"/>
      <c r="AY376" s="68"/>
      <c r="AZ376" s="68"/>
      <c r="BA376" s="68"/>
      <c r="BB376" s="68"/>
      <c r="BC376" s="68"/>
      <c r="BD376" s="68"/>
      <c r="BE376" s="68"/>
      <c r="BF376" s="68"/>
      <c r="BG376" s="68"/>
      <c r="BH376" s="68"/>
      <c r="BI376" s="68"/>
      <c r="BJ376" s="68"/>
      <c r="BK376" s="68"/>
      <c r="BL376" s="68"/>
      <c r="BM376" s="68"/>
      <c r="BN376" s="68"/>
      <c r="BO376" s="68"/>
      <c r="BP376" s="68"/>
      <c r="BQ376" s="68"/>
      <c r="BR376" s="68"/>
      <c r="BS376" s="68"/>
      <c r="BT376" s="68"/>
      <c r="BU376" s="68"/>
      <c r="BV376" s="68"/>
      <c r="BW376" s="68"/>
      <c r="BX376" s="68"/>
      <c r="BY376" s="68"/>
      <c r="BZ376" s="68"/>
      <c r="CA376" s="68"/>
      <c r="CB376" s="68"/>
      <c r="CC376" s="68"/>
      <c r="CD376" s="68"/>
      <c r="CE376" s="68"/>
      <c r="CF376" s="68"/>
      <c r="CG376" s="68"/>
      <c r="CH376" s="68"/>
      <c r="CI376" s="68"/>
      <c r="CJ376" s="68"/>
      <c r="CK376" s="68"/>
      <c r="CL376" s="68"/>
      <c r="CM376" s="68"/>
      <c r="CN376" s="68"/>
      <c r="CO376" s="68"/>
      <c r="CP376" s="68"/>
      <c r="CQ376" s="68"/>
      <c r="CR376" s="68"/>
      <c r="CS376" s="68"/>
      <c r="CT376" s="68"/>
      <c r="CU376" s="68"/>
      <c r="CV376" s="68"/>
      <c r="CW376" s="68"/>
      <c r="CX376" s="68"/>
      <c r="CY376" s="68"/>
      <c r="CZ376" s="68"/>
      <c r="DA376" s="68"/>
      <c r="DB376" s="68"/>
      <c r="DC376" s="68"/>
      <c r="DD376" s="68"/>
      <c r="DE376" s="68"/>
      <c r="DF376" s="68"/>
      <c r="DG376" s="68"/>
      <c r="DH376" s="68"/>
      <c r="DI376" s="68"/>
      <c r="DJ376" s="68"/>
      <c r="DK376" s="68"/>
      <c r="DL376" s="68"/>
      <c r="DM376" s="68"/>
      <c r="DN376" s="68"/>
      <c r="DO376" s="68"/>
      <c r="DP376" s="68"/>
      <c r="DQ376" s="68"/>
      <c r="DR376" s="68"/>
      <c r="DS376" s="68"/>
      <c r="DT376" s="68"/>
      <c r="DU376" s="68"/>
      <c r="DV376" s="68"/>
      <c r="DW376" s="68"/>
      <c r="DX376" s="68"/>
      <c r="DY376" s="68"/>
      <c r="DZ376" s="68"/>
      <c r="EA376" s="68"/>
      <c r="EB376" s="68"/>
      <c r="EC376" s="68"/>
      <c r="ED376" s="68"/>
      <c r="EE376" s="68"/>
      <c r="EF376" s="68"/>
      <c r="EG376" s="68"/>
      <c r="EH376" s="68"/>
      <c r="EI376" s="68"/>
      <c r="EJ376" s="68"/>
      <c r="EK376" s="68"/>
      <c r="EL376" s="68"/>
      <c r="EM376" s="68"/>
      <c r="EN376" s="68"/>
      <c r="EO376" s="68"/>
      <c r="EP376" s="68"/>
      <c r="EQ376" s="68"/>
      <c r="ER376" s="68"/>
      <c r="ES376" s="68"/>
      <c r="ET376" s="68"/>
      <c r="EU376" s="68"/>
      <c r="EV376" s="68"/>
      <c r="EW376" s="68"/>
      <c r="EX376" s="68"/>
      <c r="EY376" s="68"/>
      <c r="EZ376" s="68"/>
      <c r="FA376" s="68"/>
      <c r="FB376" s="68"/>
      <c r="FC376" s="68"/>
      <c r="FD376" s="68"/>
      <c r="FE376" s="68"/>
      <c r="FF376" s="68"/>
      <c r="FG376" s="68"/>
      <c r="FH376" s="68"/>
      <c r="FI376" s="68"/>
      <c r="FJ376" s="68"/>
      <c r="FK376" s="68"/>
      <c r="FL376" s="68"/>
      <c r="FM376" s="68"/>
      <c r="FN376" s="68"/>
      <c r="FO376" s="68"/>
      <c r="FP376" s="68"/>
      <c r="FQ376" s="68"/>
      <c r="FR376" s="68"/>
      <c r="FS376" s="68"/>
      <c r="FT376" s="68"/>
      <c r="FU376" s="68"/>
      <c r="FV376" s="68"/>
      <c r="FW376" s="68"/>
      <c r="FX376" s="68"/>
      <c r="FY376" s="68"/>
      <c r="FZ376" s="68"/>
      <c r="GA376" s="68"/>
      <c r="GB376" s="68"/>
      <c r="GC376" s="68"/>
      <c r="GD376" s="68"/>
      <c r="GE376" s="68"/>
      <c r="GF376" s="68"/>
      <c r="GG376" s="68"/>
      <c r="GH376" s="68"/>
      <c r="GI376" s="68"/>
      <c r="GJ376" s="68"/>
      <c r="GK376" s="68"/>
      <c r="GL376" s="68"/>
      <c r="GM376" s="68"/>
      <c r="GN376" s="68"/>
      <c r="GO376" s="68"/>
      <c r="GP376" s="68"/>
      <c r="GQ376" s="68"/>
      <c r="GR376" s="68"/>
      <c r="GS376" s="68"/>
      <c r="GT376" s="68"/>
      <c r="GU376" s="68"/>
      <c r="GV376" s="68"/>
      <c r="GW376" s="68"/>
      <c r="GX376" s="68"/>
      <c r="GY376" s="68"/>
      <c r="GZ376" s="68"/>
      <c r="HA376" s="68"/>
      <c r="HB376" s="68"/>
      <c r="HC376" s="68"/>
      <c r="HD376" s="68"/>
      <c r="HE376" s="68"/>
      <c r="HF376" s="68"/>
      <c r="HG376" s="68"/>
      <c r="HH376" s="68"/>
      <c r="HI376" s="68"/>
      <c r="HJ376" s="68"/>
      <c r="HK376" s="68"/>
      <c r="HL376" s="68"/>
      <c r="HM376" s="68"/>
      <c r="HN376" s="68"/>
      <c r="HO376" s="68"/>
      <c r="HP376" s="68"/>
      <c r="HQ376" s="68"/>
      <c r="HR376" s="68"/>
      <c r="HS376" s="68"/>
      <c r="HT376" s="68"/>
      <c r="HU376" s="68"/>
      <c r="HV376" s="68"/>
      <c r="HW376" s="68"/>
      <c r="HX376" s="68"/>
      <c r="HY376" s="68"/>
      <c r="HZ376" s="68"/>
      <c r="IA376" s="68"/>
      <c r="IB376" s="68"/>
      <c r="IC376" s="68"/>
      <c r="ID376" s="68"/>
      <c r="IE376" s="68"/>
      <c r="IF376" s="68"/>
      <c r="IG376" s="68"/>
      <c r="IH376" s="68"/>
      <c r="II376" s="68"/>
      <c r="IJ376" s="68"/>
      <c r="IK376" s="68"/>
    </row>
    <row r="377" spans="1:245" x14ac:dyDescent="0.35">
      <c r="A377" s="84" t="s">
        <v>230</v>
      </c>
      <c r="B377" s="84" t="s">
        <v>827</v>
      </c>
      <c r="C377" s="84" t="s">
        <v>24</v>
      </c>
      <c r="D377" s="85">
        <v>15000000</v>
      </c>
      <c r="E377" s="86"/>
      <c r="F377" s="68"/>
      <c r="G377" s="68"/>
      <c r="H377" s="68"/>
      <c r="I377" s="68"/>
      <c r="J377" s="68"/>
      <c r="K377" s="68"/>
      <c r="L377" s="68"/>
      <c r="M377" s="68"/>
      <c r="N377" s="68"/>
      <c r="O377" s="68"/>
      <c r="P377" s="68"/>
      <c r="Q377" s="68"/>
      <c r="R377" s="68"/>
      <c r="S377" s="68"/>
      <c r="T377" s="68"/>
      <c r="U377" s="68"/>
      <c r="V377" s="68"/>
      <c r="W377" s="68"/>
      <c r="X377" s="68"/>
      <c r="Y377" s="68"/>
      <c r="Z377" s="68"/>
      <c r="AA377" s="68"/>
      <c r="AB377" s="68"/>
      <c r="AC377" s="68"/>
      <c r="AD377" s="68"/>
      <c r="AE377" s="68"/>
      <c r="AF377" s="68"/>
      <c r="AG377" s="68"/>
      <c r="AH377" s="68"/>
      <c r="AI377" s="68"/>
      <c r="AJ377" s="68"/>
      <c r="AK377" s="68"/>
      <c r="AL377" s="68"/>
      <c r="AM377" s="68"/>
      <c r="AN377" s="68"/>
      <c r="AO377" s="68"/>
      <c r="AP377" s="68"/>
      <c r="AQ377" s="68"/>
      <c r="AR377" s="68"/>
      <c r="AS377" s="68"/>
      <c r="AT377" s="68"/>
      <c r="AU377" s="68"/>
      <c r="AV377" s="68"/>
      <c r="AW377" s="68"/>
      <c r="AX377" s="68"/>
      <c r="AY377" s="68"/>
      <c r="AZ377" s="68"/>
      <c r="BA377" s="68"/>
      <c r="BB377" s="68"/>
      <c r="BC377" s="68"/>
      <c r="BD377" s="68"/>
      <c r="BE377" s="68"/>
      <c r="BF377" s="68"/>
      <c r="BG377" s="68"/>
      <c r="BH377" s="68"/>
      <c r="BI377" s="68"/>
      <c r="BJ377" s="68"/>
      <c r="BK377" s="68"/>
      <c r="BL377" s="68"/>
      <c r="BM377" s="68"/>
      <c r="BN377" s="68"/>
      <c r="BO377" s="68"/>
      <c r="BP377" s="68"/>
      <c r="BQ377" s="68"/>
      <c r="BR377" s="68"/>
      <c r="BS377" s="68"/>
      <c r="BT377" s="68"/>
      <c r="BU377" s="68"/>
      <c r="BV377" s="68"/>
      <c r="BW377" s="68"/>
      <c r="BX377" s="68"/>
      <c r="BY377" s="68"/>
      <c r="BZ377" s="68"/>
      <c r="CA377" s="68"/>
      <c r="CB377" s="68"/>
      <c r="CC377" s="68"/>
      <c r="CD377" s="68"/>
      <c r="CE377" s="68"/>
      <c r="CF377" s="68"/>
      <c r="CG377" s="68"/>
      <c r="CH377" s="68"/>
      <c r="CI377" s="68"/>
      <c r="CJ377" s="68"/>
      <c r="CK377" s="68"/>
      <c r="CL377" s="68"/>
      <c r="CM377" s="68"/>
      <c r="CN377" s="68"/>
      <c r="CO377" s="68"/>
      <c r="CP377" s="68"/>
      <c r="CQ377" s="68"/>
      <c r="CR377" s="68"/>
      <c r="CS377" s="68"/>
      <c r="CT377" s="68"/>
      <c r="CU377" s="68"/>
      <c r="CV377" s="68"/>
      <c r="CW377" s="68"/>
      <c r="CX377" s="68"/>
      <c r="CY377" s="68"/>
      <c r="CZ377" s="68"/>
      <c r="DA377" s="68"/>
      <c r="DB377" s="68"/>
      <c r="DC377" s="68"/>
      <c r="DD377" s="68"/>
      <c r="DE377" s="68"/>
      <c r="DF377" s="68"/>
      <c r="DG377" s="68"/>
      <c r="DH377" s="68"/>
      <c r="DI377" s="68"/>
      <c r="DJ377" s="68"/>
      <c r="DK377" s="68"/>
      <c r="DL377" s="68"/>
      <c r="DM377" s="68"/>
      <c r="DN377" s="68"/>
      <c r="DO377" s="68"/>
      <c r="DP377" s="68"/>
      <c r="DQ377" s="68"/>
      <c r="DR377" s="68"/>
      <c r="DS377" s="68"/>
      <c r="DT377" s="68"/>
      <c r="DU377" s="68"/>
      <c r="DV377" s="68"/>
      <c r="DW377" s="68"/>
      <c r="DX377" s="68"/>
      <c r="DY377" s="68"/>
      <c r="DZ377" s="68"/>
      <c r="EA377" s="68"/>
      <c r="EB377" s="68"/>
      <c r="EC377" s="68"/>
      <c r="ED377" s="68"/>
      <c r="EE377" s="68"/>
      <c r="EF377" s="68"/>
      <c r="EG377" s="68"/>
      <c r="EH377" s="68"/>
      <c r="EI377" s="68"/>
      <c r="EJ377" s="68"/>
      <c r="EK377" s="68"/>
      <c r="EL377" s="68"/>
      <c r="EM377" s="68"/>
      <c r="EN377" s="68"/>
      <c r="EO377" s="68"/>
      <c r="EP377" s="68"/>
      <c r="EQ377" s="68"/>
      <c r="ER377" s="68"/>
      <c r="ES377" s="68"/>
      <c r="ET377" s="68"/>
      <c r="EU377" s="68"/>
      <c r="EV377" s="68"/>
      <c r="EW377" s="68"/>
      <c r="EX377" s="68"/>
      <c r="EY377" s="68"/>
      <c r="EZ377" s="68"/>
      <c r="FA377" s="68"/>
      <c r="FB377" s="68"/>
      <c r="FC377" s="68"/>
      <c r="FD377" s="68"/>
      <c r="FE377" s="68"/>
      <c r="FF377" s="68"/>
      <c r="FG377" s="68"/>
      <c r="FH377" s="68"/>
      <c r="FI377" s="68"/>
      <c r="FJ377" s="68"/>
      <c r="FK377" s="68"/>
      <c r="FL377" s="68"/>
      <c r="FM377" s="68"/>
      <c r="FN377" s="68"/>
      <c r="FO377" s="68"/>
      <c r="FP377" s="68"/>
      <c r="FQ377" s="68"/>
      <c r="FR377" s="68"/>
      <c r="FS377" s="68"/>
      <c r="FT377" s="68"/>
      <c r="FU377" s="68"/>
      <c r="FV377" s="68"/>
      <c r="FW377" s="68"/>
      <c r="FX377" s="68"/>
      <c r="FY377" s="68"/>
      <c r="FZ377" s="68"/>
      <c r="GA377" s="68"/>
      <c r="GB377" s="68"/>
      <c r="GC377" s="68"/>
      <c r="GD377" s="68"/>
      <c r="GE377" s="68"/>
      <c r="GF377" s="68"/>
      <c r="GG377" s="68"/>
      <c r="GH377" s="68"/>
      <c r="GI377" s="68"/>
      <c r="GJ377" s="68"/>
      <c r="GK377" s="68"/>
      <c r="GL377" s="68"/>
      <c r="GM377" s="68"/>
      <c r="GN377" s="68"/>
      <c r="GO377" s="68"/>
      <c r="GP377" s="68"/>
      <c r="GQ377" s="68"/>
      <c r="GR377" s="68"/>
      <c r="GS377" s="68"/>
      <c r="GT377" s="68"/>
      <c r="GU377" s="68"/>
      <c r="GV377" s="68"/>
      <c r="GW377" s="68"/>
      <c r="GX377" s="68"/>
      <c r="GY377" s="68"/>
      <c r="GZ377" s="68"/>
      <c r="HA377" s="68"/>
      <c r="HB377" s="68"/>
      <c r="HC377" s="68"/>
      <c r="HD377" s="68"/>
      <c r="HE377" s="68"/>
      <c r="HF377" s="68"/>
      <c r="HG377" s="68"/>
      <c r="HH377" s="68"/>
      <c r="HI377" s="68"/>
      <c r="HJ377" s="68"/>
      <c r="HK377" s="68"/>
      <c r="HL377" s="68"/>
      <c r="HM377" s="68"/>
      <c r="HN377" s="68"/>
      <c r="HO377" s="68"/>
      <c r="HP377" s="68"/>
      <c r="HQ377" s="68"/>
      <c r="HR377" s="68"/>
      <c r="HS377" s="68"/>
      <c r="HT377" s="68"/>
      <c r="HU377" s="68"/>
      <c r="HV377" s="68"/>
      <c r="HW377" s="68"/>
      <c r="HX377" s="68"/>
      <c r="HY377" s="68"/>
      <c r="HZ377" s="68"/>
      <c r="IA377" s="68"/>
      <c r="IB377" s="68"/>
      <c r="IC377" s="68"/>
      <c r="ID377" s="68"/>
      <c r="IE377" s="68"/>
      <c r="IF377" s="68"/>
      <c r="IG377" s="68"/>
      <c r="IH377" s="68"/>
      <c r="II377" s="68"/>
      <c r="IJ377" s="68"/>
      <c r="IK377" s="68"/>
    </row>
    <row r="378" spans="1:245" s="69" customFormat="1" x14ac:dyDescent="0.35">
      <c r="A378" s="89" t="s">
        <v>1059</v>
      </c>
      <c r="B378" s="89" t="s">
        <v>1060</v>
      </c>
      <c r="C378" s="89" t="s">
        <v>24</v>
      </c>
      <c r="D378" s="90">
        <v>13000000</v>
      </c>
      <c r="E378" s="91" t="s">
        <v>542</v>
      </c>
    </row>
    <row r="379" spans="1:245" s="69" customFormat="1" x14ac:dyDescent="0.35">
      <c r="A379" s="84"/>
      <c r="B379" s="84"/>
      <c r="C379" s="84"/>
      <c r="D379" s="85"/>
      <c r="E379" s="86"/>
    </row>
    <row r="380" spans="1:245" x14ac:dyDescent="0.35">
      <c r="A380" s="84"/>
      <c r="B380" s="84"/>
      <c r="C380" s="84"/>
      <c r="D380" s="85"/>
      <c r="E380" s="86"/>
    </row>
    <row r="381" spans="1:245" s="70" customFormat="1" x14ac:dyDescent="0.35">
      <c r="A381" s="87"/>
      <c r="B381" s="87" t="s">
        <v>235</v>
      </c>
      <c r="C381" s="87"/>
      <c r="D381" s="88"/>
      <c r="E381" s="80"/>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c r="FW381" s="1"/>
      <c r="FX381" s="1"/>
      <c r="FY381" s="1"/>
      <c r="FZ381" s="1"/>
      <c r="GA381" s="1"/>
      <c r="GB381" s="1"/>
      <c r="GC381" s="1"/>
      <c r="GD381" s="1"/>
      <c r="GE381" s="1"/>
      <c r="GF381" s="1"/>
      <c r="GG381" s="1"/>
      <c r="GH381" s="1"/>
      <c r="GI381" s="1"/>
      <c r="GJ381" s="1"/>
      <c r="GK381" s="1"/>
      <c r="GL381" s="1"/>
      <c r="GM381" s="1"/>
      <c r="GN381" s="1"/>
      <c r="GO381" s="1"/>
      <c r="GP381" s="1"/>
      <c r="GQ381" s="1"/>
      <c r="GR381" s="1"/>
      <c r="GS381" s="1"/>
      <c r="GT381" s="1"/>
      <c r="GU381" s="1"/>
      <c r="GV381" s="1"/>
      <c r="GW381" s="1"/>
      <c r="GX381" s="1"/>
      <c r="GY381" s="1"/>
      <c r="GZ381" s="1"/>
      <c r="HA381" s="1"/>
      <c r="HB381" s="1"/>
      <c r="HC381" s="1"/>
      <c r="HD381" s="1"/>
      <c r="HE381" s="1"/>
      <c r="HF381" s="1"/>
      <c r="HG381" s="1"/>
      <c r="HH381" s="1"/>
      <c r="HI381" s="1"/>
      <c r="HJ381" s="1"/>
      <c r="HK381" s="1"/>
      <c r="HL381" s="1"/>
      <c r="HM381" s="1"/>
      <c r="HN381" s="1"/>
      <c r="HO381" s="1"/>
      <c r="HP381" s="1"/>
      <c r="HQ381" s="1"/>
      <c r="HR381" s="1"/>
      <c r="HS381" s="1"/>
      <c r="HT381" s="1"/>
      <c r="HU381" s="1"/>
      <c r="HV381" s="1"/>
      <c r="HW381" s="1"/>
      <c r="HX381" s="1"/>
      <c r="HY381" s="1"/>
      <c r="HZ381" s="1"/>
      <c r="IA381" s="1"/>
      <c r="IB381" s="1"/>
      <c r="IC381" s="1"/>
      <c r="ID381" s="1"/>
      <c r="IE381" s="1"/>
      <c r="IF381" s="1"/>
      <c r="IG381" s="1"/>
      <c r="IH381" s="1"/>
      <c r="II381" s="1"/>
      <c r="IJ381" s="1"/>
      <c r="IK381" s="1"/>
    </row>
    <row r="382" spans="1:245" s="70" customFormat="1" x14ac:dyDescent="0.35">
      <c r="A382" s="84" t="s">
        <v>236</v>
      </c>
      <c r="B382" s="84" t="s">
        <v>237</v>
      </c>
      <c r="C382" s="84" t="s">
        <v>6</v>
      </c>
      <c r="D382" s="85">
        <v>10000000</v>
      </c>
      <c r="E382" s="86"/>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c r="FW382" s="1"/>
      <c r="FX382" s="1"/>
      <c r="FY382" s="1"/>
      <c r="FZ382" s="1"/>
      <c r="GA382" s="1"/>
      <c r="GB382" s="1"/>
      <c r="GC382" s="1"/>
      <c r="GD382" s="1"/>
      <c r="GE382" s="1"/>
      <c r="GF382" s="1"/>
      <c r="GG382" s="1"/>
      <c r="GH382" s="1"/>
      <c r="GI382" s="1"/>
      <c r="GJ382" s="1"/>
      <c r="GK382" s="1"/>
      <c r="GL382" s="1"/>
      <c r="GM382" s="1"/>
      <c r="GN382" s="1"/>
      <c r="GO382" s="1"/>
      <c r="GP382" s="1"/>
      <c r="GQ382" s="1"/>
      <c r="GR382" s="1"/>
      <c r="GS382" s="1"/>
      <c r="GT382" s="1"/>
      <c r="GU382" s="1"/>
      <c r="GV382" s="1"/>
      <c r="GW382" s="1"/>
      <c r="GX382" s="1"/>
      <c r="GY382" s="1"/>
      <c r="GZ382" s="1"/>
      <c r="HA382" s="1"/>
      <c r="HB382" s="1"/>
      <c r="HC382" s="1"/>
      <c r="HD382" s="1"/>
      <c r="HE382" s="1"/>
      <c r="HF382" s="1"/>
      <c r="HG382" s="1"/>
      <c r="HH382" s="1"/>
      <c r="HI382" s="1"/>
      <c r="HJ382" s="1"/>
      <c r="HK382" s="1"/>
      <c r="HL382" s="1"/>
      <c r="HM382" s="1"/>
      <c r="HN382" s="1"/>
      <c r="HO382" s="1"/>
      <c r="HP382" s="1"/>
      <c r="HQ382" s="1"/>
      <c r="HR382" s="1"/>
      <c r="HS382" s="1"/>
      <c r="HT382" s="1"/>
      <c r="HU382" s="1"/>
      <c r="HV382" s="1"/>
      <c r="HW382" s="1"/>
      <c r="HX382" s="1"/>
      <c r="HY382" s="1"/>
      <c r="HZ382" s="1"/>
      <c r="IA382" s="1"/>
      <c r="IB382" s="1"/>
      <c r="IC382" s="1"/>
      <c r="ID382" s="1"/>
      <c r="IE382" s="1"/>
      <c r="IF382" s="1"/>
      <c r="IG382" s="1"/>
      <c r="IH382" s="1"/>
      <c r="II382" s="1"/>
      <c r="IJ382" s="1"/>
      <c r="IK382" s="1"/>
    </row>
    <row r="383" spans="1:245" s="68" customFormat="1" x14ac:dyDescent="0.35">
      <c r="A383" s="84"/>
      <c r="B383" s="84"/>
      <c r="C383" s="84"/>
      <c r="D383" s="85"/>
      <c r="E383" s="86"/>
      <c r="F383" s="69"/>
      <c r="G383" s="69"/>
      <c r="H383" s="69"/>
      <c r="I383" s="69"/>
      <c r="J383" s="69"/>
      <c r="K383" s="69"/>
      <c r="L383" s="69"/>
      <c r="M383" s="69"/>
      <c r="N383" s="69"/>
      <c r="O383" s="69"/>
      <c r="P383" s="69"/>
      <c r="Q383" s="69"/>
      <c r="R383" s="69"/>
      <c r="S383" s="69"/>
      <c r="T383" s="69"/>
      <c r="U383" s="69"/>
      <c r="V383" s="69"/>
      <c r="W383" s="69"/>
      <c r="X383" s="69"/>
      <c r="Y383" s="69"/>
      <c r="Z383" s="69"/>
      <c r="AA383" s="69"/>
      <c r="AB383" s="69"/>
      <c r="AC383" s="69"/>
      <c r="AD383" s="69"/>
      <c r="AE383" s="69"/>
      <c r="AF383" s="69"/>
      <c r="AG383" s="69"/>
      <c r="AH383" s="69"/>
      <c r="AI383" s="69"/>
      <c r="AJ383" s="69"/>
      <c r="AK383" s="69"/>
      <c r="AL383" s="69"/>
      <c r="AM383" s="69"/>
      <c r="AN383" s="69"/>
      <c r="AO383" s="69"/>
      <c r="AP383" s="69"/>
      <c r="AQ383" s="69"/>
      <c r="AR383" s="69"/>
      <c r="AS383" s="69"/>
      <c r="AT383" s="69"/>
      <c r="AU383" s="69"/>
      <c r="AV383" s="69"/>
      <c r="AW383" s="69"/>
      <c r="AX383" s="69"/>
      <c r="AY383" s="69"/>
      <c r="AZ383" s="69"/>
      <c r="BA383" s="69"/>
      <c r="BB383" s="69"/>
      <c r="BC383" s="69"/>
      <c r="BD383" s="69"/>
      <c r="BE383" s="69"/>
      <c r="BF383" s="69"/>
      <c r="BG383" s="69"/>
      <c r="BH383" s="69"/>
      <c r="BI383" s="69"/>
      <c r="BJ383" s="69"/>
      <c r="BK383" s="69"/>
      <c r="BL383" s="69"/>
      <c r="BM383" s="69"/>
      <c r="BN383" s="69"/>
      <c r="BO383" s="69"/>
      <c r="BP383" s="69"/>
      <c r="BQ383" s="69"/>
      <c r="BR383" s="69"/>
      <c r="BS383" s="69"/>
      <c r="BT383" s="69"/>
      <c r="BU383" s="69"/>
      <c r="BV383" s="69"/>
      <c r="BW383" s="69"/>
      <c r="BX383" s="69"/>
      <c r="BY383" s="69"/>
      <c r="BZ383" s="69"/>
      <c r="CA383" s="69"/>
      <c r="CB383" s="69"/>
      <c r="CC383" s="69"/>
      <c r="CD383" s="69"/>
      <c r="CE383" s="69"/>
      <c r="CF383" s="69"/>
      <c r="CG383" s="69"/>
      <c r="CH383" s="69"/>
      <c r="CI383" s="69"/>
      <c r="CJ383" s="69"/>
      <c r="CK383" s="69"/>
      <c r="CL383" s="69"/>
      <c r="CM383" s="69"/>
      <c r="CN383" s="69"/>
      <c r="CO383" s="69"/>
      <c r="CP383" s="69"/>
      <c r="CQ383" s="69"/>
      <c r="CR383" s="69"/>
      <c r="CS383" s="69"/>
      <c r="CT383" s="69"/>
      <c r="CU383" s="69"/>
      <c r="CV383" s="69"/>
      <c r="CW383" s="69"/>
      <c r="CX383" s="69"/>
      <c r="CY383" s="69"/>
      <c r="CZ383" s="69"/>
      <c r="DA383" s="69"/>
      <c r="DB383" s="69"/>
      <c r="DC383" s="69"/>
      <c r="DD383" s="69"/>
      <c r="DE383" s="69"/>
      <c r="DF383" s="69"/>
      <c r="DG383" s="69"/>
      <c r="DH383" s="69"/>
      <c r="DI383" s="69"/>
      <c r="DJ383" s="69"/>
      <c r="DK383" s="69"/>
      <c r="DL383" s="69"/>
      <c r="DM383" s="69"/>
      <c r="DN383" s="69"/>
      <c r="DO383" s="69"/>
      <c r="DP383" s="69"/>
      <c r="DQ383" s="69"/>
      <c r="DR383" s="69"/>
      <c r="DS383" s="69"/>
      <c r="DT383" s="69"/>
      <c r="DU383" s="69"/>
      <c r="DV383" s="69"/>
      <c r="DW383" s="69"/>
      <c r="DX383" s="69"/>
      <c r="DY383" s="69"/>
      <c r="DZ383" s="69"/>
      <c r="EA383" s="69"/>
      <c r="EB383" s="69"/>
      <c r="EC383" s="69"/>
      <c r="ED383" s="69"/>
      <c r="EE383" s="69"/>
      <c r="EF383" s="69"/>
      <c r="EG383" s="69"/>
      <c r="EH383" s="69"/>
      <c r="EI383" s="69"/>
      <c r="EJ383" s="69"/>
      <c r="EK383" s="69"/>
      <c r="EL383" s="69"/>
      <c r="EM383" s="69"/>
      <c r="EN383" s="69"/>
      <c r="EO383" s="69"/>
      <c r="EP383" s="69"/>
      <c r="EQ383" s="69"/>
      <c r="ER383" s="69"/>
      <c r="ES383" s="69"/>
      <c r="ET383" s="69"/>
      <c r="EU383" s="69"/>
      <c r="EV383" s="69"/>
      <c r="EW383" s="69"/>
      <c r="EX383" s="69"/>
      <c r="EY383" s="69"/>
      <c r="EZ383" s="69"/>
      <c r="FA383" s="69"/>
      <c r="FB383" s="69"/>
      <c r="FC383" s="69"/>
      <c r="FD383" s="69"/>
      <c r="FE383" s="69"/>
      <c r="FF383" s="69"/>
      <c r="FG383" s="69"/>
      <c r="FH383" s="69"/>
      <c r="FI383" s="69"/>
      <c r="FJ383" s="69"/>
      <c r="FK383" s="69"/>
      <c r="FL383" s="69"/>
      <c r="FM383" s="69"/>
      <c r="FN383" s="69"/>
      <c r="FO383" s="69"/>
      <c r="FP383" s="69"/>
      <c r="FQ383" s="69"/>
      <c r="FR383" s="69"/>
      <c r="FS383" s="69"/>
      <c r="FT383" s="69"/>
      <c r="FU383" s="69"/>
      <c r="FV383" s="69"/>
      <c r="FW383" s="69"/>
      <c r="FX383" s="69"/>
      <c r="FY383" s="69"/>
      <c r="FZ383" s="69"/>
      <c r="GA383" s="69"/>
      <c r="GB383" s="69"/>
      <c r="GC383" s="69"/>
      <c r="GD383" s="69"/>
      <c r="GE383" s="69"/>
      <c r="GF383" s="69"/>
      <c r="GG383" s="69"/>
      <c r="GH383" s="69"/>
      <c r="GI383" s="69"/>
      <c r="GJ383" s="69"/>
      <c r="GK383" s="69"/>
      <c r="GL383" s="69"/>
      <c r="GM383" s="69"/>
      <c r="GN383" s="69"/>
      <c r="GO383" s="69"/>
      <c r="GP383" s="69"/>
      <c r="GQ383" s="69"/>
      <c r="GR383" s="69"/>
      <c r="GS383" s="69"/>
      <c r="GT383" s="69"/>
      <c r="GU383" s="69"/>
      <c r="GV383" s="69"/>
      <c r="GW383" s="69"/>
      <c r="GX383" s="69"/>
      <c r="GY383" s="69"/>
      <c r="GZ383" s="69"/>
      <c r="HA383" s="69"/>
      <c r="HB383" s="69"/>
      <c r="HC383" s="69"/>
      <c r="HD383" s="69"/>
      <c r="HE383" s="69"/>
      <c r="HF383" s="69"/>
      <c r="HG383" s="69"/>
      <c r="HH383" s="69"/>
      <c r="HI383" s="69"/>
      <c r="HJ383" s="69"/>
      <c r="HK383" s="69"/>
      <c r="HL383" s="69"/>
      <c r="HM383" s="69"/>
      <c r="HN383" s="69"/>
      <c r="HO383" s="69"/>
      <c r="HP383" s="69"/>
      <c r="HQ383" s="69"/>
      <c r="HR383" s="69"/>
      <c r="HS383" s="69"/>
      <c r="HT383" s="69"/>
      <c r="HU383" s="69"/>
      <c r="HV383" s="69"/>
      <c r="HW383" s="69"/>
      <c r="HX383" s="69"/>
      <c r="HY383" s="69"/>
      <c r="HZ383" s="69"/>
      <c r="IA383" s="69"/>
      <c r="IB383" s="69"/>
      <c r="IC383" s="69"/>
      <c r="ID383" s="69"/>
      <c r="IE383" s="69"/>
      <c r="IF383" s="69"/>
      <c r="IG383" s="69"/>
      <c r="IH383" s="69"/>
      <c r="II383" s="69"/>
      <c r="IJ383" s="69"/>
      <c r="IK383" s="69"/>
    </row>
    <row r="384" spans="1:245" x14ac:dyDescent="0.35">
      <c r="A384" s="84" t="s">
        <v>238</v>
      </c>
      <c r="B384" s="84" t="s">
        <v>129</v>
      </c>
      <c r="C384" s="84" t="s">
        <v>8</v>
      </c>
      <c r="D384" s="85">
        <v>11000000</v>
      </c>
      <c r="E384" s="86"/>
    </row>
    <row r="385" spans="1:245" x14ac:dyDescent="0.35">
      <c r="A385" s="84" t="s">
        <v>239</v>
      </c>
      <c r="B385" s="84" t="s">
        <v>482</v>
      </c>
      <c r="C385" s="84" t="s">
        <v>8</v>
      </c>
      <c r="D385" s="85">
        <v>10000000</v>
      </c>
      <c r="E385" s="86"/>
      <c r="F385" s="70"/>
      <c r="G385" s="70"/>
      <c r="H385" s="70"/>
      <c r="I385" s="70"/>
      <c r="J385" s="70"/>
      <c r="K385" s="70"/>
      <c r="L385" s="70"/>
      <c r="M385" s="70"/>
      <c r="N385" s="70"/>
      <c r="O385" s="70"/>
      <c r="P385" s="70"/>
      <c r="Q385" s="70"/>
      <c r="R385" s="70"/>
      <c r="S385" s="70"/>
      <c r="T385" s="70"/>
      <c r="U385" s="70"/>
      <c r="V385" s="70"/>
      <c r="W385" s="70"/>
      <c r="X385" s="70"/>
      <c r="Y385" s="70"/>
      <c r="Z385" s="70"/>
      <c r="AA385" s="70"/>
      <c r="AB385" s="70"/>
      <c r="AC385" s="70"/>
      <c r="AD385" s="70"/>
      <c r="AE385" s="70"/>
      <c r="AF385" s="70"/>
      <c r="AG385" s="70"/>
      <c r="AH385" s="70"/>
      <c r="AI385" s="70"/>
      <c r="AJ385" s="70"/>
      <c r="AK385" s="70"/>
      <c r="AL385" s="70"/>
      <c r="AM385" s="70"/>
      <c r="AN385" s="70"/>
      <c r="AO385" s="70"/>
      <c r="AP385" s="70"/>
      <c r="AQ385" s="70"/>
      <c r="AR385" s="70"/>
      <c r="AS385" s="70"/>
      <c r="AT385" s="70"/>
      <c r="AU385" s="70"/>
      <c r="AV385" s="70"/>
      <c r="AW385" s="70"/>
      <c r="AX385" s="70"/>
      <c r="AY385" s="70"/>
      <c r="AZ385" s="70"/>
      <c r="BA385" s="70"/>
      <c r="BB385" s="70"/>
      <c r="BC385" s="70"/>
      <c r="BD385" s="70"/>
      <c r="BE385" s="70"/>
      <c r="BF385" s="70"/>
      <c r="BG385" s="70"/>
      <c r="BH385" s="70"/>
      <c r="BI385" s="70"/>
      <c r="BJ385" s="70"/>
      <c r="BK385" s="70"/>
      <c r="BL385" s="70"/>
      <c r="BM385" s="70"/>
      <c r="BN385" s="70"/>
      <c r="BO385" s="70"/>
      <c r="BP385" s="70"/>
      <c r="BQ385" s="70"/>
      <c r="BR385" s="70"/>
      <c r="BS385" s="70"/>
      <c r="BT385" s="70"/>
      <c r="BU385" s="70"/>
      <c r="BV385" s="70"/>
      <c r="BW385" s="70"/>
      <c r="BX385" s="70"/>
      <c r="BY385" s="70"/>
      <c r="BZ385" s="70"/>
      <c r="CA385" s="70"/>
      <c r="CB385" s="70"/>
      <c r="CC385" s="70"/>
      <c r="CD385" s="70"/>
      <c r="CE385" s="70"/>
      <c r="CF385" s="70"/>
      <c r="CG385" s="70"/>
      <c r="CH385" s="70"/>
      <c r="CI385" s="70"/>
      <c r="CJ385" s="70"/>
      <c r="CK385" s="70"/>
      <c r="CL385" s="70"/>
      <c r="CM385" s="70"/>
      <c r="CN385" s="70"/>
      <c r="CO385" s="70"/>
      <c r="CP385" s="70"/>
      <c r="CQ385" s="70"/>
      <c r="CR385" s="70"/>
      <c r="CS385" s="70"/>
      <c r="CT385" s="70"/>
      <c r="CU385" s="70"/>
      <c r="CV385" s="70"/>
      <c r="CW385" s="70"/>
      <c r="CX385" s="70"/>
      <c r="CY385" s="70"/>
      <c r="CZ385" s="70"/>
      <c r="DA385" s="70"/>
      <c r="DB385" s="70"/>
      <c r="DC385" s="70"/>
      <c r="DD385" s="70"/>
      <c r="DE385" s="70"/>
      <c r="DF385" s="70"/>
      <c r="DG385" s="70"/>
      <c r="DH385" s="70"/>
      <c r="DI385" s="70"/>
      <c r="DJ385" s="70"/>
      <c r="DK385" s="70"/>
      <c r="DL385" s="70"/>
      <c r="DM385" s="70"/>
      <c r="DN385" s="70"/>
      <c r="DO385" s="70"/>
      <c r="DP385" s="70"/>
      <c r="DQ385" s="70"/>
      <c r="DR385" s="70"/>
      <c r="DS385" s="70"/>
      <c r="DT385" s="70"/>
      <c r="DU385" s="70"/>
      <c r="DV385" s="70"/>
      <c r="DW385" s="70"/>
      <c r="DX385" s="70"/>
      <c r="DY385" s="70"/>
      <c r="DZ385" s="70"/>
      <c r="EA385" s="70"/>
      <c r="EB385" s="70"/>
      <c r="EC385" s="70"/>
      <c r="ED385" s="70"/>
      <c r="EE385" s="70"/>
      <c r="EF385" s="70"/>
      <c r="EG385" s="70"/>
      <c r="EH385" s="70"/>
      <c r="EI385" s="70"/>
      <c r="EJ385" s="70"/>
      <c r="EK385" s="70"/>
      <c r="EL385" s="70"/>
      <c r="EM385" s="70"/>
      <c r="EN385" s="70"/>
      <c r="EO385" s="70"/>
      <c r="EP385" s="70"/>
      <c r="EQ385" s="70"/>
      <c r="ER385" s="70"/>
      <c r="ES385" s="70"/>
      <c r="ET385" s="70"/>
      <c r="EU385" s="70"/>
      <c r="EV385" s="70"/>
      <c r="EW385" s="70"/>
      <c r="EX385" s="70"/>
      <c r="EY385" s="70"/>
      <c r="EZ385" s="70"/>
      <c r="FA385" s="70"/>
      <c r="FB385" s="70"/>
      <c r="FC385" s="70"/>
      <c r="FD385" s="70"/>
      <c r="FE385" s="70"/>
      <c r="FF385" s="70"/>
      <c r="FG385" s="70"/>
      <c r="FH385" s="70"/>
      <c r="FI385" s="70"/>
      <c r="FJ385" s="70"/>
      <c r="FK385" s="70"/>
      <c r="FL385" s="70"/>
      <c r="FM385" s="70"/>
      <c r="FN385" s="70"/>
      <c r="FO385" s="70"/>
      <c r="FP385" s="70"/>
      <c r="FQ385" s="70"/>
      <c r="FR385" s="70"/>
      <c r="FS385" s="70"/>
      <c r="FT385" s="70"/>
      <c r="FU385" s="70"/>
      <c r="FV385" s="70"/>
      <c r="FW385" s="70"/>
      <c r="FX385" s="70"/>
      <c r="FY385" s="70"/>
      <c r="FZ385" s="70"/>
      <c r="GA385" s="70"/>
      <c r="GB385" s="70"/>
      <c r="GC385" s="70"/>
      <c r="GD385" s="70"/>
      <c r="GE385" s="70"/>
      <c r="GF385" s="70"/>
      <c r="GG385" s="70"/>
      <c r="GH385" s="70"/>
      <c r="GI385" s="70"/>
      <c r="GJ385" s="70"/>
      <c r="GK385" s="70"/>
      <c r="GL385" s="70"/>
      <c r="GM385" s="70"/>
      <c r="GN385" s="70"/>
      <c r="GO385" s="70"/>
      <c r="GP385" s="70"/>
      <c r="GQ385" s="70"/>
      <c r="GR385" s="70"/>
      <c r="GS385" s="70"/>
      <c r="GT385" s="70"/>
      <c r="GU385" s="70"/>
      <c r="GV385" s="70"/>
      <c r="GW385" s="70"/>
      <c r="GX385" s="70"/>
      <c r="GY385" s="70"/>
      <c r="GZ385" s="70"/>
      <c r="HA385" s="70"/>
      <c r="HB385" s="70"/>
      <c r="HC385" s="70"/>
      <c r="HD385" s="70"/>
      <c r="HE385" s="70"/>
      <c r="HF385" s="70"/>
      <c r="HG385" s="70"/>
      <c r="HH385" s="70"/>
      <c r="HI385" s="70"/>
      <c r="HJ385" s="70"/>
      <c r="HK385" s="70"/>
      <c r="HL385" s="70"/>
      <c r="HM385" s="70"/>
      <c r="HN385" s="70"/>
      <c r="HO385" s="70"/>
      <c r="HP385" s="70"/>
      <c r="HQ385" s="70"/>
      <c r="HR385" s="70"/>
      <c r="HS385" s="70"/>
      <c r="HT385" s="70"/>
      <c r="HU385" s="70"/>
      <c r="HV385" s="70"/>
      <c r="HW385" s="70"/>
      <c r="HX385" s="70"/>
      <c r="HY385" s="70"/>
      <c r="HZ385" s="70"/>
      <c r="IA385" s="70"/>
      <c r="IB385" s="70"/>
      <c r="IC385" s="70"/>
      <c r="ID385" s="70"/>
      <c r="IE385" s="70"/>
      <c r="IF385" s="70"/>
      <c r="IG385" s="70"/>
      <c r="IH385" s="70"/>
      <c r="II385" s="70"/>
      <c r="IJ385" s="70"/>
      <c r="IK385" s="70"/>
    </row>
    <row r="386" spans="1:245" x14ac:dyDescent="0.35">
      <c r="A386" s="84" t="s">
        <v>240</v>
      </c>
      <c r="B386" s="84" t="s">
        <v>828</v>
      </c>
      <c r="C386" s="84" t="s">
        <v>8</v>
      </c>
      <c r="D386" s="85">
        <v>9000000</v>
      </c>
      <c r="E386" s="86"/>
      <c r="F386" s="69"/>
      <c r="G386" s="69"/>
      <c r="H386" s="69"/>
      <c r="I386" s="69"/>
      <c r="J386" s="69"/>
      <c r="K386" s="69"/>
      <c r="L386" s="69"/>
      <c r="M386" s="69"/>
      <c r="N386" s="69"/>
      <c r="O386" s="69"/>
      <c r="P386" s="69"/>
      <c r="Q386" s="69"/>
      <c r="R386" s="69"/>
      <c r="S386" s="69"/>
      <c r="T386" s="69"/>
      <c r="U386" s="69"/>
      <c r="V386" s="69"/>
      <c r="W386" s="69"/>
      <c r="X386" s="69"/>
      <c r="Y386" s="69"/>
      <c r="Z386" s="69"/>
      <c r="AA386" s="69"/>
      <c r="AB386" s="69"/>
      <c r="AC386" s="69"/>
      <c r="AD386" s="69"/>
      <c r="AE386" s="69"/>
      <c r="AF386" s="69"/>
      <c r="AG386" s="69"/>
      <c r="AH386" s="69"/>
      <c r="AI386" s="69"/>
      <c r="AJ386" s="69"/>
      <c r="AK386" s="69"/>
      <c r="AL386" s="69"/>
      <c r="AM386" s="69"/>
      <c r="AN386" s="69"/>
      <c r="AO386" s="69"/>
      <c r="AP386" s="69"/>
      <c r="AQ386" s="69"/>
      <c r="AR386" s="69"/>
      <c r="AS386" s="69"/>
      <c r="AT386" s="69"/>
      <c r="AU386" s="69"/>
      <c r="AV386" s="69"/>
      <c r="AW386" s="69"/>
      <c r="AX386" s="69"/>
      <c r="AY386" s="69"/>
      <c r="AZ386" s="69"/>
      <c r="BA386" s="69"/>
      <c r="BB386" s="69"/>
      <c r="BC386" s="69"/>
      <c r="BD386" s="69"/>
      <c r="BE386" s="69"/>
      <c r="BF386" s="69"/>
      <c r="BG386" s="69"/>
      <c r="BH386" s="69"/>
      <c r="BI386" s="69"/>
      <c r="BJ386" s="69"/>
      <c r="BK386" s="69"/>
      <c r="BL386" s="69"/>
      <c r="BM386" s="69"/>
      <c r="BN386" s="69"/>
      <c r="BO386" s="69"/>
      <c r="BP386" s="69"/>
      <c r="BQ386" s="69"/>
      <c r="BR386" s="69"/>
      <c r="BS386" s="69"/>
      <c r="BT386" s="69"/>
      <c r="BU386" s="69"/>
      <c r="BV386" s="69"/>
      <c r="BW386" s="69"/>
      <c r="BX386" s="69"/>
      <c r="BY386" s="69"/>
      <c r="BZ386" s="69"/>
      <c r="CA386" s="69"/>
      <c r="CB386" s="69"/>
      <c r="CC386" s="69"/>
      <c r="CD386" s="69"/>
      <c r="CE386" s="69"/>
      <c r="CF386" s="69"/>
      <c r="CG386" s="69"/>
      <c r="CH386" s="69"/>
      <c r="CI386" s="69"/>
      <c r="CJ386" s="69"/>
      <c r="CK386" s="69"/>
      <c r="CL386" s="69"/>
      <c r="CM386" s="69"/>
      <c r="CN386" s="69"/>
      <c r="CO386" s="69"/>
      <c r="CP386" s="69"/>
      <c r="CQ386" s="69"/>
      <c r="CR386" s="69"/>
      <c r="CS386" s="69"/>
      <c r="CT386" s="69"/>
      <c r="CU386" s="69"/>
      <c r="CV386" s="69"/>
      <c r="CW386" s="69"/>
      <c r="CX386" s="69"/>
      <c r="CY386" s="69"/>
      <c r="CZ386" s="69"/>
      <c r="DA386" s="69"/>
      <c r="DB386" s="69"/>
      <c r="DC386" s="69"/>
      <c r="DD386" s="69"/>
      <c r="DE386" s="69"/>
      <c r="DF386" s="69"/>
      <c r="DG386" s="69"/>
      <c r="DH386" s="69"/>
      <c r="DI386" s="69"/>
      <c r="DJ386" s="69"/>
      <c r="DK386" s="69"/>
      <c r="DL386" s="69"/>
      <c r="DM386" s="69"/>
      <c r="DN386" s="69"/>
      <c r="DO386" s="69"/>
      <c r="DP386" s="69"/>
      <c r="DQ386" s="69"/>
      <c r="DR386" s="69"/>
      <c r="DS386" s="69"/>
      <c r="DT386" s="69"/>
      <c r="DU386" s="69"/>
      <c r="DV386" s="69"/>
      <c r="DW386" s="69"/>
      <c r="DX386" s="69"/>
      <c r="DY386" s="69"/>
      <c r="DZ386" s="69"/>
      <c r="EA386" s="69"/>
      <c r="EB386" s="69"/>
      <c r="EC386" s="69"/>
      <c r="ED386" s="69"/>
      <c r="EE386" s="69"/>
      <c r="EF386" s="69"/>
      <c r="EG386" s="69"/>
      <c r="EH386" s="69"/>
      <c r="EI386" s="69"/>
      <c r="EJ386" s="69"/>
      <c r="EK386" s="69"/>
      <c r="EL386" s="69"/>
      <c r="EM386" s="69"/>
      <c r="EN386" s="69"/>
      <c r="EO386" s="69"/>
      <c r="EP386" s="69"/>
      <c r="EQ386" s="69"/>
      <c r="ER386" s="69"/>
      <c r="ES386" s="69"/>
      <c r="ET386" s="69"/>
      <c r="EU386" s="69"/>
      <c r="EV386" s="69"/>
      <c r="EW386" s="69"/>
      <c r="EX386" s="69"/>
      <c r="EY386" s="69"/>
      <c r="EZ386" s="69"/>
      <c r="FA386" s="69"/>
      <c r="FB386" s="69"/>
      <c r="FC386" s="69"/>
      <c r="FD386" s="69"/>
      <c r="FE386" s="69"/>
      <c r="FF386" s="69"/>
      <c r="FG386" s="69"/>
      <c r="FH386" s="69"/>
      <c r="FI386" s="69"/>
      <c r="FJ386" s="69"/>
      <c r="FK386" s="69"/>
      <c r="FL386" s="69"/>
      <c r="FM386" s="69"/>
      <c r="FN386" s="69"/>
      <c r="FO386" s="69"/>
      <c r="FP386" s="69"/>
      <c r="FQ386" s="69"/>
      <c r="FR386" s="69"/>
      <c r="FS386" s="69"/>
      <c r="FT386" s="69"/>
      <c r="FU386" s="69"/>
      <c r="FV386" s="69"/>
      <c r="FW386" s="69"/>
      <c r="FX386" s="69"/>
      <c r="FY386" s="69"/>
      <c r="FZ386" s="69"/>
      <c r="GA386" s="69"/>
      <c r="GB386" s="69"/>
      <c r="GC386" s="69"/>
      <c r="GD386" s="69"/>
      <c r="GE386" s="69"/>
      <c r="GF386" s="69"/>
      <c r="GG386" s="69"/>
      <c r="GH386" s="69"/>
      <c r="GI386" s="69"/>
      <c r="GJ386" s="69"/>
      <c r="GK386" s="69"/>
      <c r="GL386" s="69"/>
      <c r="GM386" s="69"/>
      <c r="GN386" s="69"/>
      <c r="GO386" s="69"/>
      <c r="GP386" s="69"/>
      <c r="GQ386" s="69"/>
      <c r="GR386" s="69"/>
      <c r="GS386" s="69"/>
      <c r="GT386" s="69"/>
      <c r="GU386" s="69"/>
      <c r="GV386" s="69"/>
      <c r="GW386" s="69"/>
      <c r="GX386" s="69"/>
      <c r="GY386" s="69"/>
      <c r="GZ386" s="69"/>
      <c r="HA386" s="69"/>
      <c r="HB386" s="69"/>
      <c r="HC386" s="69"/>
      <c r="HD386" s="69"/>
      <c r="HE386" s="69"/>
      <c r="HF386" s="69"/>
      <c r="HG386" s="69"/>
      <c r="HH386" s="69"/>
      <c r="HI386" s="69"/>
      <c r="HJ386" s="69"/>
      <c r="HK386" s="69"/>
      <c r="HL386" s="69"/>
      <c r="HM386" s="69"/>
      <c r="HN386" s="69"/>
      <c r="HO386" s="69"/>
      <c r="HP386" s="69"/>
      <c r="HQ386" s="69"/>
      <c r="HR386" s="69"/>
      <c r="HS386" s="69"/>
      <c r="HT386" s="69"/>
      <c r="HU386" s="69"/>
      <c r="HV386" s="69"/>
      <c r="HW386" s="69"/>
      <c r="HX386" s="69"/>
      <c r="HY386" s="69"/>
      <c r="HZ386" s="69"/>
      <c r="IA386" s="69"/>
      <c r="IB386" s="69"/>
      <c r="IC386" s="69"/>
      <c r="ID386" s="69"/>
      <c r="IE386" s="69"/>
      <c r="IF386" s="69"/>
      <c r="IG386" s="69"/>
      <c r="IH386" s="69"/>
      <c r="II386" s="69"/>
      <c r="IJ386" s="69"/>
      <c r="IK386" s="69"/>
    </row>
    <row r="387" spans="1:245" s="69" customFormat="1" x14ac:dyDescent="0.35">
      <c r="A387" s="84" t="s">
        <v>242</v>
      </c>
      <c r="B387" s="84" t="s">
        <v>46</v>
      </c>
      <c r="C387" s="84" t="s">
        <v>8</v>
      </c>
      <c r="D387" s="85">
        <v>9000000</v>
      </c>
      <c r="E387" s="86"/>
    </row>
    <row r="388" spans="1:245" x14ac:dyDescent="0.35">
      <c r="A388" s="84" t="s">
        <v>829</v>
      </c>
      <c r="B388" s="84" t="s">
        <v>830</v>
      </c>
      <c r="C388" s="84" t="s">
        <v>8</v>
      </c>
      <c r="D388" s="85">
        <v>8000000</v>
      </c>
      <c r="E388" s="86"/>
    </row>
    <row r="389" spans="1:245" s="68" customFormat="1" x14ac:dyDescent="0.35">
      <c r="A389" s="84" t="s">
        <v>244</v>
      </c>
      <c r="B389" s="84" t="s">
        <v>831</v>
      </c>
      <c r="C389" s="84" t="s">
        <v>8</v>
      </c>
      <c r="D389" s="85">
        <v>7000000</v>
      </c>
      <c r="E389" s="86"/>
    </row>
    <row r="390" spans="1:245" s="116" customFormat="1" x14ac:dyDescent="0.35">
      <c r="A390" s="102" t="s">
        <v>763</v>
      </c>
      <c r="B390" s="102" t="s">
        <v>483</v>
      </c>
      <c r="C390" s="102" t="s">
        <v>8</v>
      </c>
      <c r="D390" s="103">
        <v>7000000</v>
      </c>
      <c r="E390" s="104"/>
    </row>
    <row r="391" spans="1:245" x14ac:dyDescent="0.35">
      <c r="A391" s="84" t="s">
        <v>246</v>
      </c>
      <c r="B391" s="84" t="s">
        <v>832</v>
      </c>
      <c r="C391" s="84" t="s">
        <v>8</v>
      </c>
      <c r="D391" s="85">
        <v>7000000</v>
      </c>
      <c r="E391" s="86"/>
    </row>
    <row r="392" spans="1:245" x14ac:dyDescent="0.35">
      <c r="A392" s="84" t="s">
        <v>480</v>
      </c>
      <c r="B392" s="84" t="s">
        <v>481</v>
      </c>
      <c r="C392" s="84" t="s">
        <v>8</v>
      </c>
      <c r="D392" s="85">
        <v>6000000</v>
      </c>
      <c r="E392" s="86"/>
      <c r="F392" s="69"/>
      <c r="G392" s="69"/>
      <c r="H392" s="69"/>
      <c r="I392" s="69"/>
      <c r="J392" s="69"/>
      <c r="K392" s="69"/>
      <c r="L392" s="69"/>
      <c r="M392" s="69"/>
      <c r="N392" s="69"/>
      <c r="O392" s="69"/>
      <c r="P392" s="69"/>
      <c r="Q392" s="69"/>
      <c r="R392" s="69"/>
      <c r="S392" s="69"/>
      <c r="T392" s="69"/>
      <c r="U392" s="69"/>
      <c r="V392" s="69"/>
      <c r="W392" s="69"/>
      <c r="X392" s="69"/>
      <c r="Y392" s="69"/>
      <c r="Z392" s="69"/>
      <c r="AA392" s="69"/>
      <c r="AB392" s="69"/>
      <c r="AC392" s="69"/>
      <c r="AD392" s="69"/>
      <c r="AE392" s="69"/>
      <c r="AF392" s="69"/>
      <c r="AG392" s="69"/>
      <c r="AH392" s="69"/>
      <c r="AI392" s="69"/>
      <c r="AJ392" s="69"/>
      <c r="AK392" s="69"/>
      <c r="AL392" s="69"/>
      <c r="AM392" s="69"/>
      <c r="AN392" s="69"/>
      <c r="AO392" s="69"/>
      <c r="AP392" s="69"/>
      <c r="AQ392" s="69"/>
      <c r="AR392" s="69"/>
      <c r="AS392" s="69"/>
      <c r="AT392" s="69"/>
      <c r="AU392" s="69"/>
      <c r="AV392" s="69"/>
      <c r="AW392" s="69"/>
      <c r="AX392" s="69"/>
      <c r="AY392" s="69"/>
      <c r="AZ392" s="69"/>
      <c r="BA392" s="69"/>
      <c r="BB392" s="69"/>
      <c r="BC392" s="69"/>
      <c r="BD392" s="69"/>
      <c r="BE392" s="69"/>
      <c r="BF392" s="69"/>
      <c r="BG392" s="69"/>
      <c r="BH392" s="69"/>
      <c r="BI392" s="69"/>
      <c r="BJ392" s="69"/>
      <c r="BK392" s="69"/>
      <c r="BL392" s="69"/>
      <c r="BM392" s="69"/>
      <c r="BN392" s="69"/>
      <c r="BO392" s="69"/>
      <c r="BP392" s="69"/>
      <c r="BQ392" s="69"/>
      <c r="BR392" s="69"/>
      <c r="BS392" s="69"/>
      <c r="BT392" s="69"/>
      <c r="BU392" s="69"/>
      <c r="BV392" s="69"/>
      <c r="BW392" s="69"/>
      <c r="BX392" s="69"/>
      <c r="BY392" s="69"/>
      <c r="BZ392" s="69"/>
      <c r="CA392" s="69"/>
      <c r="CB392" s="69"/>
      <c r="CC392" s="69"/>
      <c r="CD392" s="69"/>
      <c r="CE392" s="69"/>
      <c r="CF392" s="69"/>
      <c r="CG392" s="69"/>
      <c r="CH392" s="69"/>
      <c r="CI392" s="69"/>
      <c r="CJ392" s="69"/>
      <c r="CK392" s="69"/>
      <c r="CL392" s="69"/>
      <c r="CM392" s="69"/>
      <c r="CN392" s="69"/>
      <c r="CO392" s="69"/>
      <c r="CP392" s="69"/>
      <c r="CQ392" s="69"/>
      <c r="CR392" s="69"/>
      <c r="CS392" s="69"/>
      <c r="CT392" s="69"/>
      <c r="CU392" s="69"/>
      <c r="CV392" s="69"/>
      <c r="CW392" s="69"/>
      <c r="CX392" s="69"/>
      <c r="CY392" s="69"/>
      <c r="CZ392" s="69"/>
      <c r="DA392" s="69"/>
      <c r="DB392" s="69"/>
      <c r="DC392" s="69"/>
      <c r="DD392" s="69"/>
      <c r="DE392" s="69"/>
      <c r="DF392" s="69"/>
      <c r="DG392" s="69"/>
      <c r="DH392" s="69"/>
      <c r="DI392" s="69"/>
      <c r="DJ392" s="69"/>
      <c r="DK392" s="69"/>
      <c r="DL392" s="69"/>
      <c r="DM392" s="69"/>
      <c r="DN392" s="69"/>
      <c r="DO392" s="69"/>
      <c r="DP392" s="69"/>
      <c r="DQ392" s="69"/>
      <c r="DR392" s="69"/>
      <c r="DS392" s="69"/>
      <c r="DT392" s="69"/>
      <c r="DU392" s="69"/>
      <c r="DV392" s="69"/>
      <c r="DW392" s="69"/>
      <c r="DX392" s="69"/>
      <c r="DY392" s="69"/>
      <c r="DZ392" s="69"/>
      <c r="EA392" s="69"/>
      <c r="EB392" s="69"/>
      <c r="EC392" s="69"/>
      <c r="ED392" s="69"/>
      <c r="EE392" s="69"/>
      <c r="EF392" s="69"/>
      <c r="EG392" s="69"/>
      <c r="EH392" s="69"/>
      <c r="EI392" s="69"/>
      <c r="EJ392" s="69"/>
      <c r="EK392" s="69"/>
      <c r="EL392" s="69"/>
      <c r="EM392" s="69"/>
      <c r="EN392" s="69"/>
      <c r="EO392" s="69"/>
      <c r="EP392" s="69"/>
      <c r="EQ392" s="69"/>
      <c r="ER392" s="69"/>
      <c r="ES392" s="69"/>
      <c r="ET392" s="69"/>
      <c r="EU392" s="69"/>
      <c r="EV392" s="69"/>
      <c r="EW392" s="69"/>
      <c r="EX392" s="69"/>
      <c r="EY392" s="69"/>
      <c r="EZ392" s="69"/>
      <c r="FA392" s="69"/>
      <c r="FB392" s="69"/>
      <c r="FC392" s="69"/>
      <c r="FD392" s="69"/>
      <c r="FE392" s="69"/>
      <c r="FF392" s="69"/>
      <c r="FG392" s="69"/>
      <c r="FH392" s="69"/>
      <c r="FI392" s="69"/>
      <c r="FJ392" s="69"/>
      <c r="FK392" s="69"/>
      <c r="FL392" s="69"/>
      <c r="FM392" s="69"/>
      <c r="FN392" s="69"/>
      <c r="FO392" s="69"/>
      <c r="FP392" s="69"/>
      <c r="FQ392" s="69"/>
      <c r="FR392" s="69"/>
      <c r="FS392" s="69"/>
      <c r="FT392" s="69"/>
      <c r="FU392" s="69"/>
      <c r="FV392" s="69"/>
      <c r="FW392" s="69"/>
      <c r="FX392" s="69"/>
      <c r="FY392" s="69"/>
      <c r="FZ392" s="69"/>
      <c r="GA392" s="69"/>
      <c r="GB392" s="69"/>
      <c r="GC392" s="69"/>
      <c r="GD392" s="69"/>
      <c r="GE392" s="69"/>
      <c r="GF392" s="69"/>
      <c r="GG392" s="69"/>
      <c r="GH392" s="69"/>
      <c r="GI392" s="69"/>
      <c r="GJ392" s="69"/>
      <c r="GK392" s="69"/>
      <c r="GL392" s="69"/>
      <c r="GM392" s="69"/>
      <c r="GN392" s="69"/>
      <c r="GO392" s="69"/>
      <c r="GP392" s="69"/>
      <c r="GQ392" s="69"/>
      <c r="GR392" s="69"/>
      <c r="GS392" s="69"/>
      <c r="GT392" s="69"/>
      <c r="GU392" s="69"/>
      <c r="GV392" s="69"/>
      <c r="GW392" s="69"/>
      <c r="GX392" s="69"/>
      <c r="GY392" s="69"/>
      <c r="GZ392" s="69"/>
      <c r="HA392" s="69"/>
      <c r="HB392" s="69"/>
      <c r="HC392" s="69"/>
      <c r="HD392" s="69"/>
      <c r="HE392" s="69"/>
      <c r="HF392" s="69"/>
      <c r="HG392" s="69"/>
      <c r="HH392" s="69"/>
      <c r="HI392" s="69"/>
      <c r="HJ392" s="69"/>
      <c r="HK392" s="69"/>
      <c r="HL392" s="69"/>
      <c r="HM392" s="69"/>
      <c r="HN392" s="69"/>
      <c r="HO392" s="69"/>
      <c r="HP392" s="69"/>
      <c r="HQ392" s="69"/>
      <c r="HR392" s="69"/>
      <c r="HS392" s="69"/>
      <c r="HT392" s="69"/>
      <c r="HU392" s="69"/>
      <c r="HV392" s="69"/>
      <c r="HW392" s="69"/>
      <c r="HX392" s="69"/>
      <c r="HY392" s="69"/>
      <c r="HZ392" s="69"/>
      <c r="IA392" s="69"/>
      <c r="IB392" s="69"/>
      <c r="IC392" s="69"/>
      <c r="ID392" s="69"/>
      <c r="IE392" s="69"/>
      <c r="IF392" s="69"/>
      <c r="IG392" s="69"/>
      <c r="IH392" s="69"/>
      <c r="II392" s="69"/>
      <c r="IJ392" s="69"/>
      <c r="IK392" s="69"/>
    </row>
    <row r="393" spans="1:245" s="68" customFormat="1" x14ac:dyDescent="0.35">
      <c r="A393" s="84" t="s">
        <v>833</v>
      </c>
      <c r="B393" s="84" t="s">
        <v>834</v>
      </c>
      <c r="C393" s="84" t="s">
        <v>8</v>
      </c>
      <c r="D393" s="85">
        <v>5000000</v>
      </c>
      <c r="E393" s="86"/>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C393" s="1"/>
      <c r="ID393" s="1"/>
      <c r="IE393" s="1"/>
      <c r="IF393" s="1"/>
      <c r="IG393" s="1"/>
      <c r="IH393" s="1"/>
      <c r="II393" s="1"/>
      <c r="IJ393" s="1"/>
      <c r="IK393" s="1"/>
    </row>
    <row r="394" spans="1:245" x14ac:dyDescent="0.35">
      <c r="A394" s="84"/>
      <c r="B394" s="84"/>
      <c r="C394" s="84"/>
      <c r="D394" s="85"/>
      <c r="E394" s="86"/>
      <c r="F394" s="69"/>
      <c r="G394" s="69"/>
      <c r="H394" s="69"/>
      <c r="I394" s="69"/>
      <c r="J394" s="69"/>
      <c r="K394" s="69"/>
      <c r="L394" s="69"/>
      <c r="M394" s="69"/>
      <c r="N394" s="69"/>
      <c r="O394" s="69"/>
      <c r="P394" s="69"/>
      <c r="Q394" s="69"/>
      <c r="R394" s="69"/>
      <c r="S394" s="69"/>
      <c r="T394" s="69"/>
      <c r="U394" s="69"/>
      <c r="V394" s="69"/>
      <c r="W394" s="69"/>
      <c r="X394" s="69"/>
      <c r="Y394" s="69"/>
      <c r="Z394" s="69"/>
      <c r="AA394" s="69"/>
      <c r="AB394" s="69"/>
      <c r="AC394" s="69"/>
      <c r="AD394" s="69"/>
      <c r="AE394" s="69"/>
      <c r="AF394" s="69"/>
      <c r="AG394" s="69"/>
      <c r="AH394" s="69"/>
      <c r="AI394" s="69"/>
      <c r="AJ394" s="69"/>
      <c r="AK394" s="69"/>
      <c r="AL394" s="69"/>
      <c r="AM394" s="69"/>
      <c r="AN394" s="69"/>
      <c r="AO394" s="69"/>
      <c r="AP394" s="69"/>
      <c r="AQ394" s="69"/>
      <c r="AR394" s="69"/>
      <c r="AS394" s="69"/>
      <c r="AT394" s="69"/>
      <c r="AU394" s="69"/>
      <c r="AV394" s="69"/>
      <c r="AW394" s="69"/>
      <c r="AX394" s="69"/>
      <c r="AY394" s="69"/>
      <c r="AZ394" s="69"/>
      <c r="BA394" s="69"/>
      <c r="BB394" s="69"/>
      <c r="BC394" s="69"/>
      <c r="BD394" s="69"/>
      <c r="BE394" s="69"/>
      <c r="BF394" s="69"/>
      <c r="BG394" s="69"/>
      <c r="BH394" s="69"/>
      <c r="BI394" s="69"/>
      <c r="BJ394" s="69"/>
      <c r="BK394" s="69"/>
      <c r="BL394" s="69"/>
      <c r="BM394" s="69"/>
      <c r="BN394" s="69"/>
      <c r="BO394" s="69"/>
      <c r="BP394" s="69"/>
      <c r="BQ394" s="69"/>
      <c r="BR394" s="69"/>
      <c r="BS394" s="69"/>
      <c r="BT394" s="69"/>
      <c r="BU394" s="69"/>
      <c r="BV394" s="69"/>
      <c r="BW394" s="69"/>
      <c r="BX394" s="69"/>
      <c r="BY394" s="69"/>
      <c r="BZ394" s="69"/>
      <c r="CA394" s="69"/>
      <c r="CB394" s="69"/>
      <c r="CC394" s="69"/>
      <c r="CD394" s="69"/>
      <c r="CE394" s="69"/>
      <c r="CF394" s="69"/>
      <c r="CG394" s="69"/>
      <c r="CH394" s="69"/>
      <c r="CI394" s="69"/>
      <c r="CJ394" s="69"/>
      <c r="CK394" s="69"/>
      <c r="CL394" s="69"/>
      <c r="CM394" s="69"/>
      <c r="CN394" s="69"/>
      <c r="CO394" s="69"/>
      <c r="CP394" s="69"/>
      <c r="CQ394" s="69"/>
      <c r="CR394" s="69"/>
      <c r="CS394" s="69"/>
      <c r="CT394" s="69"/>
      <c r="CU394" s="69"/>
      <c r="CV394" s="69"/>
      <c r="CW394" s="69"/>
      <c r="CX394" s="69"/>
      <c r="CY394" s="69"/>
      <c r="CZ394" s="69"/>
      <c r="DA394" s="69"/>
      <c r="DB394" s="69"/>
      <c r="DC394" s="69"/>
      <c r="DD394" s="69"/>
      <c r="DE394" s="69"/>
      <c r="DF394" s="69"/>
      <c r="DG394" s="69"/>
      <c r="DH394" s="69"/>
      <c r="DI394" s="69"/>
      <c r="DJ394" s="69"/>
      <c r="DK394" s="69"/>
      <c r="DL394" s="69"/>
      <c r="DM394" s="69"/>
      <c r="DN394" s="69"/>
      <c r="DO394" s="69"/>
      <c r="DP394" s="69"/>
      <c r="DQ394" s="69"/>
      <c r="DR394" s="69"/>
      <c r="DS394" s="69"/>
      <c r="DT394" s="69"/>
      <c r="DU394" s="69"/>
      <c r="DV394" s="69"/>
      <c r="DW394" s="69"/>
      <c r="DX394" s="69"/>
      <c r="DY394" s="69"/>
      <c r="DZ394" s="69"/>
      <c r="EA394" s="69"/>
      <c r="EB394" s="69"/>
      <c r="EC394" s="69"/>
      <c r="ED394" s="69"/>
      <c r="EE394" s="69"/>
      <c r="EF394" s="69"/>
      <c r="EG394" s="69"/>
      <c r="EH394" s="69"/>
      <c r="EI394" s="69"/>
      <c r="EJ394" s="69"/>
      <c r="EK394" s="69"/>
      <c r="EL394" s="69"/>
      <c r="EM394" s="69"/>
      <c r="EN394" s="69"/>
      <c r="EO394" s="69"/>
      <c r="EP394" s="69"/>
      <c r="EQ394" s="69"/>
      <c r="ER394" s="69"/>
      <c r="ES394" s="69"/>
      <c r="ET394" s="69"/>
      <c r="EU394" s="69"/>
      <c r="EV394" s="69"/>
      <c r="EW394" s="69"/>
      <c r="EX394" s="69"/>
      <c r="EY394" s="69"/>
      <c r="EZ394" s="69"/>
      <c r="FA394" s="69"/>
      <c r="FB394" s="69"/>
      <c r="FC394" s="69"/>
      <c r="FD394" s="69"/>
      <c r="FE394" s="69"/>
      <c r="FF394" s="69"/>
      <c r="FG394" s="69"/>
      <c r="FH394" s="69"/>
      <c r="FI394" s="69"/>
      <c r="FJ394" s="69"/>
      <c r="FK394" s="69"/>
      <c r="FL394" s="69"/>
      <c r="FM394" s="69"/>
      <c r="FN394" s="69"/>
      <c r="FO394" s="69"/>
      <c r="FP394" s="69"/>
      <c r="FQ394" s="69"/>
      <c r="FR394" s="69"/>
      <c r="FS394" s="69"/>
      <c r="FT394" s="69"/>
      <c r="FU394" s="69"/>
      <c r="FV394" s="69"/>
      <c r="FW394" s="69"/>
      <c r="FX394" s="69"/>
      <c r="FY394" s="69"/>
      <c r="FZ394" s="69"/>
      <c r="GA394" s="69"/>
      <c r="GB394" s="69"/>
      <c r="GC394" s="69"/>
      <c r="GD394" s="69"/>
      <c r="GE394" s="69"/>
      <c r="GF394" s="69"/>
      <c r="GG394" s="69"/>
      <c r="GH394" s="69"/>
      <c r="GI394" s="69"/>
      <c r="GJ394" s="69"/>
      <c r="GK394" s="69"/>
      <c r="GL394" s="69"/>
      <c r="GM394" s="69"/>
      <c r="GN394" s="69"/>
      <c r="GO394" s="69"/>
      <c r="GP394" s="69"/>
      <c r="GQ394" s="69"/>
      <c r="GR394" s="69"/>
      <c r="GS394" s="69"/>
      <c r="GT394" s="69"/>
      <c r="GU394" s="69"/>
      <c r="GV394" s="69"/>
      <c r="GW394" s="69"/>
      <c r="GX394" s="69"/>
      <c r="GY394" s="69"/>
      <c r="GZ394" s="69"/>
      <c r="HA394" s="69"/>
      <c r="HB394" s="69"/>
      <c r="HC394" s="69"/>
      <c r="HD394" s="69"/>
      <c r="HE394" s="69"/>
      <c r="HF394" s="69"/>
      <c r="HG394" s="69"/>
      <c r="HH394" s="69"/>
      <c r="HI394" s="69"/>
      <c r="HJ394" s="69"/>
      <c r="HK394" s="69"/>
      <c r="HL394" s="69"/>
      <c r="HM394" s="69"/>
      <c r="HN394" s="69"/>
      <c r="HO394" s="69"/>
      <c r="HP394" s="69"/>
      <c r="HQ394" s="69"/>
      <c r="HR394" s="69"/>
      <c r="HS394" s="69"/>
      <c r="HT394" s="69"/>
      <c r="HU394" s="69"/>
      <c r="HV394" s="69"/>
      <c r="HW394" s="69"/>
      <c r="HX394" s="69"/>
      <c r="HY394" s="69"/>
      <c r="HZ394" s="69"/>
      <c r="IA394" s="69"/>
      <c r="IB394" s="69"/>
      <c r="IC394" s="69"/>
      <c r="ID394" s="69"/>
      <c r="IE394" s="69"/>
      <c r="IF394" s="69"/>
      <c r="IG394" s="69"/>
      <c r="IH394" s="69"/>
      <c r="II394" s="69"/>
      <c r="IJ394" s="69"/>
      <c r="IK394" s="69"/>
    </row>
    <row r="395" spans="1:245" s="69" customFormat="1" x14ac:dyDescent="0.35">
      <c r="A395" s="84" t="s">
        <v>247</v>
      </c>
      <c r="B395" s="84" t="s">
        <v>835</v>
      </c>
      <c r="C395" s="84" t="s">
        <v>17</v>
      </c>
      <c r="D395" s="85">
        <v>10000000</v>
      </c>
      <c r="E395" s="86"/>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c r="GP395" s="1"/>
      <c r="GQ395" s="1"/>
      <c r="GR395" s="1"/>
      <c r="GS395" s="1"/>
      <c r="GT395" s="1"/>
      <c r="GU395" s="1"/>
      <c r="GV395" s="1"/>
      <c r="GW395" s="1"/>
      <c r="GX395" s="1"/>
      <c r="GY395" s="1"/>
      <c r="GZ395" s="1"/>
      <c r="HA395" s="1"/>
      <c r="HB395" s="1"/>
      <c r="HC395" s="1"/>
      <c r="HD395" s="1"/>
      <c r="HE395" s="1"/>
      <c r="HF395" s="1"/>
      <c r="HG395" s="1"/>
      <c r="HH395" s="1"/>
      <c r="HI395" s="1"/>
      <c r="HJ395" s="1"/>
      <c r="HK395" s="1"/>
      <c r="HL395" s="1"/>
      <c r="HM395" s="1"/>
      <c r="HN395" s="1"/>
      <c r="HO395" s="1"/>
      <c r="HP395" s="1"/>
      <c r="HQ395" s="1"/>
      <c r="HR395" s="1"/>
      <c r="HS395" s="1"/>
      <c r="HT395" s="1"/>
      <c r="HU395" s="1"/>
      <c r="HV395" s="1"/>
      <c r="HW395" s="1"/>
      <c r="HX395" s="1"/>
      <c r="HY395" s="1"/>
      <c r="HZ395" s="1"/>
      <c r="IA395" s="1"/>
      <c r="IB395" s="1"/>
      <c r="IC395" s="1"/>
      <c r="ID395" s="1"/>
      <c r="IE395" s="1"/>
      <c r="IF395" s="1"/>
      <c r="IG395" s="1"/>
      <c r="IH395" s="1"/>
      <c r="II395" s="1"/>
      <c r="IJ395" s="1"/>
      <c r="IK395" s="1"/>
    </row>
    <row r="396" spans="1:245" s="69" customFormat="1" x14ac:dyDescent="0.35">
      <c r="A396" s="84" t="s">
        <v>249</v>
      </c>
      <c r="B396" s="84" t="s">
        <v>74</v>
      </c>
      <c r="C396" s="84" t="s">
        <v>17</v>
      </c>
      <c r="D396" s="85">
        <v>9000000</v>
      </c>
      <c r="E396" s="86"/>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row>
    <row r="397" spans="1:245" x14ac:dyDescent="0.35">
      <c r="A397" s="84" t="s">
        <v>250</v>
      </c>
      <c r="B397" s="84" t="s">
        <v>300</v>
      </c>
      <c r="C397" s="84" t="s">
        <v>17</v>
      </c>
      <c r="D397" s="85">
        <v>8000000</v>
      </c>
      <c r="E397" s="86"/>
    </row>
    <row r="398" spans="1:245" x14ac:dyDescent="0.35">
      <c r="A398" s="84" t="s">
        <v>252</v>
      </c>
      <c r="B398" s="84" t="s">
        <v>836</v>
      </c>
      <c r="C398" s="84" t="s">
        <v>17</v>
      </c>
      <c r="D398" s="85">
        <v>7000000</v>
      </c>
      <c r="E398" s="86"/>
    </row>
    <row r="399" spans="1:245" x14ac:dyDescent="0.35">
      <c r="A399" s="92" t="s">
        <v>253</v>
      </c>
      <c r="B399" s="92" t="s">
        <v>837</v>
      </c>
      <c r="C399" s="92" t="s">
        <v>17</v>
      </c>
      <c r="D399" s="95">
        <v>6000000</v>
      </c>
      <c r="E399" s="94"/>
    </row>
    <row r="400" spans="1:245" s="69" customFormat="1" x14ac:dyDescent="0.35">
      <c r="A400" s="106" t="s">
        <v>1050</v>
      </c>
      <c r="B400" s="106" t="s">
        <v>1051</v>
      </c>
      <c r="C400" s="106" t="s">
        <v>17</v>
      </c>
      <c r="D400" s="107">
        <v>11000000</v>
      </c>
      <c r="E400" s="108" t="s">
        <v>542</v>
      </c>
    </row>
    <row r="401" spans="1:245" x14ac:dyDescent="0.35">
      <c r="A401" s="84"/>
      <c r="B401" s="84"/>
      <c r="C401" s="84"/>
      <c r="D401" s="85"/>
      <c r="E401" s="86"/>
    </row>
    <row r="402" spans="1:245" x14ac:dyDescent="0.35">
      <c r="A402" s="84" t="s">
        <v>255</v>
      </c>
      <c r="B402" s="84" t="s">
        <v>484</v>
      </c>
      <c r="C402" s="84" t="s">
        <v>24</v>
      </c>
      <c r="D402" s="85">
        <v>13000000</v>
      </c>
      <c r="E402" s="86"/>
    </row>
    <row r="403" spans="1:245" x14ac:dyDescent="0.35">
      <c r="A403" s="92" t="s">
        <v>256</v>
      </c>
      <c r="B403" s="92" t="s">
        <v>491</v>
      </c>
      <c r="C403" s="92" t="s">
        <v>24</v>
      </c>
      <c r="D403" s="95">
        <v>12000000</v>
      </c>
      <c r="E403" s="94"/>
    </row>
    <row r="404" spans="1:245" s="70" customFormat="1" x14ac:dyDescent="0.35">
      <c r="A404" s="84" t="s">
        <v>258</v>
      </c>
      <c r="B404" s="84" t="s">
        <v>838</v>
      </c>
      <c r="C404" s="84" t="s">
        <v>24</v>
      </c>
      <c r="D404" s="85">
        <v>11000000</v>
      </c>
      <c r="E404" s="86"/>
      <c r="F404" s="69"/>
      <c r="G404" s="69"/>
      <c r="H404" s="69"/>
      <c r="I404" s="69"/>
      <c r="J404" s="69"/>
      <c r="K404" s="69"/>
      <c r="L404" s="69"/>
      <c r="M404" s="69"/>
      <c r="N404" s="69"/>
      <c r="O404" s="69"/>
      <c r="P404" s="69"/>
      <c r="Q404" s="69"/>
      <c r="R404" s="69"/>
      <c r="S404" s="69"/>
      <c r="T404" s="69"/>
      <c r="U404" s="69"/>
      <c r="V404" s="69"/>
      <c r="W404" s="69"/>
      <c r="X404" s="69"/>
      <c r="Y404" s="69"/>
      <c r="Z404" s="69"/>
      <c r="AA404" s="69"/>
      <c r="AB404" s="69"/>
      <c r="AC404" s="69"/>
      <c r="AD404" s="69"/>
      <c r="AE404" s="69"/>
      <c r="AF404" s="69"/>
      <c r="AG404" s="69"/>
      <c r="AH404" s="69"/>
      <c r="AI404" s="69"/>
      <c r="AJ404" s="69"/>
      <c r="AK404" s="69"/>
      <c r="AL404" s="69"/>
      <c r="AM404" s="69"/>
      <c r="AN404" s="69"/>
      <c r="AO404" s="69"/>
      <c r="AP404" s="69"/>
      <c r="AQ404" s="69"/>
      <c r="AR404" s="69"/>
      <c r="AS404" s="69"/>
      <c r="AT404" s="69"/>
      <c r="AU404" s="69"/>
      <c r="AV404" s="69"/>
      <c r="AW404" s="69"/>
      <c r="AX404" s="69"/>
      <c r="AY404" s="69"/>
      <c r="AZ404" s="69"/>
      <c r="BA404" s="69"/>
      <c r="BB404" s="69"/>
      <c r="BC404" s="69"/>
      <c r="BD404" s="69"/>
      <c r="BE404" s="69"/>
      <c r="BF404" s="69"/>
      <c r="BG404" s="69"/>
      <c r="BH404" s="69"/>
      <c r="BI404" s="69"/>
      <c r="BJ404" s="69"/>
      <c r="BK404" s="69"/>
      <c r="BL404" s="69"/>
      <c r="BM404" s="69"/>
      <c r="BN404" s="69"/>
      <c r="BO404" s="69"/>
      <c r="BP404" s="69"/>
      <c r="BQ404" s="69"/>
      <c r="BR404" s="69"/>
      <c r="BS404" s="69"/>
      <c r="BT404" s="69"/>
      <c r="BU404" s="69"/>
      <c r="BV404" s="69"/>
      <c r="BW404" s="69"/>
      <c r="BX404" s="69"/>
      <c r="BY404" s="69"/>
      <c r="BZ404" s="69"/>
      <c r="CA404" s="69"/>
      <c r="CB404" s="69"/>
      <c r="CC404" s="69"/>
      <c r="CD404" s="69"/>
      <c r="CE404" s="69"/>
      <c r="CF404" s="69"/>
      <c r="CG404" s="69"/>
      <c r="CH404" s="69"/>
      <c r="CI404" s="69"/>
      <c r="CJ404" s="69"/>
      <c r="CK404" s="69"/>
      <c r="CL404" s="69"/>
      <c r="CM404" s="69"/>
      <c r="CN404" s="69"/>
      <c r="CO404" s="69"/>
      <c r="CP404" s="69"/>
      <c r="CQ404" s="69"/>
      <c r="CR404" s="69"/>
      <c r="CS404" s="69"/>
      <c r="CT404" s="69"/>
      <c r="CU404" s="69"/>
      <c r="CV404" s="69"/>
      <c r="CW404" s="69"/>
      <c r="CX404" s="69"/>
      <c r="CY404" s="69"/>
      <c r="CZ404" s="69"/>
      <c r="DA404" s="69"/>
      <c r="DB404" s="69"/>
      <c r="DC404" s="69"/>
      <c r="DD404" s="69"/>
      <c r="DE404" s="69"/>
      <c r="DF404" s="69"/>
      <c r="DG404" s="69"/>
      <c r="DH404" s="69"/>
      <c r="DI404" s="69"/>
      <c r="DJ404" s="69"/>
      <c r="DK404" s="69"/>
      <c r="DL404" s="69"/>
      <c r="DM404" s="69"/>
      <c r="DN404" s="69"/>
      <c r="DO404" s="69"/>
      <c r="DP404" s="69"/>
      <c r="DQ404" s="69"/>
      <c r="DR404" s="69"/>
      <c r="DS404" s="69"/>
      <c r="DT404" s="69"/>
      <c r="DU404" s="69"/>
      <c r="DV404" s="69"/>
      <c r="DW404" s="69"/>
      <c r="DX404" s="69"/>
      <c r="DY404" s="69"/>
      <c r="DZ404" s="69"/>
      <c r="EA404" s="69"/>
      <c r="EB404" s="69"/>
      <c r="EC404" s="69"/>
      <c r="ED404" s="69"/>
      <c r="EE404" s="69"/>
      <c r="EF404" s="69"/>
      <c r="EG404" s="69"/>
      <c r="EH404" s="69"/>
      <c r="EI404" s="69"/>
      <c r="EJ404" s="69"/>
      <c r="EK404" s="69"/>
      <c r="EL404" s="69"/>
      <c r="EM404" s="69"/>
      <c r="EN404" s="69"/>
      <c r="EO404" s="69"/>
      <c r="EP404" s="69"/>
      <c r="EQ404" s="69"/>
      <c r="ER404" s="69"/>
      <c r="ES404" s="69"/>
      <c r="ET404" s="69"/>
      <c r="EU404" s="69"/>
      <c r="EV404" s="69"/>
      <c r="EW404" s="69"/>
      <c r="EX404" s="69"/>
      <c r="EY404" s="69"/>
      <c r="EZ404" s="69"/>
      <c r="FA404" s="69"/>
      <c r="FB404" s="69"/>
      <c r="FC404" s="69"/>
      <c r="FD404" s="69"/>
      <c r="FE404" s="69"/>
      <c r="FF404" s="69"/>
      <c r="FG404" s="69"/>
      <c r="FH404" s="69"/>
      <c r="FI404" s="69"/>
      <c r="FJ404" s="69"/>
      <c r="FK404" s="69"/>
      <c r="FL404" s="69"/>
      <c r="FM404" s="69"/>
      <c r="FN404" s="69"/>
      <c r="FO404" s="69"/>
      <c r="FP404" s="69"/>
      <c r="FQ404" s="69"/>
      <c r="FR404" s="69"/>
      <c r="FS404" s="69"/>
      <c r="FT404" s="69"/>
      <c r="FU404" s="69"/>
      <c r="FV404" s="69"/>
      <c r="FW404" s="69"/>
      <c r="FX404" s="69"/>
      <c r="FY404" s="69"/>
      <c r="FZ404" s="69"/>
      <c r="GA404" s="69"/>
      <c r="GB404" s="69"/>
      <c r="GC404" s="69"/>
      <c r="GD404" s="69"/>
      <c r="GE404" s="69"/>
      <c r="GF404" s="69"/>
      <c r="GG404" s="69"/>
      <c r="GH404" s="69"/>
      <c r="GI404" s="69"/>
      <c r="GJ404" s="69"/>
      <c r="GK404" s="69"/>
      <c r="GL404" s="69"/>
      <c r="GM404" s="69"/>
      <c r="GN404" s="69"/>
      <c r="GO404" s="69"/>
      <c r="GP404" s="69"/>
      <c r="GQ404" s="69"/>
      <c r="GR404" s="69"/>
      <c r="GS404" s="69"/>
      <c r="GT404" s="69"/>
      <c r="GU404" s="69"/>
      <c r="GV404" s="69"/>
      <c r="GW404" s="69"/>
      <c r="GX404" s="69"/>
      <c r="GY404" s="69"/>
      <c r="GZ404" s="69"/>
      <c r="HA404" s="69"/>
      <c r="HB404" s="69"/>
      <c r="HC404" s="69"/>
      <c r="HD404" s="69"/>
      <c r="HE404" s="69"/>
      <c r="HF404" s="69"/>
      <c r="HG404" s="69"/>
      <c r="HH404" s="69"/>
      <c r="HI404" s="69"/>
      <c r="HJ404" s="69"/>
      <c r="HK404" s="69"/>
      <c r="HL404" s="69"/>
      <c r="HM404" s="69"/>
      <c r="HN404" s="69"/>
      <c r="HO404" s="69"/>
      <c r="HP404" s="69"/>
      <c r="HQ404" s="69"/>
      <c r="HR404" s="69"/>
      <c r="HS404" s="69"/>
      <c r="HT404" s="69"/>
      <c r="HU404" s="69"/>
      <c r="HV404" s="69"/>
      <c r="HW404" s="69"/>
      <c r="HX404" s="69"/>
      <c r="HY404" s="69"/>
      <c r="HZ404" s="69"/>
      <c r="IA404" s="69"/>
      <c r="IB404" s="69"/>
      <c r="IC404" s="69"/>
      <c r="ID404" s="69"/>
      <c r="IE404" s="69"/>
      <c r="IF404" s="69"/>
      <c r="IG404" s="69"/>
      <c r="IH404" s="69"/>
      <c r="II404" s="69"/>
      <c r="IJ404" s="69"/>
      <c r="IK404" s="69"/>
    </row>
    <row r="405" spans="1:245" x14ac:dyDescent="0.35">
      <c r="A405" s="84" t="s">
        <v>259</v>
      </c>
      <c r="B405" s="84" t="s">
        <v>839</v>
      </c>
      <c r="C405" s="84" t="s">
        <v>24</v>
      </c>
      <c r="D405" s="85">
        <v>9000000</v>
      </c>
      <c r="E405" s="86"/>
    </row>
    <row r="406" spans="1:245" s="68" customFormat="1" x14ac:dyDescent="0.35">
      <c r="A406" s="84" t="s">
        <v>260</v>
      </c>
      <c r="B406" s="84" t="s">
        <v>840</v>
      </c>
      <c r="C406" s="84" t="s">
        <v>24</v>
      </c>
      <c r="D406" s="85">
        <v>8000000</v>
      </c>
      <c r="E406" s="86"/>
    </row>
    <row r="407" spans="1:245" s="68" customFormat="1" x14ac:dyDescent="0.35">
      <c r="A407" s="84" t="s">
        <v>841</v>
      </c>
      <c r="B407" s="96" t="s">
        <v>842</v>
      </c>
      <c r="C407" s="96" t="s">
        <v>24</v>
      </c>
      <c r="D407" s="85">
        <v>7000000</v>
      </c>
      <c r="E407" s="86"/>
    </row>
    <row r="408" spans="1:245" x14ac:dyDescent="0.35">
      <c r="A408" s="84"/>
      <c r="B408" s="84"/>
      <c r="C408" s="84"/>
      <c r="D408" s="85"/>
      <c r="E408" s="86"/>
      <c r="F408" s="72"/>
      <c r="G408" s="72"/>
      <c r="H408" s="72"/>
      <c r="I408" s="72"/>
      <c r="J408" s="72"/>
      <c r="K408" s="72"/>
      <c r="L408" s="72"/>
      <c r="M408" s="72"/>
      <c r="N408" s="72"/>
      <c r="O408" s="72"/>
      <c r="P408" s="72"/>
      <c r="Q408" s="72"/>
      <c r="R408" s="72"/>
      <c r="S408" s="72"/>
      <c r="T408" s="72"/>
      <c r="U408" s="72"/>
      <c r="V408" s="72"/>
      <c r="W408" s="72"/>
      <c r="X408" s="72"/>
      <c r="Y408" s="72"/>
      <c r="Z408" s="72"/>
      <c r="AA408" s="72"/>
      <c r="AB408" s="72"/>
      <c r="AC408" s="72"/>
      <c r="AD408" s="72"/>
      <c r="AE408" s="72"/>
      <c r="AF408" s="72"/>
      <c r="AG408" s="72"/>
      <c r="AH408" s="72"/>
      <c r="AI408" s="72"/>
      <c r="AJ408" s="72"/>
      <c r="AK408" s="72"/>
      <c r="AL408" s="72"/>
      <c r="AM408" s="72"/>
      <c r="AN408" s="72"/>
      <c r="AO408" s="72"/>
      <c r="AP408" s="72"/>
      <c r="AQ408" s="72"/>
      <c r="AR408" s="72"/>
      <c r="AS408" s="72"/>
      <c r="AT408" s="72"/>
      <c r="AU408" s="72"/>
      <c r="AV408" s="72"/>
      <c r="AW408" s="72"/>
      <c r="AX408" s="72"/>
      <c r="AY408" s="72"/>
      <c r="AZ408" s="72"/>
      <c r="BA408" s="72"/>
      <c r="BB408" s="72"/>
      <c r="BC408" s="72"/>
      <c r="BD408" s="72"/>
      <c r="BE408" s="72"/>
      <c r="BF408" s="72"/>
      <c r="BG408" s="72"/>
      <c r="BH408" s="72"/>
      <c r="BI408" s="72"/>
      <c r="BJ408" s="72"/>
      <c r="BK408" s="72"/>
      <c r="BL408" s="72"/>
      <c r="BM408" s="72"/>
      <c r="BN408" s="72"/>
      <c r="BO408" s="72"/>
      <c r="BP408" s="72"/>
      <c r="BQ408" s="72"/>
      <c r="BR408" s="72"/>
      <c r="BS408" s="72"/>
      <c r="BT408" s="72"/>
      <c r="BU408" s="72"/>
      <c r="BV408" s="72"/>
      <c r="BW408" s="72"/>
      <c r="BX408" s="72"/>
      <c r="BY408" s="72"/>
      <c r="BZ408" s="72"/>
      <c r="CA408" s="72"/>
      <c r="CB408" s="72"/>
      <c r="CC408" s="72"/>
      <c r="CD408" s="72"/>
      <c r="CE408" s="72"/>
      <c r="CF408" s="72"/>
      <c r="CG408" s="72"/>
      <c r="CH408" s="72"/>
      <c r="CI408" s="72"/>
      <c r="CJ408" s="72"/>
      <c r="CK408" s="72"/>
      <c r="CL408" s="72"/>
      <c r="CM408" s="72"/>
      <c r="CN408" s="72"/>
      <c r="CO408" s="72"/>
      <c r="CP408" s="72"/>
      <c r="CQ408" s="72"/>
      <c r="CR408" s="72"/>
      <c r="CS408" s="72"/>
      <c r="CT408" s="72"/>
      <c r="CU408" s="72"/>
      <c r="CV408" s="72"/>
      <c r="CW408" s="72"/>
      <c r="CX408" s="72"/>
      <c r="CY408" s="72"/>
      <c r="CZ408" s="72"/>
      <c r="DA408" s="72"/>
      <c r="DB408" s="72"/>
      <c r="DC408" s="72"/>
      <c r="DD408" s="72"/>
      <c r="DE408" s="72"/>
      <c r="DF408" s="72"/>
      <c r="DG408" s="72"/>
      <c r="DH408" s="72"/>
      <c r="DI408" s="72"/>
      <c r="DJ408" s="72"/>
      <c r="DK408" s="72"/>
      <c r="DL408" s="72"/>
      <c r="DM408" s="72"/>
      <c r="DN408" s="72"/>
      <c r="DO408" s="72"/>
      <c r="DP408" s="72"/>
      <c r="DQ408" s="72"/>
      <c r="DR408" s="72"/>
      <c r="DS408" s="72"/>
      <c r="DT408" s="72"/>
      <c r="DU408" s="72"/>
      <c r="DV408" s="72"/>
      <c r="DW408" s="72"/>
      <c r="DX408" s="72"/>
      <c r="DY408" s="72"/>
      <c r="DZ408" s="72"/>
      <c r="EA408" s="72"/>
      <c r="EB408" s="72"/>
      <c r="EC408" s="72"/>
      <c r="ED408" s="72"/>
      <c r="EE408" s="72"/>
      <c r="EF408" s="72"/>
      <c r="EG408" s="72"/>
      <c r="EH408" s="72"/>
      <c r="EI408" s="72"/>
      <c r="EJ408" s="72"/>
      <c r="EK408" s="72"/>
      <c r="EL408" s="72"/>
      <c r="EM408" s="72"/>
      <c r="EN408" s="72"/>
      <c r="EO408" s="72"/>
      <c r="EP408" s="72"/>
      <c r="EQ408" s="72"/>
      <c r="ER408" s="72"/>
      <c r="ES408" s="72"/>
      <c r="ET408" s="72"/>
      <c r="EU408" s="72"/>
      <c r="EV408" s="72"/>
      <c r="EW408" s="72"/>
      <c r="EX408" s="72"/>
      <c r="EY408" s="72"/>
      <c r="EZ408" s="72"/>
      <c r="FA408" s="72"/>
      <c r="FB408" s="72"/>
      <c r="FC408" s="72"/>
      <c r="FD408" s="72"/>
      <c r="FE408" s="72"/>
      <c r="FF408" s="72"/>
      <c r="FG408" s="72"/>
      <c r="FH408" s="72"/>
      <c r="FI408" s="72"/>
      <c r="FJ408" s="72"/>
      <c r="FK408" s="72"/>
      <c r="FL408" s="72"/>
      <c r="FM408" s="72"/>
      <c r="FN408" s="72"/>
      <c r="FO408" s="72"/>
      <c r="FP408" s="72"/>
      <c r="FQ408" s="72"/>
      <c r="FR408" s="72"/>
      <c r="FS408" s="72"/>
      <c r="FT408" s="72"/>
      <c r="FU408" s="72"/>
      <c r="FV408" s="72"/>
      <c r="FW408" s="72"/>
      <c r="FX408" s="72"/>
      <c r="FY408" s="72"/>
      <c r="FZ408" s="72"/>
      <c r="GA408" s="72"/>
      <c r="GB408" s="72"/>
      <c r="GC408" s="72"/>
      <c r="GD408" s="72"/>
      <c r="GE408" s="72"/>
      <c r="GF408" s="72"/>
      <c r="GG408" s="72"/>
      <c r="GH408" s="72"/>
      <c r="GI408" s="72"/>
      <c r="GJ408" s="72"/>
      <c r="GK408" s="72"/>
      <c r="GL408" s="72"/>
      <c r="GM408" s="72"/>
      <c r="GN408" s="72"/>
      <c r="GO408" s="72"/>
      <c r="GP408" s="72"/>
      <c r="GQ408" s="72"/>
      <c r="GR408" s="72"/>
      <c r="GS408" s="72"/>
      <c r="GT408" s="72"/>
      <c r="GU408" s="72"/>
      <c r="GV408" s="72"/>
      <c r="GW408" s="72"/>
      <c r="GX408" s="72"/>
      <c r="GY408" s="72"/>
      <c r="GZ408" s="72"/>
      <c r="HA408" s="72"/>
      <c r="HB408" s="72"/>
      <c r="HC408" s="72"/>
      <c r="HD408" s="72"/>
      <c r="HE408" s="72"/>
      <c r="HF408" s="72"/>
      <c r="HG408" s="72"/>
      <c r="HH408" s="72"/>
      <c r="HI408" s="72"/>
      <c r="HJ408" s="72"/>
      <c r="HK408" s="72"/>
      <c r="HL408" s="72"/>
      <c r="HM408" s="72"/>
      <c r="HN408" s="72"/>
      <c r="HO408" s="72"/>
      <c r="HP408" s="72"/>
      <c r="HQ408" s="72"/>
      <c r="HR408" s="72"/>
      <c r="HS408" s="72"/>
      <c r="HT408" s="72"/>
      <c r="HU408" s="72"/>
      <c r="HV408" s="72"/>
      <c r="HW408" s="72"/>
      <c r="HX408" s="72"/>
      <c r="HY408" s="72"/>
      <c r="HZ408" s="72"/>
      <c r="IA408" s="72"/>
      <c r="IB408" s="72"/>
      <c r="IC408" s="72"/>
      <c r="ID408" s="72"/>
      <c r="IE408" s="72"/>
      <c r="IF408" s="72"/>
      <c r="IG408" s="72"/>
      <c r="IH408" s="72"/>
      <c r="II408" s="72"/>
      <c r="IJ408" s="72"/>
      <c r="IK408" s="72"/>
    </row>
    <row r="409" spans="1:245" s="69" customFormat="1" x14ac:dyDescent="0.35">
      <c r="A409" s="84"/>
      <c r="B409" s="84"/>
      <c r="C409" s="84"/>
      <c r="D409" s="85"/>
      <c r="E409" s="86"/>
      <c r="F409" s="72"/>
      <c r="G409" s="72"/>
      <c r="H409" s="72"/>
      <c r="I409" s="72"/>
      <c r="J409" s="72"/>
      <c r="K409" s="72"/>
      <c r="L409" s="72"/>
      <c r="M409" s="72"/>
      <c r="N409" s="72"/>
      <c r="O409" s="72"/>
      <c r="P409" s="72"/>
      <c r="Q409" s="72"/>
      <c r="R409" s="72"/>
      <c r="S409" s="72"/>
      <c r="T409" s="72"/>
      <c r="U409" s="72"/>
      <c r="V409" s="72"/>
      <c r="W409" s="72"/>
      <c r="X409" s="72"/>
      <c r="Y409" s="72"/>
      <c r="Z409" s="72"/>
      <c r="AA409" s="72"/>
      <c r="AB409" s="72"/>
      <c r="AC409" s="72"/>
      <c r="AD409" s="72"/>
      <c r="AE409" s="72"/>
      <c r="AF409" s="72"/>
      <c r="AG409" s="72"/>
      <c r="AH409" s="72"/>
      <c r="AI409" s="72"/>
      <c r="AJ409" s="72"/>
      <c r="AK409" s="72"/>
      <c r="AL409" s="72"/>
      <c r="AM409" s="72"/>
      <c r="AN409" s="72"/>
      <c r="AO409" s="72"/>
      <c r="AP409" s="72"/>
      <c r="AQ409" s="72"/>
      <c r="AR409" s="72"/>
      <c r="AS409" s="72"/>
      <c r="AT409" s="72"/>
      <c r="AU409" s="72"/>
      <c r="AV409" s="72"/>
      <c r="AW409" s="72"/>
      <c r="AX409" s="72"/>
      <c r="AY409" s="72"/>
      <c r="AZ409" s="72"/>
      <c r="BA409" s="72"/>
      <c r="BB409" s="72"/>
      <c r="BC409" s="72"/>
      <c r="BD409" s="72"/>
      <c r="BE409" s="72"/>
      <c r="BF409" s="72"/>
      <c r="BG409" s="72"/>
      <c r="BH409" s="72"/>
      <c r="BI409" s="72"/>
      <c r="BJ409" s="72"/>
      <c r="BK409" s="72"/>
      <c r="BL409" s="72"/>
      <c r="BM409" s="72"/>
      <c r="BN409" s="72"/>
      <c r="BO409" s="72"/>
      <c r="BP409" s="72"/>
      <c r="BQ409" s="72"/>
      <c r="BR409" s="72"/>
      <c r="BS409" s="72"/>
      <c r="BT409" s="72"/>
      <c r="BU409" s="72"/>
      <c r="BV409" s="72"/>
      <c r="BW409" s="72"/>
      <c r="BX409" s="72"/>
      <c r="BY409" s="72"/>
      <c r="BZ409" s="72"/>
      <c r="CA409" s="72"/>
      <c r="CB409" s="72"/>
      <c r="CC409" s="72"/>
      <c r="CD409" s="72"/>
      <c r="CE409" s="72"/>
      <c r="CF409" s="72"/>
      <c r="CG409" s="72"/>
      <c r="CH409" s="72"/>
      <c r="CI409" s="72"/>
      <c r="CJ409" s="72"/>
      <c r="CK409" s="72"/>
      <c r="CL409" s="72"/>
      <c r="CM409" s="72"/>
      <c r="CN409" s="72"/>
      <c r="CO409" s="72"/>
      <c r="CP409" s="72"/>
      <c r="CQ409" s="72"/>
      <c r="CR409" s="72"/>
      <c r="CS409" s="72"/>
      <c r="CT409" s="72"/>
      <c r="CU409" s="72"/>
      <c r="CV409" s="72"/>
      <c r="CW409" s="72"/>
      <c r="CX409" s="72"/>
      <c r="CY409" s="72"/>
      <c r="CZ409" s="72"/>
      <c r="DA409" s="72"/>
      <c r="DB409" s="72"/>
      <c r="DC409" s="72"/>
      <c r="DD409" s="72"/>
      <c r="DE409" s="72"/>
      <c r="DF409" s="72"/>
      <c r="DG409" s="72"/>
      <c r="DH409" s="72"/>
      <c r="DI409" s="72"/>
      <c r="DJ409" s="72"/>
      <c r="DK409" s="72"/>
      <c r="DL409" s="72"/>
      <c r="DM409" s="72"/>
      <c r="DN409" s="72"/>
      <c r="DO409" s="72"/>
      <c r="DP409" s="72"/>
      <c r="DQ409" s="72"/>
      <c r="DR409" s="72"/>
      <c r="DS409" s="72"/>
      <c r="DT409" s="72"/>
      <c r="DU409" s="72"/>
      <c r="DV409" s="72"/>
      <c r="DW409" s="72"/>
      <c r="DX409" s="72"/>
      <c r="DY409" s="72"/>
      <c r="DZ409" s="72"/>
      <c r="EA409" s="72"/>
      <c r="EB409" s="72"/>
      <c r="EC409" s="72"/>
      <c r="ED409" s="72"/>
      <c r="EE409" s="72"/>
      <c r="EF409" s="72"/>
      <c r="EG409" s="72"/>
      <c r="EH409" s="72"/>
      <c r="EI409" s="72"/>
      <c r="EJ409" s="72"/>
      <c r="EK409" s="72"/>
      <c r="EL409" s="72"/>
      <c r="EM409" s="72"/>
      <c r="EN409" s="72"/>
      <c r="EO409" s="72"/>
      <c r="EP409" s="72"/>
      <c r="EQ409" s="72"/>
      <c r="ER409" s="72"/>
      <c r="ES409" s="72"/>
      <c r="ET409" s="72"/>
      <c r="EU409" s="72"/>
      <c r="EV409" s="72"/>
      <c r="EW409" s="72"/>
      <c r="EX409" s="72"/>
      <c r="EY409" s="72"/>
      <c r="EZ409" s="72"/>
      <c r="FA409" s="72"/>
      <c r="FB409" s="72"/>
      <c r="FC409" s="72"/>
      <c r="FD409" s="72"/>
      <c r="FE409" s="72"/>
      <c r="FF409" s="72"/>
      <c r="FG409" s="72"/>
      <c r="FH409" s="72"/>
      <c r="FI409" s="72"/>
      <c r="FJ409" s="72"/>
      <c r="FK409" s="72"/>
      <c r="FL409" s="72"/>
      <c r="FM409" s="72"/>
      <c r="FN409" s="72"/>
      <c r="FO409" s="72"/>
      <c r="FP409" s="72"/>
      <c r="FQ409" s="72"/>
      <c r="FR409" s="72"/>
      <c r="FS409" s="72"/>
      <c r="FT409" s="72"/>
      <c r="FU409" s="72"/>
      <c r="FV409" s="72"/>
      <c r="FW409" s="72"/>
      <c r="FX409" s="72"/>
      <c r="FY409" s="72"/>
      <c r="FZ409" s="72"/>
      <c r="GA409" s="72"/>
      <c r="GB409" s="72"/>
      <c r="GC409" s="72"/>
      <c r="GD409" s="72"/>
      <c r="GE409" s="72"/>
      <c r="GF409" s="72"/>
      <c r="GG409" s="72"/>
      <c r="GH409" s="72"/>
      <c r="GI409" s="72"/>
      <c r="GJ409" s="72"/>
      <c r="GK409" s="72"/>
      <c r="GL409" s="72"/>
      <c r="GM409" s="72"/>
      <c r="GN409" s="72"/>
      <c r="GO409" s="72"/>
      <c r="GP409" s="72"/>
      <c r="GQ409" s="72"/>
      <c r="GR409" s="72"/>
      <c r="GS409" s="72"/>
      <c r="GT409" s="72"/>
      <c r="GU409" s="72"/>
      <c r="GV409" s="72"/>
      <c r="GW409" s="72"/>
      <c r="GX409" s="72"/>
      <c r="GY409" s="72"/>
      <c r="GZ409" s="72"/>
      <c r="HA409" s="72"/>
      <c r="HB409" s="72"/>
      <c r="HC409" s="72"/>
      <c r="HD409" s="72"/>
      <c r="HE409" s="72"/>
      <c r="HF409" s="72"/>
      <c r="HG409" s="72"/>
      <c r="HH409" s="72"/>
      <c r="HI409" s="72"/>
      <c r="HJ409" s="72"/>
      <c r="HK409" s="72"/>
      <c r="HL409" s="72"/>
      <c r="HM409" s="72"/>
      <c r="HN409" s="72"/>
      <c r="HO409" s="72"/>
      <c r="HP409" s="72"/>
      <c r="HQ409" s="72"/>
      <c r="HR409" s="72"/>
      <c r="HS409" s="72"/>
      <c r="HT409" s="72"/>
      <c r="HU409" s="72"/>
      <c r="HV409" s="72"/>
      <c r="HW409" s="72"/>
      <c r="HX409" s="72"/>
      <c r="HY409" s="72"/>
      <c r="HZ409" s="72"/>
      <c r="IA409" s="72"/>
      <c r="IB409" s="72"/>
      <c r="IC409" s="72"/>
      <c r="ID409" s="72"/>
      <c r="IE409" s="72"/>
      <c r="IF409" s="72"/>
      <c r="IG409" s="72"/>
      <c r="IH409" s="72"/>
      <c r="II409" s="72"/>
      <c r="IJ409" s="72"/>
      <c r="IK409" s="72"/>
    </row>
    <row r="410" spans="1:245" s="71" customFormat="1" x14ac:dyDescent="0.35">
      <c r="A410" s="87"/>
      <c r="B410" s="87" t="s">
        <v>554</v>
      </c>
      <c r="C410" s="87"/>
      <c r="D410" s="88"/>
      <c r="E410" s="80"/>
      <c r="F410" s="68"/>
      <c r="G410" s="68"/>
      <c r="H410" s="68"/>
      <c r="I410" s="68"/>
      <c r="J410" s="68"/>
      <c r="K410" s="68"/>
      <c r="L410" s="68"/>
      <c r="M410" s="68"/>
      <c r="N410" s="68"/>
      <c r="O410" s="68"/>
      <c r="P410" s="68"/>
      <c r="Q410" s="68"/>
      <c r="R410" s="68"/>
      <c r="S410" s="68"/>
      <c r="T410" s="68"/>
      <c r="U410" s="68"/>
      <c r="V410" s="68"/>
      <c r="W410" s="68"/>
      <c r="X410" s="68"/>
      <c r="Y410" s="68"/>
      <c r="Z410" s="68"/>
      <c r="AA410" s="68"/>
      <c r="AB410" s="68"/>
      <c r="AC410" s="68"/>
      <c r="AD410" s="68"/>
      <c r="AE410" s="68"/>
      <c r="AF410" s="68"/>
      <c r="AG410" s="68"/>
      <c r="AH410" s="68"/>
      <c r="AI410" s="68"/>
      <c r="AJ410" s="68"/>
      <c r="AK410" s="68"/>
      <c r="AL410" s="68"/>
      <c r="AM410" s="68"/>
      <c r="AN410" s="68"/>
      <c r="AO410" s="68"/>
      <c r="AP410" s="68"/>
      <c r="AQ410" s="68"/>
      <c r="AR410" s="68"/>
      <c r="AS410" s="68"/>
      <c r="AT410" s="68"/>
      <c r="AU410" s="68"/>
      <c r="AV410" s="68"/>
      <c r="AW410" s="68"/>
      <c r="AX410" s="68"/>
      <c r="AY410" s="68"/>
      <c r="AZ410" s="68"/>
      <c r="BA410" s="68"/>
      <c r="BB410" s="68"/>
      <c r="BC410" s="68"/>
      <c r="BD410" s="68"/>
      <c r="BE410" s="68"/>
      <c r="BF410" s="68"/>
      <c r="BG410" s="68"/>
      <c r="BH410" s="68"/>
      <c r="BI410" s="68"/>
      <c r="BJ410" s="68"/>
      <c r="BK410" s="68"/>
      <c r="BL410" s="68"/>
      <c r="BM410" s="68"/>
      <c r="BN410" s="68"/>
      <c r="BO410" s="68"/>
      <c r="BP410" s="68"/>
      <c r="BQ410" s="68"/>
      <c r="BR410" s="68"/>
      <c r="BS410" s="68"/>
      <c r="BT410" s="68"/>
      <c r="BU410" s="68"/>
      <c r="BV410" s="68"/>
      <c r="BW410" s="68"/>
      <c r="BX410" s="68"/>
      <c r="BY410" s="68"/>
      <c r="BZ410" s="68"/>
      <c r="CA410" s="68"/>
      <c r="CB410" s="68"/>
      <c r="CC410" s="68"/>
      <c r="CD410" s="68"/>
      <c r="CE410" s="68"/>
      <c r="CF410" s="68"/>
      <c r="CG410" s="68"/>
      <c r="CH410" s="68"/>
      <c r="CI410" s="68"/>
      <c r="CJ410" s="68"/>
      <c r="CK410" s="68"/>
      <c r="CL410" s="68"/>
      <c r="CM410" s="68"/>
      <c r="CN410" s="68"/>
      <c r="CO410" s="68"/>
      <c r="CP410" s="68"/>
      <c r="CQ410" s="68"/>
      <c r="CR410" s="68"/>
      <c r="CS410" s="68"/>
      <c r="CT410" s="68"/>
      <c r="CU410" s="68"/>
      <c r="CV410" s="68"/>
      <c r="CW410" s="68"/>
      <c r="CX410" s="68"/>
      <c r="CY410" s="68"/>
      <c r="CZ410" s="68"/>
      <c r="DA410" s="68"/>
      <c r="DB410" s="68"/>
      <c r="DC410" s="68"/>
      <c r="DD410" s="68"/>
      <c r="DE410" s="68"/>
      <c r="DF410" s="68"/>
      <c r="DG410" s="68"/>
      <c r="DH410" s="68"/>
      <c r="DI410" s="68"/>
      <c r="DJ410" s="68"/>
      <c r="DK410" s="68"/>
      <c r="DL410" s="68"/>
      <c r="DM410" s="68"/>
      <c r="DN410" s="68"/>
      <c r="DO410" s="68"/>
      <c r="DP410" s="68"/>
      <c r="DQ410" s="68"/>
      <c r="DR410" s="68"/>
      <c r="DS410" s="68"/>
      <c r="DT410" s="68"/>
      <c r="DU410" s="68"/>
      <c r="DV410" s="68"/>
      <c r="DW410" s="68"/>
      <c r="DX410" s="68"/>
      <c r="DY410" s="68"/>
      <c r="DZ410" s="68"/>
      <c r="EA410" s="68"/>
      <c r="EB410" s="68"/>
      <c r="EC410" s="68"/>
      <c r="ED410" s="68"/>
      <c r="EE410" s="68"/>
      <c r="EF410" s="68"/>
      <c r="EG410" s="68"/>
      <c r="EH410" s="68"/>
      <c r="EI410" s="68"/>
      <c r="EJ410" s="68"/>
      <c r="EK410" s="68"/>
      <c r="EL410" s="68"/>
      <c r="EM410" s="68"/>
      <c r="EN410" s="68"/>
      <c r="EO410" s="68"/>
      <c r="EP410" s="68"/>
      <c r="EQ410" s="68"/>
      <c r="ER410" s="68"/>
      <c r="ES410" s="68"/>
      <c r="ET410" s="68"/>
      <c r="EU410" s="68"/>
      <c r="EV410" s="68"/>
      <c r="EW410" s="68"/>
      <c r="EX410" s="68"/>
      <c r="EY410" s="68"/>
      <c r="EZ410" s="68"/>
      <c r="FA410" s="68"/>
      <c r="FB410" s="68"/>
      <c r="FC410" s="68"/>
      <c r="FD410" s="68"/>
      <c r="FE410" s="68"/>
      <c r="FF410" s="68"/>
      <c r="FG410" s="68"/>
      <c r="FH410" s="68"/>
      <c r="FI410" s="68"/>
      <c r="FJ410" s="68"/>
      <c r="FK410" s="68"/>
      <c r="FL410" s="68"/>
      <c r="FM410" s="68"/>
      <c r="FN410" s="68"/>
      <c r="FO410" s="68"/>
      <c r="FP410" s="68"/>
      <c r="FQ410" s="68"/>
      <c r="FR410" s="68"/>
      <c r="FS410" s="68"/>
      <c r="FT410" s="68"/>
      <c r="FU410" s="68"/>
      <c r="FV410" s="68"/>
      <c r="FW410" s="68"/>
      <c r="FX410" s="68"/>
      <c r="FY410" s="68"/>
      <c r="FZ410" s="68"/>
      <c r="GA410" s="68"/>
      <c r="GB410" s="68"/>
      <c r="GC410" s="68"/>
      <c r="GD410" s="68"/>
      <c r="GE410" s="68"/>
      <c r="GF410" s="68"/>
      <c r="GG410" s="68"/>
      <c r="GH410" s="68"/>
      <c r="GI410" s="68"/>
      <c r="GJ410" s="68"/>
      <c r="GK410" s="68"/>
      <c r="GL410" s="68"/>
      <c r="GM410" s="68"/>
      <c r="GN410" s="68"/>
      <c r="GO410" s="68"/>
      <c r="GP410" s="68"/>
      <c r="GQ410" s="68"/>
      <c r="GR410" s="68"/>
      <c r="GS410" s="68"/>
      <c r="GT410" s="68"/>
      <c r="GU410" s="68"/>
      <c r="GV410" s="68"/>
      <c r="GW410" s="68"/>
      <c r="GX410" s="68"/>
      <c r="GY410" s="68"/>
      <c r="GZ410" s="68"/>
      <c r="HA410" s="68"/>
      <c r="HB410" s="68"/>
      <c r="HC410" s="68"/>
      <c r="HD410" s="68"/>
      <c r="HE410" s="68"/>
      <c r="HF410" s="68"/>
      <c r="HG410" s="68"/>
      <c r="HH410" s="68"/>
      <c r="HI410" s="68"/>
      <c r="HJ410" s="68"/>
      <c r="HK410" s="68"/>
      <c r="HL410" s="68"/>
      <c r="HM410" s="68"/>
      <c r="HN410" s="68"/>
      <c r="HO410" s="68"/>
      <c r="HP410" s="68"/>
      <c r="HQ410" s="68"/>
      <c r="HR410" s="68"/>
      <c r="HS410" s="68"/>
      <c r="HT410" s="68"/>
      <c r="HU410" s="68"/>
      <c r="HV410" s="68"/>
      <c r="HW410" s="68"/>
      <c r="HX410" s="68"/>
      <c r="HY410" s="68"/>
      <c r="HZ410" s="68"/>
      <c r="IA410" s="68"/>
      <c r="IB410" s="68"/>
      <c r="IC410" s="68"/>
      <c r="ID410" s="68"/>
      <c r="IE410" s="68"/>
      <c r="IF410" s="68"/>
      <c r="IG410" s="68"/>
      <c r="IH410" s="68"/>
      <c r="II410" s="68"/>
      <c r="IJ410" s="68"/>
      <c r="IK410" s="68"/>
    </row>
    <row r="411" spans="1:245" s="69" customFormat="1" x14ac:dyDescent="0.35">
      <c r="A411" s="92" t="s">
        <v>843</v>
      </c>
      <c r="B411" s="92" t="s">
        <v>844</v>
      </c>
      <c r="C411" s="92" t="s">
        <v>6</v>
      </c>
      <c r="D411" s="95">
        <v>8000000</v>
      </c>
      <c r="E411" s="94"/>
      <c r="F411" s="72"/>
      <c r="G411" s="72"/>
      <c r="H411" s="72"/>
      <c r="I411" s="72"/>
      <c r="J411" s="72"/>
      <c r="K411" s="72"/>
      <c r="L411" s="72"/>
      <c r="M411" s="72"/>
      <c r="N411" s="72"/>
      <c r="O411" s="72"/>
      <c r="P411" s="72"/>
      <c r="Q411" s="72"/>
      <c r="R411" s="72"/>
      <c r="S411" s="72"/>
      <c r="T411" s="72"/>
      <c r="U411" s="72"/>
      <c r="V411" s="72"/>
      <c r="W411" s="72"/>
      <c r="X411" s="72"/>
      <c r="Y411" s="72"/>
      <c r="Z411" s="72"/>
      <c r="AA411" s="72"/>
      <c r="AB411" s="72"/>
      <c r="AC411" s="72"/>
      <c r="AD411" s="72"/>
      <c r="AE411" s="72"/>
      <c r="AF411" s="72"/>
      <c r="AG411" s="72"/>
      <c r="AH411" s="72"/>
      <c r="AI411" s="72"/>
      <c r="AJ411" s="72"/>
      <c r="AK411" s="72"/>
      <c r="AL411" s="72"/>
      <c r="AM411" s="72"/>
      <c r="AN411" s="72"/>
      <c r="AO411" s="72"/>
      <c r="AP411" s="72"/>
      <c r="AQ411" s="72"/>
      <c r="AR411" s="72"/>
      <c r="AS411" s="72"/>
      <c r="AT411" s="72"/>
      <c r="AU411" s="72"/>
      <c r="AV411" s="72"/>
      <c r="AW411" s="72"/>
      <c r="AX411" s="72"/>
      <c r="AY411" s="72"/>
      <c r="AZ411" s="72"/>
      <c r="BA411" s="72"/>
      <c r="BB411" s="72"/>
      <c r="BC411" s="72"/>
      <c r="BD411" s="72"/>
      <c r="BE411" s="72"/>
      <c r="BF411" s="72"/>
      <c r="BG411" s="72"/>
      <c r="BH411" s="72"/>
      <c r="BI411" s="72"/>
      <c r="BJ411" s="72"/>
      <c r="BK411" s="72"/>
      <c r="BL411" s="72"/>
      <c r="BM411" s="72"/>
      <c r="BN411" s="72"/>
      <c r="BO411" s="72"/>
      <c r="BP411" s="72"/>
      <c r="BQ411" s="72"/>
      <c r="BR411" s="72"/>
      <c r="BS411" s="72"/>
      <c r="BT411" s="72"/>
      <c r="BU411" s="72"/>
      <c r="BV411" s="72"/>
      <c r="BW411" s="72"/>
      <c r="BX411" s="72"/>
      <c r="BY411" s="72"/>
      <c r="BZ411" s="72"/>
      <c r="CA411" s="72"/>
      <c r="CB411" s="72"/>
      <c r="CC411" s="72"/>
      <c r="CD411" s="72"/>
      <c r="CE411" s="72"/>
      <c r="CF411" s="72"/>
      <c r="CG411" s="72"/>
      <c r="CH411" s="72"/>
      <c r="CI411" s="72"/>
      <c r="CJ411" s="72"/>
      <c r="CK411" s="72"/>
      <c r="CL411" s="72"/>
      <c r="CM411" s="72"/>
      <c r="CN411" s="72"/>
      <c r="CO411" s="72"/>
      <c r="CP411" s="72"/>
      <c r="CQ411" s="72"/>
      <c r="CR411" s="72"/>
      <c r="CS411" s="72"/>
      <c r="CT411" s="72"/>
      <c r="CU411" s="72"/>
      <c r="CV411" s="72"/>
      <c r="CW411" s="72"/>
      <c r="CX411" s="72"/>
      <c r="CY411" s="72"/>
      <c r="CZ411" s="72"/>
      <c r="DA411" s="72"/>
      <c r="DB411" s="72"/>
      <c r="DC411" s="72"/>
      <c r="DD411" s="72"/>
      <c r="DE411" s="72"/>
      <c r="DF411" s="72"/>
      <c r="DG411" s="72"/>
      <c r="DH411" s="72"/>
      <c r="DI411" s="72"/>
      <c r="DJ411" s="72"/>
      <c r="DK411" s="72"/>
      <c r="DL411" s="72"/>
      <c r="DM411" s="72"/>
      <c r="DN411" s="72"/>
      <c r="DO411" s="72"/>
      <c r="DP411" s="72"/>
      <c r="DQ411" s="72"/>
      <c r="DR411" s="72"/>
      <c r="DS411" s="72"/>
      <c r="DT411" s="72"/>
      <c r="DU411" s="72"/>
      <c r="DV411" s="72"/>
      <c r="DW411" s="72"/>
      <c r="DX411" s="72"/>
      <c r="DY411" s="72"/>
      <c r="DZ411" s="72"/>
      <c r="EA411" s="72"/>
      <c r="EB411" s="72"/>
      <c r="EC411" s="72"/>
      <c r="ED411" s="72"/>
      <c r="EE411" s="72"/>
      <c r="EF411" s="72"/>
      <c r="EG411" s="72"/>
      <c r="EH411" s="72"/>
      <c r="EI411" s="72"/>
      <c r="EJ411" s="72"/>
      <c r="EK411" s="72"/>
      <c r="EL411" s="72"/>
      <c r="EM411" s="72"/>
      <c r="EN411" s="72"/>
      <c r="EO411" s="72"/>
      <c r="EP411" s="72"/>
      <c r="EQ411" s="72"/>
      <c r="ER411" s="72"/>
      <c r="ES411" s="72"/>
      <c r="ET411" s="72"/>
      <c r="EU411" s="72"/>
      <c r="EV411" s="72"/>
      <c r="EW411" s="72"/>
      <c r="EX411" s="72"/>
      <c r="EY411" s="72"/>
      <c r="EZ411" s="72"/>
      <c r="FA411" s="72"/>
      <c r="FB411" s="72"/>
      <c r="FC411" s="72"/>
      <c r="FD411" s="72"/>
      <c r="FE411" s="72"/>
      <c r="FF411" s="72"/>
      <c r="FG411" s="72"/>
      <c r="FH411" s="72"/>
      <c r="FI411" s="72"/>
      <c r="FJ411" s="72"/>
      <c r="FK411" s="72"/>
      <c r="FL411" s="72"/>
      <c r="FM411" s="72"/>
      <c r="FN411" s="72"/>
      <c r="FO411" s="72"/>
      <c r="FP411" s="72"/>
      <c r="FQ411" s="72"/>
      <c r="FR411" s="72"/>
      <c r="FS411" s="72"/>
      <c r="FT411" s="72"/>
      <c r="FU411" s="72"/>
      <c r="FV411" s="72"/>
      <c r="FW411" s="72"/>
      <c r="FX411" s="72"/>
      <c r="FY411" s="72"/>
      <c r="FZ411" s="72"/>
      <c r="GA411" s="72"/>
      <c r="GB411" s="72"/>
      <c r="GC411" s="72"/>
      <c r="GD411" s="72"/>
      <c r="GE411" s="72"/>
      <c r="GF411" s="72"/>
      <c r="GG411" s="72"/>
      <c r="GH411" s="72"/>
      <c r="GI411" s="72"/>
      <c r="GJ411" s="72"/>
      <c r="GK411" s="72"/>
      <c r="GL411" s="72"/>
      <c r="GM411" s="72"/>
      <c r="GN411" s="72"/>
      <c r="GO411" s="72"/>
      <c r="GP411" s="72"/>
      <c r="GQ411" s="72"/>
      <c r="GR411" s="72"/>
      <c r="GS411" s="72"/>
      <c r="GT411" s="72"/>
      <c r="GU411" s="72"/>
      <c r="GV411" s="72"/>
      <c r="GW411" s="72"/>
      <c r="GX411" s="72"/>
      <c r="GY411" s="72"/>
      <c r="GZ411" s="72"/>
      <c r="HA411" s="72"/>
      <c r="HB411" s="72"/>
      <c r="HC411" s="72"/>
      <c r="HD411" s="72"/>
      <c r="HE411" s="72"/>
      <c r="HF411" s="72"/>
      <c r="HG411" s="72"/>
      <c r="HH411" s="72"/>
      <c r="HI411" s="72"/>
      <c r="HJ411" s="72"/>
      <c r="HK411" s="72"/>
      <c r="HL411" s="72"/>
      <c r="HM411" s="72"/>
      <c r="HN411" s="72"/>
      <c r="HO411" s="72"/>
      <c r="HP411" s="72"/>
      <c r="HQ411" s="72"/>
      <c r="HR411" s="72"/>
      <c r="HS411" s="72"/>
      <c r="HT411" s="72"/>
      <c r="HU411" s="72"/>
      <c r="HV411" s="72"/>
      <c r="HW411" s="72"/>
      <c r="HX411" s="72"/>
      <c r="HY411" s="72"/>
      <c r="HZ411" s="72"/>
      <c r="IA411" s="72"/>
      <c r="IB411" s="72"/>
      <c r="IC411" s="72"/>
      <c r="ID411" s="72"/>
      <c r="IE411" s="72"/>
      <c r="IF411" s="72"/>
      <c r="IG411" s="72"/>
      <c r="IH411" s="72"/>
      <c r="II411" s="72"/>
      <c r="IJ411" s="72"/>
      <c r="IK411" s="72"/>
    </row>
    <row r="412" spans="1:245" x14ac:dyDescent="0.35">
      <c r="A412" s="84"/>
      <c r="B412" s="84"/>
      <c r="C412" s="84"/>
      <c r="D412" s="85"/>
      <c r="E412" s="86"/>
    </row>
    <row r="413" spans="1:245" s="68" customFormat="1" x14ac:dyDescent="0.35">
      <c r="A413" s="84" t="s">
        <v>845</v>
      </c>
      <c r="B413" s="84" t="s">
        <v>433</v>
      </c>
      <c r="C413" s="84" t="s">
        <v>8</v>
      </c>
      <c r="D413" s="85">
        <v>8000000</v>
      </c>
      <c r="E413" s="86"/>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row>
    <row r="414" spans="1:245" s="68" customFormat="1" x14ac:dyDescent="0.35">
      <c r="A414" s="84" t="s">
        <v>846</v>
      </c>
      <c r="B414" s="84" t="s">
        <v>847</v>
      </c>
      <c r="C414" s="84" t="s">
        <v>8</v>
      </c>
      <c r="D414" s="85">
        <v>7000000</v>
      </c>
      <c r="E414" s="86"/>
    </row>
    <row r="415" spans="1:245" s="68" customFormat="1" x14ac:dyDescent="0.35">
      <c r="A415" s="84" t="s">
        <v>848</v>
      </c>
      <c r="B415" s="84" t="s">
        <v>849</v>
      </c>
      <c r="C415" s="84" t="s">
        <v>8</v>
      </c>
      <c r="D415" s="85">
        <v>6000000</v>
      </c>
      <c r="E415" s="86"/>
      <c r="F415" s="70"/>
      <c r="G415" s="70"/>
      <c r="H415" s="70"/>
      <c r="I415" s="70"/>
      <c r="J415" s="70"/>
      <c r="K415" s="70"/>
      <c r="L415" s="70"/>
      <c r="M415" s="70"/>
      <c r="N415" s="70"/>
      <c r="O415" s="70"/>
      <c r="P415" s="70"/>
      <c r="Q415" s="70"/>
      <c r="R415" s="70"/>
      <c r="S415" s="70"/>
      <c r="T415" s="70"/>
      <c r="U415" s="70"/>
      <c r="V415" s="70"/>
      <c r="W415" s="70"/>
      <c r="X415" s="70"/>
      <c r="Y415" s="70"/>
      <c r="Z415" s="70"/>
      <c r="AA415" s="70"/>
      <c r="AB415" s="70"/>
      <c r="AC415" s="70"/>
      <c r="AD415" s="70"/>
      <c r="AE415" s="70"/>
      <c r="AF415" s="70"/>
      <c r="AG415" s="70"/>
      <c r="AH415" s="70"/>
      <c r="AI415" s="70"/>
      <c r="AJ415" s="70"/>
      <c r="AK415" s="70"/>
      <c r="AL415" s="70"/>
      <c r="AM415" s="70"/>
      <c r="AN415" s="70"/>
      <c r="AO415" s="70"/>
      <c r="AP415" s="70"/>
      <c r="AQ415" s="70"/>
      <c r="AR415" s="70"/>
      <c r="AS415" s="70"/>
      <c r="AT415" s="70"/>
      <c r="AU415" s="70"/>
      <c r="AV415" s="70"/>
      <c r="AW415" s="70"/>
      <c r="AX415" s="70"/>
      <c r="AY415" s="70"/>
      <c r="AZ415" s="70"/>
      <c r="BA415" s="70"/>
      <c r="BB415" s="70"/>
      <c r="BC415" s="70"/>
      <c r="BD415" s="70"/>
      <c r="BE415" s="70"/>
      <c r="BF415" s="70"/>
      <c r="BG415" s="70"/>
      <c r="BH415" s="70"/>
      <c r="BI415" s="70"/>
      <c r="BJ415" s="70"/>
      <c r="BK415" s="70"/>
      <c r="BL415" s="70"/>
      <c r="BM415" s="70"/>
      <c r="BN415" s="70"/>
      <c r="BO415" s="70"/>
      <c r="BP415" s="70"/>
      <c r="BQ415" s="70"/>
      <c r="BR415" s="70"/>
      <c r="BS415" s="70"/>
      <c r="BT415" s="70"/>
      <c r="BU415" s="70"/>
      <c r="BV415" s="70"/>
      <c r="BW415" s="70"/>
      <c r="BX415" s="70"/>
      <c r="BY415" s="70"/>
      <c r="BZ415" s="70"/>
      <c r="CA415" s="70"/>
      <c r="CB415" s="70"/>
      <c r="CC415" s="70"/>
      <c r="CD415" s="70"/>
      <c r="CE415" s="70"/>
      <c r="CF415" s="70"/>
      <c r="CG415" s="70"/>
      <c r="CH415" s="70"/>
      <c r="CI415" s="70"/>
      <c r="CJ415" s="70"/>
      <c r="CK415" s="70"/>
      <c r="CL415" s="70"/>
      <c r="CM415" s="70"/>
      <c r="CN415" s="70"/>
      <c r="CO415" s="70"/>
      <c r="CP415" s="70"/>
      <c r="CQ415" s="70"/>
      <c r="CR415" s="70"/>
      <c r="CS415" s="70"/>
      <c r="CT415" s="70"/>
      <c r="CU415" s="70"/>
      <c r="CV415" s="70"/>
      <c r="CW415" s="70"/>
      <c r="CX415" s="70"/>
      <c r="CY415" s="70"/>
      <c r="CZ415" s="70"/>
      <c r="DA415" s="70"/>
      <c r="DB415" s="70"/>
      <c r="DC415" s="70"/>
      <c r="DD415" s="70"/>
      <c r="DE415" s="70"/>
      <c r="DF415" s="70"/>
      <c r="DG415" s="70"/>
      <c r="DH415" s="70"/>
      <c r="DI415" s="70"/>
      <c r="DJ415" s="70"/>
      <c r="DK415" s="70"/>
      <c r="DL415" s="70"/>
      <c r="DM415" s="70"/>
      <c r="DN415" s="70"/>
      <c r="DO415" s="70"/>
      <c r="DP415" s="70"/>
      <c r="DQ415" s="70"/>
      <c r="DR415" s="70"/>
      <c r="DS415" s="70"/>
      <c r="DT415" s="70"/>
      <c r="DU415" s="70"/>
      <c r="DV415" s="70"/>
      <c r="DW415" s="70"/>
      <c r="DX415" s="70"/>
      <c r="DY415" s="70"/>
      <c r="DZ415" s="70"/>
      <c r="EA415" s="70"/>
      <c r="EB415" s="70"/>
      <c r="EC415" s="70"/>
      <c r="ED415" s="70"/>
      <c r="EE415" s="70"/>
      <c r="EF415" s="70"/>
      <c r="EG415" s="70"/>
      <c r="EH415" s="70"/>
      <c r="EI415" s="70"/>
      <c r="EJ415" s="70"/>
      <c r="EK415" s="70"/>
      <c r="EL415" s="70"/>
      <c r="EM415" s="70"/>
      <c r="EN415" s="70"/>
      <c r="EO415" s="70"/>
      <c r="EP415" s="70"/>
      <c r="EQ415" s="70"/>
      <c r="ER415" s="70"/>
      <c r="ES415" s="70"/>
      <c r="ET415" s="70"/>
      <c r="EU415" s="70"/>
      <c r="EV415" s="70"/>
      <c r="EW415" s="70"/>
      <c r="EX415" s="70"/>
      <c r="EY415" s="70"/>
      <c r="EZ415" s="70"/>
      <c r="FA415" s="70"/>
      <c r="FB415" s="70"/>
      <c r="FC415" s="70"/>
      <c r="FD415" s="70"/>
      <c r="FE415" s="70"/>
      <c r="FF415" s="70"/>
      <c r="FG415" s="70"/>
      <c r="FH415" s="70"/>
      <c r="FI415" s="70"/>
      <c r="FJ415" s="70"/>
      <c r="FK415" s="70"/>
      <c r="FL415" s="70"/>
      <c r="FM415" s="70"/>
      <c r="FN415" s="70"/>
      <c r="FO415" s="70"/>
      <c r="FP415" s="70"/>
      <c r="FQ415" s="70"/>
      <c r="FR415" s="70"/>
      <c r="FS415" s="70"/>
      <c r="FT415" s="70"/>
      <c r="FU415" s="70"/>
      <c r="FV415" s="70"/>
      <c r="FW415" s="70"/>
      <c r="FX415" s="70"/>
      <c r="FY415" s="70"/>
      <c r="FZ415" s="70"/>
      <c r="GA415" s="70"/>
      <c r="GB415" s="70"/>
      <c r="GC415" s="70"/>
      <c r="GD415" s="70"/>
      <c r="GE415" s="70"/>
      <c r="GF415" s="70"/>
      <c r="GG415" s="70"/>
      <c r="GH415" s="70"/>
      <c r="GI415" s="70"/>
      <c r="GJ415" s="70"/>
      <c r="GK415" s="70"/>
      <c r="GL415" s="70"/>
      <c r="GM415" s="70"/>
      <c r="GN415" s="70"/>
      <c r="GO415" s="70"/>
      <c r="GP415" s="70"/>
      <c r="GQ415" s="70"/>
      <c r="GR415" s="70"/>
      <c r="GS415" s="70"/>
      <c r="GT415" s="70"/>
      <c r="GU415" s="70"/>
      <c r="GV415" s="70"/>
      <c r="GW415" s="70"/>
      <c r="GX415" s="70"/>
      <c r="GY415" s="70"/>
      <c r="GZ415" s="70"/>
      <c r="HA415" s="70"/>
      <c r="HB415" s="70"/>
      <c r="HC415" s="70"/>
      <c r="HD415" s="70"/>
      <c r="HE415" s="70"/>
      <c r="HF415" s="70"/>
      <c r="HG415" s="70"/>
      <c r="HH415" s="70"/>
      <c r="HI415" s="70"/>
      <c r="HJ415" s="70"/>
      <c r="HK415" s="70"/>
      <c r="HL415" s="70"/>
      <c r="HM415" s="70"/>
      <c r="HN415" s="70"/>
      <c r="HO415" s="70"/>
      <c r="HP415" s="70"/>
      <c r="HQ415" s="70"/>
      <c r="HR415" s="70"/>
      <c r="HS415" s="70"/>
      <c r="HT415" s="70"/>
      <c r="HU415" s="70"/>
      <c r="HV415" s="70"/>
      <c r="HW415" s="70"/>
      <c r="HX415" s="70"/>
      <c r="HY415" s="70"/>
      <c r="HZ415" s="70"/>
      <c r="IA415" s="70"/>
      <c r="IB415" s="70"/>
      <c r="IC415" s="70"/>
      <c r="ID415" s="70"/>
      <c r="IE415" s="70"/>
      <c r="IF415" s="70"/>
      <c r="IG415" s="70"/>
      <c r="IH415" s="70"/>
      <c r="II415" s="70"/>
      <c r="IJ415" s="70"/>
      <c r="IK415" s="70"/>
    </row>
    <row r="416" spans="1:245" s="68" customFormat="1" x14ac:dyDescent="0.35">
      <c r="A416" s="84" t="s">
        <v>850</v>
      </c>
      <c r="B416" s="84" t="s">
        <v>851</v>
      </c>
      <c r="C416" s="84" t="s">
        <v>8</v>
      </c>
      <c r="D416" s="85">
        <v>5000000</v>
      </c>
      <c r="E416" s="86"/>
    </row>
    <row r="417" spans="1:245" x14ac:dyDescent="0.35">
      <c r="A417" s="84" t="s">
        <v>852</v>
      </c>
      <c r="B417" s="84" t="s">
        <v>853</v>
      </c>
      <c r="C417" s="84" t="s">
        <v>8</v>
      </c>
      <c r="D417" s="85">
        <v>5000000</v>
      </c>
      <c r="E417" s="86"/>
    </row>
    <row r="418" spans="1:245" x14ac:dyDescent="0.35">
      <c r="A418" s="84" t="s">
        <v>854</v>
      </c>
      <c r="B418" s="84" t="s">
        <v>855</v>
      </c>
      <c r="C418" s="84" t="s">
        <v>8</v>
      </c>
      <c r="D418" s="85">
        <v>5000000</v>
      </c>
      <c r="E418" s="86"/>
      <c r="F418" s="69"/>
      <c r="G418" s="69"/>
      <c r="H418" s="69"/>
      <c r="I418" s="69"/>
      <c r="J418" s="69"/>
      <c r="K418" s="69"/>
      <c r="L418" s="69"/>
      <c r="M418" s="69"/>
      <c r="N418" s="69"/>
      <c r="O418" s="69"/>
      <c r="P418" s="69"/>
      <c r="Q418" s="69"/>
      <c r="R418" s="69"/>
      <c r="S418" s="69"/>
      <c r="T418" s="69"/>
      <c r="U418" s="69"/>
      <c r="V418" s="69"/>
      <c r="W418" s="69"/>
      <c r="X418" s="69"/>
      <c r="Y418" s="69"/>
      <c r="Z418" s="69"/>
      <c r="AA418" s="69"/>
      <c r="AB418" s="69"/>
      <c r="AC418" s="69"/>
      <c r="AD418" s="69"/>
      <c r="AE418" s="69"/>
      <c r="AF418" s="69"/>
      <c r="AG418" s="69"/>
      <c r="AH418" s="69"/>
      <c r="AI418" s="69"/>
      <c r="AJ418" s="69"/>
      <c r="AK418" s="69"/>
      <c r="AL418" s="69"/>
      <c r="AM418" s="69"/>
      <c r="AN418" s="69"/>
      <c r="AO418" s="69"/>
      <c r="AP418" s="69"/>
      <c r="AQ418" s="69"/>
      <c r="AR418" s="69"/>
      <c r="AS418" s="69"/>
      <c r="AT418" s="69"/>
      <c r="AU418" s="69"/>
      <c r="AV418" s="69"/>
      <c r="AW418" s="69"/>
      <c r="AX418" s="69"/>
      <c r="AY418" s="69"/>
      <c r="AZ418" s="69"/>
      <c r="BA418" s="69"/>
      <c r="BB418" s="69"/>
      <c r="BC418" s="69"/>
      <c r="BD418" s="69"/>
      <c r="BE418" s="69"/>
      <c r="BF418" s="69"/>
      <c r="BG418" s="69"/>
      <c r="BH418" s="69"/>
      <c r="BI418" s="69"/>
      <c r="BJ418" s="69"/>
      <c r="BK418" s="69"/>
      <c r="BL418" s="69"/>
      <c r="BM418" s="69"/>
      <c r="BN418" s="69"/>
      <c r="BO418" s="69"/>
      <c r="BP418" s="69"/>
      <c r="BQ418" s="69"/>
      <c r="BR418" s="69"/>
      <c r="BS418" s="69"/>
      <c r="BT418" s="69"/>
      <c r="BU418" s="69"/>
      <c r="BV418" s="69"/>
      <c r="BW418" s="69"/>
      <c r="BX418" s="69"/>
      <c r="BY418" s="69"/>
      <c r="BZ418" s="69"/>
      <c r="CA418" s="69"/>
      <c r="CB418" s="69"/>
      <c r="CC418" s="69"/>
      <c r="CD418" s="69"/>
      <c r="CE418" s="69"/>
      <c r="CF418" s="69"/>
      <c r="CG418" s="69"/>
      <c r="CH418" s="69"/>
      <c r="CI418" s="69"/>
      <c r="CJ418" s="69"/>
      <c r="CK418" s="69"/>
      <c r="CL418" s="69"/>
      <c r="CM418" s="69"/>
      <c r="CN418" s="69"/>
      <c r="CO418" s="69"/>
      <c r="CP418" s="69"/>
      <c r="CQ418" s="69"/>
      <c r="CR418" s="69"/>
      <c r="CS418" s="69"/>
      <c r="CT418" s="69"/>
      <c r="CU418" s="69"/>
      <c r="CV418" s="69"/>
      <c r="CW418" s="69"/>
      <c r="CX418" s="69"/>
      <c r="CY418" s="69"/>
      <c r="CZ418" s="69"/>
      <c r="DA418" s="69"/>
      <c r="DB418" s="69"/>
      <c r="DC418" s="69"/>
      <c r="DD418" s="69"/>
      <c r="DE418" s="69"/>
      <c r="DF418" s="69"/>
      <c r="DG418" s="69"/>
      <c r="DH418" s="69"/>
      <c r="DI418" s="69"/>
      <c r="DJ418" s="69"/>
      <c r="DK418" s="69"/>
      <c r="DL418" s="69"/>
      <c r="DM418" s="69"/>
      <c r="DN418" s="69"/>
      <c r="DO418" s="69"/>
      <c r="DP418" s="69"/>
      <c r="DQ418" s="69"/>
      <c r="DR418" s="69"/>
      <c r="DS418" s="69"/>
      <c r="DT418" s="69"/>
      <c r="DU418" s="69"/>
      <c r="DV418" s="69"/>
      <c r="DW418" s="69"/>
      <c r="DX418" s="69"/>
      <c r="DY418" s="69"/>
      <c r="DZ418" s="69"/>
      <c r="EA418" s="69"/>
      <c r="EB418" s="69"/>
      <c r="EC418" s="69"/>
      <c r="ED418" s="69"/>
      <c r="EE418" s="69"/>
      <c r="EF418" s="69"/>
      <c r="EG418" s="69"/>
      <c r="EH418" s="69"/>
      <c r="EI418" s="69"/>
      <c r="EJ418" s="69"/>
      <c r="EK418" s="69"/>
      <c r="EL418" s="69"/>
      <c r="EM418" s="69"/>
      <c r="EN418" s="69"/>
      <c r="EO418" s="69"/>
      <c r="EP418" s="69"/>
      <c r="EQ418" s="69"/>
      <c r="ER418" s="69"/>
      <c r="ES418" s="69"/>
      <c r="ET418" s="69"/>
      <c r="EU418" s="69"/>
      <c r="EV418" s="69"/>
      <c r="EW418" s="69"/>
      <c r="EX418" s="69"/>
      <c r="EY418" s="69"/>
      <c r="EZ418" s="69"/>
      <c r="FA418" s="69"/>
      <c r="FB418" s="69"/>
      <c r="FC418" s="69"/>
      <c r="FD418" s="69"/>
      <c r="FE418" s="69"/>
      <c r="FF418" s="69"/>
      <c r="FG418" s="69"/>
      <c r="FH418" s="69"/>
      <c r="FI418" s="69"/>
      <c r="FJ418" s="69"/>
      <c r="FK418" s="69"/>
      <c r="FL418" s="69"/>
      <c r="FM418" s="69"/>
      <c r="FN418" s="69"/>
      <c r="FO418" s="69"/>
      <c r="FP418" s="69"/>
      <c r="FQ418" s="69"/>
      <c r="FR418" s="69"/>
      <c r="FS418" s="69"/>
      <c r="FT418" s="69"/>
      <c r="FU418" s="69"/>
      <c r="FV418" s="69"/>
      <c r="FW418" s="69"/>
      <c r="FX418" s="69"/>
      <c r="FY418" s="69"/>
      <c r="FZ418" s="69"/>
      <c r="GA418" s="69"/>
      <c r="GB418" s="69"/>
      <c r="GC418" s="69"/>
      <c r="GD418" s="69"/>
      <c r="GE418" s="69"/>
      <c r="GF418" s="69"/>
      <c r="GG418" s="69"/>
      <c r="GH418" s="69"/>
      <c r="GI418" s="69"/>
      <c r="GJ418" s="69"/>
      <c r="GK418" s="69"/>
      <c r="GL418" s="69"/>
      <c r="GM418" s="69"/>
      <c r="GN418" s="69"/>
      <c r="GO418" s="69"/>
      <c r="GP418" s="69"/>
      <c r="GQ418" s="69"/>
      <c r="GR418" s="69"/>
      <c r="GS418" s="69"/>
      <c r="GT418" s="69"/>
      <c r="GU418" s="69"/>
      <c r="GV418" s="69"/>
      <c r="GW418" s="69"/>
      <c r="GX418" s="69"/>
      <c r="GY418" s="69"/>
      <c r="GZ418" s="69"/>
      <c r="HA418" s="69"/>
      <c r="HB418" s="69"/>
      <c r="HC418" s="69"/>
      <c r="HD418" s="69"/>
      <c r="HE418" s="69"/>
      <c r="HF418" s="69"/>
      <c r="HG418" s="69"/>
      <c r="HH418" s="69"/>
      <c r="HI418" s="69"/>
      <c r="HJ418" s="69"/>
      <c r="HK418" s="69"/>
      <c r="HL418" s="69"/>
      <c r="HM418" s="69"/>
      <c r="HN418" s="69"/>
      <c r="HO418" s="69"/>
      <c r="HP418" s="69"/>
      <c r="HQ418" s="69"/>
      <c r="HR418" s="69"/>
      <c r="HS418" s="69"/>
      <c r="HT418" s="69"/>
      <c r="HU418" s="69"/>
      <c r="HV418" s="69"/>
      <c r="HW418" s="69"/>
      <c r="HX418" s="69"/>
      <c r="HY418" s="69"/>
      <c r="HZ418" s="69"/>
      <c r="IA418" s="69"/>
      <c r="IB418" s="69"/>
      <c r="IC418" s="69"/>
      <c r="ID418" s="69"/>
      <c r="IE418" s="69"/>
      <c r="IF418" s="69"/>
      <c r="IG418" s="69"/>
      <c r="IH418" s="69"/>
      <c r="II418" s="69"/>
      <c r="IJ418" s="69"/>
      <c r="IK418" s="69"/>
    </row>
    <row r="419" spans="1:245" s="69" customFormat="1" x14ac:dyDescent="0.35">
      <c r="A419" s="89" t="s">
        <v>856</v>
      </c>
      <c r="B419" s="89" t="s">
        <v>857</v>
      </c>
      <c r="C419" s="89" t="s">
        <v>8</v>
      </c>
      <c r="D419" s="90">
        <v>5000000</v>
      </c>
      <c r="E419" s="91" t="s">
        <v>542</v>
      </c>
      <c r="F419" s="72"/>
      <c r="G419" s="72"/>
      <c r="H419" s="72"/>
      <c r="I419" s="72"/>
      <c r="J419" s="72"/>
      <c r="K419" s="72"/>
      <c r="L419" s="72"/>
      <c r="M419" s="72"/>
      <c r="N419" s="72"/>
      <c r="O419" s="72"/>
      <c r="P419" s="72"/>
      <c r="Q419" s="72"/>
      <c r="R419" s="72"/>
      <c r="S419" s="72"/>
      <c r="T419" s="72"/>
      <c r="U419" s="72"/>
      <c r="V419" s="72"/>
      <c r="W419" s="72"/>
      <c r="X419" s="72"/>
      <c r="Y419" s="72"/>
      <c r="Z419" s="72"/>
      <c r="AA419" s="72"/>
      <c r="AB419" s="72"/>
      <c r="AC419" s="72"/>
      <c r="AD419" s="72"/>
      <c r="AE419" s="72"/>
      <c r="AF419" s="72"/>
      <c r="AG419" s="72"/>
      <c r="AH419" s="72"/>
      <c r="AI419" s="72"/>
      <c r="AJ419" s="72"/>
      <c r="AK419" s="72"/>
      <c r="AL419" s="72"/>
      <c r="AM419" s="72"/>
      <c r="AN419" s="72"/>
      <c r="AO419" s="72"/>
      <c r="AP419" s="72"/>
      <c r="AQ419" s="72"/>
      <c r="AR419" s="72"/>
      <c r="AS419" s="72"/>
      <c r="AT419" s="72"/>
      <c r="AU419" s="72"/>
      <c r="AV419" s="72"/>
      <c r="AW419" s="72"/>
      <c r="AX419" s="72"/>
      <c r="AY419" s="72"/>
      <c r="AZ419" s="72"/>
      <c r="BA419" s="72"/>
      <c r="BB419" s="72"/>
      <c r="BC419" s="72"/>
      <c r="BD419" s="72"/>
      <c r="BE419" s="72"/>
      <c r="BF419" s="72"/>
      <c r="BG419" s="72"/>
      <c r="BH419" s="72"/>
      <c r="BI419" s="72"/>
      <c r="BJ419" s="72"/>
      <c r="BK419" s="72"/>
      <c r="BL419" s="72"/>
      <c r="BM419" s="72"/>
      <c r="BN419" s="72"/>
      <c r="BO419" s="72"/>
      <c r="BP419" s="72"/>
      <c r="BQ419" s="72"/>
      <c r="BR419" s="72"/>
      <c r="BS419" s="72"/>
      <c r="BT419" s="72"/>
      <c r="BU419" s="72"/>
      <c r="BV419" s="72"/>
      <c r="BW419" s="72"/>
      <c r="BX419" s="72"/>
      <c r="BY419" s="72"/>
      <c r="BZ419" s="72"/>
      <c r="CA419" s="72"/>
      <c r="CB419" s="72"/>
      <c r="CC419" s="72"/>
      <c r="CD419" s="72"/>
      <c r="CE419" s="72"/>
      <c r="CF419" s="72"/>
      <c r="CG419" s="72"/>
      <c r="CH419" s="72"/>
      <c r="CI419" s="72"/>
      <c r="CJ419" s="72"/>
      <c r="CK419" s="72"/>
      <c r="CL419" s="72"/>
      <c r="CM419" s="72"/>
      <c r="CN419" s="72"/>
      <c r="CO419" s="72"/>
      <c r="CP419" s="72"/>
      <c r="CQ419" s="72"/>
      <c r="CR419" s="72"/>
      <c r="CS419" s="72"/>
      <c r="CT419" s="72"/>
      <c r="CU419" s="72"/>
      <c r="CV419" s="72"/>
      <c r="CW419" s="72"/>
      <c r="CX419" s="72"/>
      <c r="CY419" s="72"/>
      <c r="CZ419" s="72"/>
      <c r="DA419" s="72"/>
      <c r="DB419" s="72"/>
      <c r="DC419" s="72"/>
      <c r="DD419" s="72"/>
      <c r="DE419" s="72"/>
      <c r="DF419" s="72"/>
      <c r="DG419" s="72"/>
      <c r="DH419" s="72"/>
      <c r="DI419" s="72"/>
      <c r="DJ419" s="72"/>
      <c r="DK419" s="72"/>
      <c r="DL419" s="72"/>
      <c r="DM419" s="72"/>
      <c r="DN419" s="72"/>
      <c r="DO419" s="72"/>
      <c r="DP419" s="72"/>
      <c r="DQ419" s="72"/>
      <c r="DR419" s="72"/>
      <c r="DS419" s="72"/>
      <c r="DT419" s="72"/>
      <c r="DU419" s="72"/>
      <c r="DV419" s="72"/>
      <c r="DW419" s="72"/>
      <c r="DX419" s="72"/>
      <c r="DY419" s="72"/>
      <c r="DZ419" s="72"/>
      <c r="EA419" s="72"/>
      <c r="EB419" s="72"/>
      <c r="EC419" s="72"/>
      <c r="ED419" s="72"/>
      <c r="EE419" s="72"/>
      <c r="EF419" s="72"/>
      <c r="EG419" s="72"/>
      <c r="EH419" s="72"/>
      <c r="EI419" s="72"/>
      <c r="EJ419" s="72"/>
      <c r="EK419" s="72"/>
      <c r="EL419" s="72"/>
      <c r="EM419" s="72"/>
      <c r="EN419" s="72"/>
      <c r="EO419" s="72"/>
      <c r="EP419" s="72"/>
      <c r="EQ419" s="72"/>
      <c r="ER419" s="72"/>
      <c r="ES419" s="72"/>
      <c r="ET419" s="72"/>
      <c r="EU419" s="72"/>
      <c r="EV419" s="72"/>
      <c r="EW419" s="72"/>
      <c r="EX419" s="72"/>
      <c r="EY419" s="72"/>
      <c r="EZ419" s="72"/>
      <c r="FA419" s="72"/>
      <c r="FB419" s="72"/>
      <c r="FC419" s="72"/>
      <c r="FD419" s="72"/>
      <c r="FE419" s="72"/>
      <c r="FF419" s="72"/>
      <c r="FG419" s="72"/>
      <c r="FH419" s="72"/>
      <c r="FI419" s="72"/>
      <c r="FJ419" s="72"/>
      <c r="FK419" s="72"/>
      <c r="FL419" s="72"/>
      <c r="FM419" s="72"/>
      <c r="FN419" s="72"/>
      <c r="FO419" s="72"/>
      <c r="FP419" s="72"/>
      <c r="FQ419" s="72"/>
      <c r="FR419" s="72"/>
      <c r="FS419" s="72"/>
      <c r="FT419" s="72"/>
      <c r="FU419" s="72"/>
      <c r="FV419" s="72"/>
      <c r="FW419" s="72"/>
      <c r="FX419" s="72"/>
      <c r="FY419" s="72"/>
      <c r="FZ419" s="72"/>
      <c r="GA419" s="72"/>
      <c r="GB419" s="72"/>
      <c r="GC419" s="72"/>
      <c r="GD419" s="72"/>
      <c r="GE419" s="72"/>
      <c r="GF419" s="72"/>
      <c r="GG419" s="72"/>
      <c r="GH419" s="72"/>
      <c r="GI419" s="72"/>
      <c r="GJ419" s="72"/>
      <c r="GK419" s="72"/>
      <c r="GL419" s="72"/>
      <c r="GM419" s="72"/>
      <c r="GN419" s="72"/>
      <c r="GO419" s="72"/>
      <c r="GP419" s="72"/>
      <c r="GQ419" s="72"/>
      <c r="GR419" s="72"/>
      <c r="GS419" s="72"/>
      <c r="GT419" s="72"/>
      <c r="GU419" s="72"/>
      <c r="GV419" s="72"/>
      <c r="GW419" s="72"/>
      <c r="GX419" s="72"/>
      <c r="GY419" s="72"/>
      <c r="GZ419" s="72"/>
      <c r="HA419" s="72"/>
      <c r="HB419" s="72"/>
      <c r="HC419" s="72"/>
      <c r="HD419" s="72"/>
      <c r="HE419" s="72"/>
      <c r="HF419" s="72"/>
      <c r="HG419" s="72"/>
      <c r="HH419" s="72"/>
      <c r="HI419" s="72"/>
      <c r="HJ419" s="72"/>
      <c r="HK419" s="72"/>
      <c r="HL419" s="72"/>
      <c r="HM419" s="72"/>
      <c r="HN419" s="72"/>
      <c r="HO419" s="72"/>
      <c r="HP419" s="72"/>
      <c r="HQ419" s="72"/>
      <c r="HR419" s="72"/>
      <c r="HS419" s="72"/>
      <c r="HT419" s="72"/>
      <c r="HU419" s="72"/>
      <c r="HV419" s="72"/>
      <c r="HW419" s="72"/>
      <c r="HX419" s="72"/>
      <c r="HY419" s="72"/>
      <c r="HZ419" s="72"/>
      <c r="IA419" s="72"/>
      <c r="IB419" s="72"/>
      <c r="IC419" s="72"/>
      <c r="ID419" s="72"/>
      <c r="IE419" s="72"/>
      <c r="IF419" s="72"/>
      <c r="IG419" s="72"/>
      <c r="IH419" s="72"/>
      <c r="II419" s="72"/>
      <c r="IJ419" s="72"/>
      <c r="IK419" s="72"/>
    </row>
    <row r="420" spans="1:245" x14ac:dyDescent="0.35">
      <c r="A420" s="84"/>
      <c r="B420" s="84"/>
      <c r="C420" s="84"/>
      <c r="D420" s="85"/>
      <c r="E420" s="86"/>
    </row>
    <row r="421" spans="1:245" s="68" customFormat="1" x14ac:dyDescent="0.35">
      <c r="A421" s="84" t="s">
        <v>858</v>
      </c>
      <c r="B421" s="84" t="s">
        <v>859</v>
      </c>
      <c r="C421" s="84" t="s">
        <v>17</v>
      </c>
      <c r="D421" s="85">
        <v>13000000</v>
      </c>
      <c r="E421" s="86"/>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c r="FE421" s="1"/>
      <c r="FF421" s="1"/>
      <c r="FG421" s="1"/>
      <c r="FH421" s="1"/>
      <c r="FI421" s="1"/>
      <c r="FJ421" s="1"/>
      <c r="FK421" s="1"/>
      <c r="FL421" s="1"/>
      <c r="FM421" s="1"/>
      <c r="FN421" s="1"/>
      <c r="FO421" s="1"/>
      <c r="FP421" s="1"/>
      <c r="FQ421" s="1"/>
      <c r="FR421" s="1"/>
      <c r="FS421" s="1"/>
      <c r="FT421" s="1"/>
      <c r="FU421" s="1"/>
      <c r="FV421" s="1"/>
      <c r="FW421" s="1"/>
      <c r="FX421" s="1"/>
      <c r="FY421" s="1"/>
      <c r="FZ421" s="1"/>
      <c r="GA421" s="1"/>
      <c r="GB421" s="1"/>
      <c r="GC421" s="1"/>
      <c r="GD421" s="1"/>
      <c r="GE421" s="1"/>
      <c r="GF421" s="1"/>
      <c r="GG421" s="1"/>
      <c r="GH421" s="1"/>
      <c r="GI421" s="1"/>
      <c r="GJ421" s="1"/>
      <c r="GK421" s="1"/>
      <c r="GL421" s="1"/>
      <c r="GM421" s="1"/>
      <c r="GN421" s="1"/>
      <c r="GO421" s="1"/>
      <c r="GP421" s="1"/>
      <c r="GQ421" s="1"/>
      <c r="GR421" s="1"/>
      <c r="GS421" s="1"/>
      <c r="GT421" s="1"/>
      <c r="GU421" s="1"/>
      <c r="GV421" s="1"/>
      <c r="GW421" s="1"/>
      <c r="GX421" s="1"/>
      <c r="GY421" s="1"/>
      <c r="GZ421" s="1"/>
      <c r="HA421" s="1"/>
      <c r="HB421" s="1"/>
      <c r="HC421" s="1"/>
      <c r="HD421" s="1"/>
      <c r="HE421" s="1"/>
      <c r="HF421" s="1"/>
      <c r="HG421" s="1"/>
      <c r="HH421" s="1"/>
      <c r="HI421" s="1"/>
      <c r="HJ421" s="1"/>
      <c r="HK421" s="1"/>
      <c r="HL421" s="1"/>
      <c r="HM421" s="1"/>
      <c r="HN421" s="1"/>
      <c r="HO421" s="1"/>
      <c r="HP421" s="1"/>
      <c r="HQ421" s="1"/>
      <c r="HR421" s="1"/>
      <c r="HS421" s="1"/>
      <c r="HT421" s="1"/>
      <c r="HU421" s="1"/>
      <c r="HV421" s="1"/>
      <c r="HW421" s="1"/>
      <c r="HX421" s="1"/>
      <c r="HY421" s="1"/>
      <c r="HZ421" s="1"/>
      <c r="IA421" s="1"/>
      <c r="IB421" s="1"/>
      <c r="IC421" s="1"/>
      <c r="ID421" s="1"/>
      <c r="IE421" s="1"/>
      <c r="IF421" s="1"/>
      <c r="IG421" s="1"/>
      <c r="IH421" s="1"/>
      <c r="II421" s="1"/>
      <c r="IJ421" s="1"/>
      <c r="IK421" s="1"/>
    </row>
    <row r="422" spans="1:245" x14ac:dyDescent="0.35">
      <c r="A422" s="84" t="s">
        <v>860</v>
      </c>
      <c r="B422" s="84" t="s">
        <v>861</v>
      </c>
      <c r="C422" s="84" t="s">
        <v>17</v>
      </c>
      <c r="D422" s="85">
        <v>13000000</v>
      </c>
      <c r="E422" s="86"/>
    </row>
    <row r="423" spans="1:245" x14ac:dyDescent="0.35">
      <c r="A423" s="84" t="s">
        <v>862</v>
      </c>
      <c r="B423" s="84" t="s">
        <v>863</v>
      </c>
      <c r="C423" s="84" t="s">
        <v>17</v>
      </c>
      <c r="D423" s="85">
        <v>10000000</v>
      </c>
      <c r="E423" s="86"/>
      <c r="F423" s="69"/>
      <c r="G423" s="69"/>
      <c r="H423" s="69"/>
      <c r="I423" s="69"/>
      <c r="J423" s="69"/>
      <c r="K423" s="69"/>
      <c r="L423" s="69"/>
      <c r="M423" s="69"/>
      <c r="N423" s="69"/>
      <c r="O423" s="69"/>
      <c r="P423" s="69"/>
      <c r="Q423" s="69"/>
      <c r="R423" s="69"/>
      <c r="S423" s="69"/>
      <c r="T423" s="69"/>
      <c r="U423" s="69"/>
      <c r="V423" s="69"/>
      <c r="W423" s="69"/>
      <c r="X423" s="69"/>
      <c r="Y423" s="69"/>
      <c r="Z423" s="69"/>
      <c r="AA423" s="69"/>
      <c r="AB423" s="69"/>
      <c r="AC423" s="69"/>
      <c r="AD423" s="69"/>
      <c r="AE423" s="69"/>
      <c r="AF423" s="69"/>
      <c r="AG423" s="69"/>
      <c r="AH423" s="69"/>
      <c r="AI423" s="69"/>
      <c r="AJ423" s="69"/>
      <c r="AK423" s="69"/>
      <c r="AL423" s="69"/>
      <c r="AM423" s="69"/>
      <c r="AN423" s="69"/>
      <c r="AO423" s="69"/>
      <c r="AP423" s="69"/>
      <c r="AQ423" s="69"/>
      <c r="AR423" s="69"/>
      <c r="AS423" s="69"/>
      <c r="AT423" s="69"/>
      <c r="AU423" s="69"/>
      <c r="AV423" s="69"/>
      <c r="AW423" s="69"/>
      <c r="AX423" s="69"/>
      <c r="AY423" s="69"/>
      <c r="AZ423" s="69"/>
      <c r="BA423" s="69"/>
      <c r="BB423" s="69"/>
      <c r="BC423" s="69"/>
      <c r="BD423" s="69"/>
      <c r="BE423" s="69"/>
      <c r="BF423" s="69"/>
      <c r="BG423" s="69"/>
      <c r="BH423" s="69"/>
      <c r="BI423" s="69"/>
      <c r="BJ423" s="69"/>
      <c r="BK423" s="69"/>
      <c r="BL423" s="69"/>
      <c r="BM423" s="69"/>
      <c r="BN423" s="69"/>
      <c r="BO423" s="69"/>
      <c r="BP423" s="69"/>
      <c r="BQ423" s="69"/>
      <c r="BR423" s="69"/>
      <c r="BS423" s="69"/>
      <c r="BT423" s="69"/>
      <c r="BU423" s="69"/>
      <c r="BV423" s="69"/>
      <c r="BW423" s="69"/>
      <c r="BX423" s="69"/>
      <c r="BY423" s="69"/>
      <c r="BZ423" s="69"/>
      <c r="CA423" s="69"/>
      <c r="CB423" s="69"/>
      <c r="CC423" s="69"/>
      <c r="CD423" s="69"/>
      <c r="CE423" s="69"/>
      <c r="CF423" s="69"/>
      <c r="CG423" s="69"/>
      <c r="CH423" s="69"/>
      <c r="CI423" s="69"/>
      <c r="CJ423" s="69"/>
      <c r="CK423" s="69"/>
      <c r="CL423" s="69"/>
      <c r="CM423" s="69"/>
      <c r="CN423" s="69"/>
      <c r="CO423" s="69"/>
      <c r="CP423" s="69"/>
      <c r="CQ423" s="69"/>
      <c r="CR423" s="69"/>
      <c r="CS423" s="69"/>
      <c r="CT423" s="69"/>
      <c r="CU423" s="69"/>
      <c r="CV423" s="69"/>
      <c r="CW423" s="69"/>
      <c r="CX423" s="69"/>
      <c r="CY423" s="69"/>
      <c r="CZ423" s="69"/>
      <c r="DA423" s="69"/>
      <c r="DB423" s="69"/>
      <c r="DC423" s="69"/>
      <c r="DD423" s="69"/>
      <c r="DE423" s="69"/>
      <c r="DF423" s="69"/>
      <c r="DG423" s="69"/>
      <c r="DH423" s="69"/>
      <c r="DI423" s="69"/>
      <c r="DJ423" s="69"/>
      <c r="DK423" s="69"/>
      <c r="DL423" s="69"/>
      <c r="DM423" s="69"/>
      <c r="DN423" s="69"/>
      <c r="DO423" s="69"/>
      <c r="DP423" s="69"/>
      <c r="DQ423" s="69"/>
      <c r="DR423" s="69"/>
      <c r="DS423" s="69"/>
      <c r="DT423" s="69"/>
      <c r="DU423" s="69"/>
      <c r="DV423" s="69"/>
      <c r="DW423" s="69"/>
      <c r="DX423" s="69"/>
      <c r="DY423" s="69"/>
      <c r="DZ423" s="69"/>
      <c r="EA423" s="69"/>
      <c r="EB423" s="69"/>
      <c r="EC423" s="69"/>
      <c r="ED423" s="69"/>
      <c r="EE423" s="69"/>
      <c r="EF423" s="69"/>
      <c r="EG423" s="69"/>
      <c r="EH423" s="69"/>
      <c r="EI423" s="69"/>
      <c r="EJ423" s="69"/>
      <c r="EK423" s="69"/>
      <c r="EL423" s="69"/>
      <c r="EM423" s="69"/>
      <c r="EN423" s="69"/>
      <c r="EO423" s="69"/>
      <c r="EP423" s="69"/>
      <c r="EQ423" s="69"/>
      <c r="ER423" s="69"/>
      <c r="ES423" s="69"/>
      <c r="ET423" s="69"/>
      <c r="EU423" s="69"/>
      <c r="EV423" s="69"/>
      <c r="EW423" s="69"/>
      <c r="EX423" s="69"/>
      <c r="EY423" s="69"/>
      <c r="EZ423" s="69"/>
      <c r="FA423" s="69"/>
      <c r="FB423" s="69"/>
      <c r="FC423" s="69"/>
      <c r="FD423" s="69"/>
      <c r="FE423" s="69"/>
      <c r="FF423" s="69"/>
      <c r="FG423" s="69"/>
      <c r="FH423" s="69"/>
      <c r="FI423" s="69"/>
      <c r="FJ423" s="69"/>
      <c r="FK423" s="69"/>
      <c r="FL423" s="69"/>
      <c r="FM423" s="69"/>
      <c r="FN423" s="69"/>
      <c r="FO423" s="69"/>
      <c r="FP423" s="69"/>
      <c r="FQ423" s="69"/>
      <c r="FR423" s="69"/>
      <c r="FS423" s="69"/>
      <c r="FT423" s="69"/>
      <c r="FU423" s="69"/>
      <c r="FV423" s="69"/>
      <c r="FW423" s="69"/>
      <c r="FX423" s="69"/>
      <c r="FY423" s="69"/>
      <c r="FZ423" s="69"/>
      <c r="GA423" s="69"/>
      <c r="GB423" s="69"/>
      <c r="GC423" s="69"/>
      <c r="GD423" s="69"/>
      <c r="GE423" s="69"/>
      <c r="GF423" s="69"/>
      <c r="GG423" s="69"/>
      <c r="GH423" s="69"/>
      <c r="GI423" s="69"/>
      <c r="GJ423" s="69"/>
      <c r="GK423" s="69"/>
      <c r="GL423" s="69"/>
      <c r="GM423" s="69"/>
      <c r="GN423" s="69"/>
      <c r="GO423" s="69"/>
      <c r="GP423" s="69"/>
      <c r="GQ423" s="69"/>
      <c r="GR423" s="69"/>
      <c r="GS423" s="69"/>
      <c r="GT423" s="69"/>
      <c r="GU423" s="69"/>
      <c r="GV423" s="69"/>
      <c r="GW423" s="69"/>
      <c r="GX423" s="69"/>
      <c r="GY423" s="69"/>
      <c r="GZ423" s="69"/>
      <c r="HA423" s="69"/>
      <c r="HB423" s="69"/>
      <c r="HC423" s="69"/>
      <c r="HD423" s="69"/>
      <c r="HE423" s="69"/>
      <c r="HF423" s="69"/>
      <c r="HG423" s="69"/>
      <c r="HH423" s="69"/>
      <c r="HI423" s="69"/>
      <c r="HJ423" s="69"/>
      <c r="HK423" s="69"/>
      <c r="HL423" s="69"/>
      <c r="HM423" s="69"/>
      <c r="HN423" s="69"/>
      <c r="HO423" s="69"/>
      <c r="HP423" s="69"/>
      <c r="HQ423" s="69"/>
      <c r="HR423" s="69"/>
      <c r="HS423" s="69"/>
      <c r="HT423" s="69"/>
      <c r="HU423" s="69"/>
      <c r="HV423" s="69"/>
      <c r="HW423" s="69"/>
      <c r="HX423" s="69"/>
      <c r="HY423" s="69"/>
      <c r="HZ423" s="69"/>
      <c r="IA423" s="69"/>
      <c r="IB423" s="69"/>
      <c r="IC423" s="69"/>
      <c r="ID423" s="69"/>
      <c r="IE423" s="69"/>
      <c r="IF423" s="69"/>
      <c r="IG423" s="69"/>
      <c r="IH423" s="69"/>
      <c r="II423" s="69"/>
      <c r="IJ423" s="69"/>
      <c r="IK423" s="69"/>
    </row>
    <row r="424" spans="1:245" s="68" customFormat="1" x14ac:dyDescent="0.35">
      <c r="A424" s="84" t="s">
        <v>864</v>
      </c>
      <c r="B424" s="84" t="s">
        <v>865</v>
      </c>
      <c r="C424" s="84" t="s">
        <v>17</v>
      </c>
      <c r="D424" s="85">
        <v>9000000</v>
      </c>
      <c r="E424" s="86"/>
      <c r="F424" s="69"/>
      <c r="G424" s="69"/>
      <c r="H424" s="69"/>
      <c r="I424" s="69"/>
      <c r="J424" s="69"/>
      <c r="K424" s="69"/>
      <c r="L424" s="69"/>
      <c r="M424" s="69"/>
      <c r="N424" s="69"/>
      <c r="O424" s="69"/>
      <c r="P424" s="69"/>
      <c r="Q424" s="69"/>
      <c r="R424" s="69"/>
      <c r="S424" s="69"/>
      <c r="T424" s="69"/>
      <c r="U424" s="69"/>
      <c r="V424" s="69"/>
      <c r="W424" s="69"/>
      <c r="X424" s="69"/>
      <c r="Y424" s="69"/>
      <c r="Z424" s="69"/>
      <c r="AA424" s="69"/>
      <c r="AB424" s="69"/>
      <c r="AC424" s="69"/>
      <c r="AD424" s="69"/>
      <c r="AE424" s="69"/>
      <c r="AF424" s="69"/>
      <c r="AG424" s="69"/>
      <c r="AH424" s="69"/>
      <c r="AI424" s="69"/>
      <c r="AJ424" s="69"/>
      <c r="AK424" s="69"/>
      <c r="AL424" s="69"/>
      <c r="AM424" s="69"/>
      <c r="AN424" s="69"/>
      <c r="AO424" s="69"/>
      <c r="AP424" s="69"/>
      <c r="AQ424" s="69"/>
      <c r="AR424" s="69"/>
      <c r="AS424" s="69"/>
      <c r="AT424" s="69"/>
      <c r="AU424" s="69"/>
      <c r="AV424" s="69"/>
      <c r="AW424" s="69"/>
      <c r="AX424" s="69"/>
      <c r="AY424" s="69"/>
      <c r="AZ424" s="69"/>
      <c r="BA424" s="69"/>
      <c r="BB424" s="69"/>
      <c r="BC424" s="69"/>
      <c r="BD424" s="69"/>
      <c r="BE424" s="69"/>
      <c r="BF424" s="69"/>
      <c r="BG424" s="69"/>
      <c r="BH424" s="69"/>
      <c r="BI424" s="69"/>
      <c r="BJ424" s="69"/>
      <c r="BK424" s="69"/>
      <c r="BL424" s="69"/>
      <c r="BM424" s="69"/>
      <c r="BN424" s="69"/>
      <c r="BO424" s="69"/>
      <c r="BP424" s="69"/>
      <c r="BQ424" s="69"/>
      <c r="BR424" s="69"/>
      <c r="BS424" s="69"/>
      <c r="BT424" s="69"/>
      <c r="BU424" s="69"/>
      <c r="BV424" s="69"/>
      <c r="BW424" s="69"/>
      <c r="BX424" s="69"/>
      <c r="BY424" s="69"/>
      <c r="BZ424" s="69"/>
      <c r="CA424" s="69"/>
      <c r="CB424" s="69"/>
      <c r="CC424" s="69"/>
      <c r="CD424" s="69"/>
      <c r="CE424" s="69"/>
      <c r="CF424" s="69"/>
      <c r="CG424" s="69"/>
      <c r="CH424" s="69"/>
      <c r="CI424" s="69"/>
      <c r="CJ424" s="69"/>
      <c r="CK424" s="69"/>
      <c r="CL424" s="69"/>
      <c r="CM424" s="69"/>
      <c r="CN424" s="69"/>
      <c r="CO424" s="69"/>
      <c r="CP424" s="69"/>
      <c r="CQ424" s="69"/>
      <c r="CR424" s="69"/>
      <c r="CS424" s="69"/>
      <c r="CT424" s="69"/>
      <c r="CU424" s="69"/>
      <c r="CV424" s="69"/>
      <c r="CW424" s="69"/>
      <c r="CX424" s="69"/>
      <c r="CY424" s="69"/>
      <c r="CZ424" s="69"/>
      <c r="DA424" s="69"/>
      <c r="DB424" s="69"/>
      <c r="DC424" s="69"/>
      <c r="DD424" s="69"/>
      <c r="DE424" s="69"/>
      <c r="DF424" s="69"/>
      <c r="DG424" s="69"/>
      <c r="DH424" s="69"/>
      <c r="DI424" s="69"/>
      <c r="DJ424" s="69"/>
      <c r="DK424" s="69"/>
      <c r="DL424" s="69"/>
      <c r="DM424" s="69"/>
      <c r="DN424" s="69"/>
      <c r="DO424" s="69"/>
      <c r="DP424" s="69"/>
      <c r="DQ424" s="69"/>
      <c r="DR424" s="69"/>
      <c r="DS424" s="69"/>
      <c r="DT424" s="69"/>
      <c r="DU424" s="69"/>
      <c r="DV424" s="69"/>
      <c r="DW424" s="69"/>
      <c r="DX424" s="69"/>
      <c r="DY424" s="69"/>
      <c r="DZ424" s="69"/>
      <c r="EA424" s="69"/>
      <c r="EB424" s="69"/>
      <c r="EC424" s="69"/>
      <c r="ED424" s="69"/>
      <c r="EE424" s="69"/>
      <c r="EF424" s="69"/>
      <c r="EG424" s="69"/>
      <c r="EH424" s="69"/>
      <c r="EI424" s="69"/>
      <c r="EJ424" s="69"/>
      <c r="EK424" s="69"/>
      <c r="EL424" s="69"/>
      <c r="EM424" s="69"/>
      <c r="EN424" s="69"/>
      <c r="EO424" s="69"/>
      <c r="EP424" s="69"/>
      <c r="EQ424" s="69"/>
      <c r="ER424" s="69"/>
      <c r="ES424" s="69"/>
      <c r="ET424" s="69"/>
      <c r="EU424" s="69"/>
      <c r="EV424" s="69"/>
      <c r="EW424" s="69"/>
      <c r="EX424" s="69"/>
      <c r="EY424" s="69"/>
      <c r="EZ424" s="69"/>
      <c r="FA424" s="69"/>
      <c r="FB424" s="69"/>
      <c r="FC424" s="69"/>
      <c r="FD424" s="69"/>
      <c r="FE424" s="69"/>
      <c r="FF424" s="69"/>
      <c r="FG424" s="69"/>
      <c r="FH424" s="69"/>
      <c r="FI424" s="69"/>
      <c r="FJ424" s="69"/>
      <c r="FK424" s="69"/>
      <c r="FL424" s="69"/>
      <c r="FM424" s="69"/>
      <c r="FN424" s="69"/>
      <c r="FO424" s="69"/>
      <c r="FP424" s="69"/>
      <c r="FQ424" s="69"/>
      <c r="FR424" s="69"/>
      <c r="FS424" s="69"/>
      <c r="FT424" s="69"/>
      <c r="FU424" s="69"/>
      <c r="FV424" s="69"/>
      <c r="FW424" s="69"/>
      <c r="FX424" s="69"/>
      <c r="FY424" s="69"/>
      <c r="FZ424" s="69"/>
      <c r="GA424" s="69"/>
      <c r="GB424" s="69"/>
      <c r="GC424" s="69"/>
      <c r="GD424" s="69"/>
      <c r="GE424" s="69"/>
      <c r="GF424" s="69"/>
      <c r="GG424" s="69"/>
      <c r="GH424" s="69"/>
      <c r="GI424" s="69"/>
      <c r="GJ424" s="69"/>
      <c r="GK424" s="69"/>
      <c r="GL424" s="69"/>
      <c r="GM424" s="69"/>
      <c r="GN424" s="69"/>
      <c r="GO424" s="69"/>
      <c r="GP424" s="69"/>
      <c r="GQ424" s="69"/>
      <c r="GR424" s="69"/>
      <c r="GS424" s="69"/>
      <c r="GT424" s="69"/>
      <c r="GU424" s="69"/>
      <c r="GV424" s="69"/>
      <c r="GW424" s="69"/>
      <c r="GX424" s="69"/>
      <c r="GY424" s="69"/>
      <c r="GZ424" s="69"/>
      <c r="HA424" s="69"/>
      <c r="HB424" s="69"/>
      <c r="HC424" s="69"/>
      <c r="HD424" s="69"/>
      <c r="HE424" s="69"/>
      <c r="HF424" s="69"/>
      <c r="HG424" s="69"/>
      <c r="HH424" s="69"/>
      <c r="HI424" s="69"/>
      <c r="HJ424" s="69"/>
      <c r="HK424" s="69"/>
      <c r="HL424" s="69"/>
      <c r="HM424" s="69"/>
      <c r="HN424" s="69"/>
      <c r="HO424" s="69"/>
      <c r="HP424" s="69"/>
      <c r="HQ424" s="69"/>
      <c r="HR424" s="69"/>
      <c r="HS424" s="69"/>
      <c r="HT424" s="69"/>
      <c r="HU424" s="69"/>
      <c r="HV424" s="69"/>
      <c r="HW424" s="69"/>
      <c r="HX424" s="69"/>
      <c r="HY424" s="69"/>
      <c r="HZ424" s="69"/>
      <c r="IA424" s="69"/>
      <c r="IB424" s="69"/>
      <c r="IC424" s="69"/>
      <c r="ID424" s="69"/>
      <c r="IE424" s="69"/>
      <c r="IF424" s="69"/>
      <c r="IG424" s="69"/>
      <c r="IH424" s="69"/>
      <c r="II424" s="69"/>
      <c r="IJ424" s="69"/>
      <c r="IK424" s="69"/>
    </row>
    <row r="425" spans="1:245" s="70" customFormat="1" x14ac:dyDescent="0.35">
      <c r="A425" s="84" t="s">
        <v>866</v>
      </c>
      <c r="B425" s="84" t="s">
        <v>867</v>
      </c>
      <c r="C425" s="84" t="s">
        <v>17</v>
      </c>
      <c r="D425" s="85">
        <v>7000000</v>
      </c>
      <c r="E425" s="86"/>
      <c r="F425" s="69"/>
      <c r="G425" s="69"/>
      <c r="H425" s="69"/>
      <c r="I425" s="69"/>
      <c r="J425" s="69"/>
      <c r="K425" s="69"/>
      <c r="L425" s="69"/>
      <c r="M425" s="69"/>
      <c r="N425" s="69"/>
      <c r="O425" s="69"/>
      <c r="P425" s="69"/>
      <c r="Q425" s="69"/>
      <c r="R425" s="69"/>
      <c r="S425" s="69"/>
      <c r="T425" s="69"/>
      <c r="U425" s="69"/>
      <c r="V425" s="69"/>
      <c r="W425" s="69"/>
      <c r="X425" s="69"/>
      <c r="Y425" s="69"/>
      <c r="Z425" s="69"/>
      <c r="AA425" s="69"/>
      <c r="AB425" s="69"/>
      <c r="AC425" s="69"/>
      <c r="AD425" s="69"/>
      <c r="AE425" s="69"/>
      <c r="AF425" s="69"/>
      <c r="AG425" s="69"/>
      <c r="AH425" s="69"/>
      <c r="AI425" s="69"/>
      <c r="AJ425" s="69"/>
      <c r="AK425" s="69"/>
      <c r="AL425" s="69"/>
      <c r="AM425" s="69"/>
      <c r="AN425" s="69"/>
      <c r="AO425" s="69"/>
      <c r="AP425" s="69"/>
      <c r="AQ425" s="69"/>
      <c r="AR425" s="69"/>
      <c r="AS425" s="69"/>
      <c r="AT425" s="69"/>
      <c r="AU425" s="69"/>
      <c r="AV425" s="69"/>
      <c r="AW425" s="69"/>
      <c r="AX425" s="69"/>
      <c r="AY425" s="69"/>
      <c r="AZ425" s="69"/>
      <c r="BA425" s="69"/>
      <c r="BB425" s="69"/>
      <c r="BC425" s="69"/>
      <c r="BD425" s="69"/>
      <c r="BE425" s="69"/>
      <c r="BF425" s="69"/>
      <c r="BG425" s="69"/>
      <c r="BH425" s="69"/>
      <c r="BI425" s="69"/>
      <c r="BJ425" s="69"/>
      <c r="BK425" s="69"/>
      <c r="BL425" s="69"/>
      <c r="BM425" s="69"/>
      <c r="BN425" s="69"/>
      <c r="BO425" s="69"/>
      <c r="BP425" s="69"/>
      <c r="BQ425" s="69"/>
      <c r="BR425" s="69"/>
      <c r="BS425" s="69"/>
      <c r="BT425" s="69"/>
      <c r="BU425" s="69"/>
      <c r="BV425" s="69"/>
      <c r="BW425" s="69"/>
      <c r="BX425" s="69"/>
      <c r="BY425" s="69"/>
      <c r="BZ425" s="69"/>
      <c r="CA425" s="69"/>
      <c r="CB425" s="69"/>
      <c r="CC425" s="69"/>
      <c r="CD425" s="69"/>
      <c r="CE425" s="69"/>
      <c r="CF425" s="69"/>
      <c r="CG425" s="69"/>
      <c r="CH425" s="69"/>
      <c r="CI425" s="69"/>
      <c r="CJ425" s="69"/>
      <c r="CK425" s="69"/>
      <c r="CL425" s="69"/>
      <c r="CM425" s="69"/>
      <c r="CN425" s="69"/>
      <c r="CO425" s="69"/>
      <c r="CP425" s="69"/>
      <c r="CQ425" s="69"/>
      <c r="CR425" s="69"/>
      <c r="CS425" s="69"/>
      <c r="CT425" s="69"/>
      <c r="CU425" s="69"/>
      <c r="CV425" s="69"/>
      <c r="CW425" s="69"/>
      <c r="CX425" s="69"/>
      <c r="CY425" s="69"/>
      <c r="CZ425" s="69"/>
      <c r="DA425" s="69"/>
      <c r="DB425" s="69"/>
      <c r="DC425" s="69"/>
      <c r="DD425" s="69"/>
      <c r="DE425" s="69"/>
      <c r="DF425" s="69"/>
      <c r="DG425" s="69"/>
      <c r="DH425" s="69"/>
      <c r="DI425" s="69"/>
      <c r="DJ425" s="69"/>
      <c r="DK425" s="69"/>
      <c r="DL425" s="69"/>
      <c r="DM425" s="69"/>
      <c r="DN425" s="69"/>
      <c r="DO425" s="69"/>
      <c r="DP425" s="69"/>
      <c r="DQ425" s="69"/>
      <c r="DR425" s="69"/>
      <c r="DS425" s="69"/>
      <c r="DT425" s="69"/>
      <c r="DU425" s="69"/>
      <c r="DV425" s="69"/>
      <c r="DW425" s="69"/>
      <c r="DX425" s="69"/>
      <c r="DY425" s="69"/>
      <c r="DZ425" s="69"/>
      <c r="EA425" s="69"/>
      <c r="EB425" s="69"/>
      <c r="EC425" s="69"/>
      <c r="ED425" s="69"/>
      <c r="EE425" s="69"/>
      <c r="EF425" s="69"/>
      <c r="EG425" s="69"/>
      <c r="EH425" s="69"/>
      <c r="EI425" s="69"/>
      <c r="EJ425" s="69"/>
      <c r="EK425" s="69"/>
      <c r="EL425" s="69"/>
      <c r="EM425" s="69"/>
      <c r="EN425" s="69"/>
      <c r="EO425" s="69"/>
      <c r="EP425" s="69"/>
      <c r="EQ425" s="69"/>
      <c r="ER425" s="69"/>
      <c r="ES425" s="69"/>
      <c r="ET425" s="69"/>
      <c r="EU425" s="69"/>
      <c r="EV425" s="69"/>
      <c r="EW425" s="69"/>
      <c r="EX425" s="69"/>
      <c r="EY425" s="69"/>
      <c r="EZ425" s="69"/>
      <c r="FA425" s="69"/>
      <c r="FB425" s="69"/>
      <c r="FC425" s="69"/>
      <c r="FD425" s="69"/>
      <c r="FE425" s="69"/>
      <c r="FF425" s="69"/>
      <c r="FG425" s="69"/>
      <c r="FH425" s="69"/>
      <c r="FI425" s="69"/>
      <c r="FJ425" s="69"/>
      <c r="FK425" s="69"/>
      <c r="FL425" s="69"/>
      <c r="FM425" s="69"/>
      <c r="FN425" s="69"/>
      <c r="FO425" s="69"/>
      <c r="FP425" s="69"/>
      <c r="FQ425" s="69"/>
      <c r="FR425" s="69"/>
      <c r="FS425" s="69"/>
      <c r="FT425" s="69"/>
      <c r="FU425" s="69"/>
      <c r="FV425" s="69"/>
      <c r="FW425" s="69"/>
      <c r="FX425" s="69"/>
      <c r="FY425" s="69"/>
      <c r="FZ425" s="69"/>
      <c r="GA425" s="69"/>
      <c r="GB425" s="69"/>
      <c r="GC425" s="69"/>
      <c r="GD425" s="69"/>
      <c r="GE425" s="69"/>
      <c r="GF425" s="69"/>
      <c r="GG425" s="69"/>
      <c r="GH425" s="69"/>
      <c r="GI425" s="69"/>
      <c r="GJ425" s="69"/>
      <c r="GK425" s="69"/>
      <c r="GL425" s="69"/>
      <c r="GM425" s="69"/>
      <c r="GN425" s="69"/>
      <c r="GO425" s="69"/>
      <c r="GP425" s="69"/>
      <c r="GQ425" s="69"/>
      <c r="GR425" s="69"/>
      <c r="GS425" s="69"/>
      <c r="GT425" s="69"/>
      <c r="GU425" s="69"/>
      <c r="GV425" s="69"/>
      <c r="GW425" s="69"/>
      <c r="GX425" s="69"/>
      <c r="GY425" s="69"/>
      <c r="GZ425" s="69"/>
      <c r="HA425" s="69"/>
      <c r="HB425" s="69"/>
      <c r="HC425" s="69"/>
      <c r="HD425" s="69"/>
      <c r="HE425" s="69"/>
      <c r="HF425" s="69"/>
      <c r="HG425" s="69"/>
      <c r="HH425" s="69"/>
      <c r="HI425" s="69"/>
      <c r="HJ425" s="69"/>
      <c r="HK425" s="69"/>
      <c r="HL425" s="69"/>
      <c r="HM425" s="69"/>
      <c r="HN425" s="69"/>
      <c r="HO425" s="69"/>
      <c r="HP425" s="69"/>
      <c r="HQ425" s="69"/>
      <c r="HR425" s="69"/>
      <c r="HS425" s="69"/>
      <c r="HT425" s="69"/>
      <c r="HU425" s="69"/>
      <c r="HV425" s="69"/>
      <c r="HW425" s="69"/>
      <c r="HX425" s="69"/>
      <c r="HY425" s="69"/>
      <c r="HZ425" s="69"/>
      <c r="IA425" s="69"/>
      <c r="IB425" s="69"/>
      <c r="IC425" s="69"/>
      <c r="ID425" s="69"/>
      <c r="IE425" s="69"/>
      <c r="IF425" s="69"/>
      <c r="IG425" s="69"/>
      <c r="IH425" s="69"/>
      <c r="II425" s="69"/>
      <c r="IJ425" s="69"/>
      <c r="IK425" s="69"/>
    </row>
    <row r="426" spans="1:245" s="68" customFormat="1" x14ac:dyDescent="0.35">
      <c r="A426" s="84" t="s">
        <v>868</v>
      </c>
      <c r="B426" s="84" t="s">
        <v>869</v>
      </c>
      <c r="C426" s="84" t="s">
        <v>17</v>
      </c>
      <c r="D426" s="85">
        <v>6000000</v>
      </c>
      <c r="E426" s="86"/>
    </row>
    <row r="427" spans="1:245" s="69" customFormat="1" x14ac:dyDescent="0.35">
      <c r="A427" s="89" t="s">
        <v>870</v>
      </c>
      <c r="B427" s="89" t="s">
        <v>871</v>
      </c>
      <c r="C427" s="89" t="s">
        <v>17</v>
      </c>
      <c r="D427" s="90">
        <v>8000000</v>
      </c>
      <c r="E427" s="91" t="s">
        <v>542</v>
      </c>
    </row>
    <row r="428" spans="1:245" s="69" customFormat="1" x14ac:dyDescent="0.35">
      <c r="A428" s="89" t="s">
        <v>872</v>
      </c>
      <c r="B428" s="89" t="s">
        <v>873</v>
      </c>
      <c r="C428" s="89" t="s">
        <v>17</v>
      </c>
      <c r="D428" s="90">
        <v>6000000</v>
      </c>
      <c r="E428" s="91" t="s">
        <v>542</v>
      </c>
      <c r="F428" s="68"/>
      <c r="G428" s="68"/>
      <c r="H428" s="68"/>
      <c r="I428" s="68"/>
      <c r="J428" s="68"/>
      <c r="K428" s="68"/>
      <c r="L428" s="68"/>
      <c r="M428" s="68"/>
      <c r="N428" s="68"/>
      <c r="O428" s="68"/>
      <c r="P428" s="68"/>
      <c r="Q428" s="68"/>
      <c r="R428" s="68"/>
      <c r="S428" s="68"/>
      <c r="T428" s="68"/>
      <c r="U428" s="68"/>
      <c r="V428" s="68"/>
      <c r="W428" s="68"/>
      <c r="X428" s="68"/>
      <c r="Y428" s="68"/>
      <c r="Z428" s="68"/>
      <c r="AA428" s="68"/>
      <c r="AB428" s="68"/>
      <c r="AC428" s="68"/>
      <c r="AD428" s="68"/>
      <c r="AE428" s="68"/>
      <c r="AF428" s="68"/>
      <c r="AG428" s="68"/>
      <c r="AH428" s="68"/>
      <c r="AI428" s="68"/>
      <c r="AJ428" s="68"/>
      <c r="AK428" s="68"/>
      <c r="AL428" s="68"/>
      <c r="AM428" s="68"/>
      <c r="AN428" s="68"/>
      <c r="AO428" s="68"/>
      <c r="AP428" s="68"/>
      <c r="AQ428" s="68"/>
      <c r="AR428" s="68"/>
      <c r="AS428" s="68"/>
      <c r="AT428" s="68"/>
      <c r="AU428" s="68"/>
      <c r="AV428" s="68"/>
      <c r="AW428" s="68"/>
      <c r="AX428" s="68"/>
      <c r="AY428" s="68"/>
      <c r="AZ428" s="68"/>
      <c r="BA428" s="68"/>
      <c r="BB428" s="68"/>
      <c r="BC428" s="68"/>
      <c r="BD428" s="68"/>
      <c r="BE428" s="68"/>
      <c r="BF428" s="68"/>
      <c r="BG428" s="68"/>
      <c r="BH428" s="68"/>
      <c r="BI428" s="68"/>
      <c r="BJ428" s="68"/>
      <c r="BK428" s="68"/>
      <c r="BL428" s="68"/>
      <c r="BM428" s="68"/>
      <c r="BN428" s="68"/>
      <c r="BO428" s="68"/>
      <c r="BP428" s="68"/>
      <c r="BQ428" s="68"/>
      <c r="BR428" s="68"/>
      <c r="BS428" s="68"/>
      <c r="BT428" s="68"/>
      <c r="BU428" s="68"/>
      <c r="BV428" s="68"/>
      <c r="BW428" s="68"/>
      <c r="BX428" s="68"/>
      <c r="BY428" s="68"/>
      <c r="BZ428" s="68"/>
      <c r="CA428" s="68"/>
      <c r="CB428" s="68"/>
      <c r="CC428" s="68"/>
      <c r="CD428" s="68"/>
      <c r="CE428" s="68"/>
      <c r="CF428" s="68"/>
      <c r="CG428" s="68"/>
      <c r="CH428" s="68"/>
      <c r="CI428" s="68"/>
      <c r="CJ428" s="68"/>
      <c r="CK428" s="68"/>
      <c r="CL428" s="68"/>
      <c r="CM428" s="68"/>
      <c r="CN428" s="68"/>
      <c r="CO428" s="68"/>
      <c r="CP428" s="68"/>
      <c r="CQ428" s="68"/>
      <c r="CR428" s="68"/>
      <c r="CS428" s="68"/>
      <c r="CT428" s="68"/>
      <c r="CU428" s="68"/>
      <c r="CV428" s="68"/>
      <c r="CW428" s="68"/>
      <c r="CX428" s="68"/>
      <c r="CY428" s="68"/>
      <c r="CZ428" s="68"/>
      <c r="DA428" s="68"/>
      <c r="DB428" s="68"/>
      <c r="DC428" s="68"/>
      <c r="DD428" s="68"/>
      <c r="DE428" s="68"/>
      <c r="DF428" s="68"/>
      <c r="DG428" s="68"/>
      <c r="DH428" s="68"/>
      <c r="DI428" s="68"/>
      <c r="DJ428" s="68"/>
      <c r="DK428" s="68"/>
      <c r="DL428" s="68"/>
      <c r="DM428" s="68"/>
      <c r="DN428" s="68"/>
      <c r="DO428" s="68"/>
      <c r="DP428" s="68"/>
      <c r="DQ428" s="68"/>
      <c r="DR428" s="68"/>
      <c r="DS428" s="68"/>
      <c r="DT428" s="68"/>
      <c r="DU428" s="68"/>
      <c r="DV428" s="68"/>
      <c r="DW428" s="68"/>
      <c r="DX428" s="68"/>
      <c r="DY428" s="68"/>
      <c r="DZ428" s="68"/>
      <c r="EA428" s="68"/>
      <c r="EB428" s="68"/>
      <c r="EC428" s="68"/>
      <c r="ED428" s="68"/>
      <c r="EE428" s="68"/>
      <c r="EF428" s="68"/>
      <c r="EG428" s="68"/>
      <c r="EH428" s="68"/>
      <c r="EI428" s="68"/>
      <c r="EJ428" s="68"/>
      <c r="EK428" s="68"/>
      <c r="EL428" s="68"/>
      <c r="EM428" s="68"/>
      <c r="EN428" s="68"/>
      <c r="EO428" s="68"/>
      <c r="EP428" s="68"/>
      <c r="EQ428" s="68"/>
      <c r="ER428" s="68"/>
      <c r="ES428" s="68"/>
      <c r="ET428" s="68"/>
      <c r="EU428" s="68"/>
      <c r="EV428" s="68"/>
      <c r="EW428" s="68"/>
      <c r="EX428" s="68"/>
      <c r="EY428" s="68"/>
      <c r="EZ428" s="68"/>
      <c r="FA428" s="68"/>
      <c r="FB428" s="68"/>
      <c r="FC428" s="68"/>
      <c r="FD428" s="68"/>
      <c r="FE428" s="68"/>
      <c r="FF428" s="68"/>
      <c r="FG428" s="68"/>
      <c r="FH428" s="68"/>
      <c r="FI428" s="68"/>
      <c r="FJ428" s="68"/>
      <c r="FK428" s="68"/>
      <c r="FL428" s="68"/>
      <c r="FM428" s="68"/>
      <c r="FN428" s="68"/>
      <c r="FO428" s="68"/>
      <c r="FP428" s="68"/>
      <c r="FQ428" s="68"/>
      <c r="FR428" s="68"/>
      <c r="FS428" s="68"/>
      <c r="FT428" s="68"/>
      <c r="FU428" s="68"/>
      <c r="FV428" s="68"/>
      <c r="FW428" s="68"/>
      <c r="FX428" s="68"/>
      <c r="FY428" s="68"/>
      <c r="FZ428" s="68"/>
      <c r="GA428" s="68"/>
      <c r="GB428" s="68"/>
      <c r="GC428" s="68"/>
      <c r="GD428" s="68"/>
      <c r="GE428" s="68"/>
      <c r="GF428" s="68"/>
      <c r="GG428" s="68"/>
      <c r="GH428" s="68"/>
      <c r="GI428" s="68"/>
      <c r="GJ428" s="68"/>
      <c r="GK428" s="68"/>
      <c r="GL428" s="68"/>
      <c r="GM428" s="68"/>
      <c r="GN428" s="68"/>
      <c r="GO428" s="68"/>
      <c r="GP428" s="68"/>
      <c r="GQ428" s="68"/>
      <c r="GR428" s="68"/>
      <c r="GS428" s="68"/>
      <c r="GT428" s="68"/>
      <c r="GU428" s="68"/>
      <c r="GV428" s="68"/>
      <c r="GW428" s="68"/>
      <c r="GX428" s="68"/>
      <c r="GY428" s="68"/>
      <c r="GZ428" s="68"/>
      <c r="HA428" s="68"/>
      <c r="HB428" s="68"/>
      <c r="HC428" s="68"/>
      <c r="HD428" s="68"/>
      <c r="HE428" s="68"/>
      <c r="HF428" s="68"/>
      <c r="HG428" s="68"/>
      <c r="HH428" s="68"/>
      <c r="HI428" s="68"/>
      <c r="HJ428" s="68"/>
      <c r="HK428" s="68"/>
      <c r="HL428" s="68"/>
      <c r="HM428" s="68"/>
      <c r="HN428" s="68"/>
      <c r="HO428" s="68"/>
      <c r="HP428" s="68"/>
      <c r="HQ428" s="68"/>
      <c r="HR428" s="68"/>
      <c r="HS428" s="68"/>
      <c r="HT428" s="68"/>
      <c r="HU428" s="68"/>
      <c r="HV428" s="68"/>
      <c r="HW428" s="68"/>
      <c r="HX428" s="68"/>
      <c r="HY428" s="68"/>
      <c r="HZ428" s="68"/>
      <c r="IA428" s="68"/>
      <c r="IB428" s="68"/>
      <c r="IC428" s="68"/>
      <c r="ID428" s="68"/>
      <c r="IE428" s="68"/>
      <c r="IF428" s="68"/>
      <c r="IG428" s="68"/>
      <c r="IH428" s="68"/>
      <c r="II428" s="68"/>
      <c r="IJ428" s="68"/>
      <c r="IK428" s="68"/>
    </row>
    <row r="429" spans="1:245" s="69" customFormat="1" x14ac:dyDescent="0.35">
      <c r="A429" s="89" t="s">
        <v>1071</v>
      </c>
      <c r="B429" s="89" t="s">
        <v>1072</v>
      </c>
      <c r="C429" s="89" t="s">
        <v>17</v>
      </c>
      <c r="D429" s="90">
        <v>8000000</v>
      </c>
      <c r="E429" s="91" t="s">
        <v>542</v>
      </c>
      <c r="F429" s="68"/>
      <c r="G429" s="68"/>
      <c r="H429" s="68"/>
      <c r="I429" s="68"/>
      <c r="J429" s="68"/>
      <c r="K429" s="68"/>
      <c r="L429" s="68"/>
      <c r="M429" s="68"/>
      <c r="N429" s="68"/>
      <c r="O429" s="68"/>
      <c r="P429" s="68"/>
      <c r="Q429" s="68"/>
      <c r="R429" s="68"/>
      <c r="S429" s="68"/>
      <c r="T429" s="68"/>
      <c r="U429" s="68"/>
      <c r="V429" s="68"/>
      <c r="W429" s="68"/>
      <c r="X429" s="68"/>
      <c r="Y429" s="68"/>
      <c r="Z429" s="68"/>
      <c r="AA429" s="68"/>
      <c r="AB429" s="68"/>
      <c r="AC429" s="68"/>
      <c r="AD429" s="68"/>
      <c r="AE429" s="68"/>
      <c r="AF429" s="68"/>
      <c r="AG429" s="68"/>
      <c r="AH429" s="68"/>
      <c r="AI429" s="68"/>
      <c r="AJ429" s="68"/>
      <c r="AK429" s="68"/>
      <c r="AL429" s="68"/>
      <c r="AM429" s="68"/>
      <c r="AN429" s="68"/>
      <c r="AO429" s="68"/>
      <c r="AP429" s="68"/>
      <c r="AQ429" s="68"/>
      <c r="AR429" s="68"/>
      <c r="AS429" s="68"/>
      <c r="AT429" s="68"/>
      <c r="AU429" s="68"/>
      <c r="AV429" s="68"/>
      <c r="AW429" s="68"/>
      <c r="AX429" s="68"/>
      <c r="AY429" s="68"/>
      <c r="AZ429" s="68"/>
      <c r="BA429" s="68"/>
      <c r="BB429" s="68"/>
      <c r="BC429" s="68"/>
      <c r="BD429" s="68"/>
      <c r="BE429" s="68"/>
      <c r="BF429" s="68"/>
      <c r="BG429" s="68"/>
      <c r="BH429" s="68"/>
      <c r="BI429" s="68"/>
      <c r="BJ429" s="68"/>
      <c r="BK429" s="68"/>
      <c r="BL429" s="68"/>
      <c r="BM429" s="68"/>
      <c r="BN429" s="68"/>
      <c r="BO429" s="68"/>
      <c r="BP429" s="68"/>
      <c r="BQ429" s="68"/>
      <c r="BR429" s="68"/>
      <c r="BS429" s="68"/>
      <c r="BT429" s="68"/>
      <c r="BU429" s="68"/>
      <c r="BV429" s="68"/>
      <c r="BW429" s="68"/>
      <c r="BX429" s="68"/>
      <c r="BY429" s="68"/>
      <c r="BZ429" s="68"/>
      <c r="CA429" s="68"/>
      <c r="CB429" s="68"/>
      <c r="CC429" s="68"/>
      <c r="CD429" s="68"/>
      <c r="CE429" s="68"/>
      <c r="CF429" s="68"/>
      <c r="CG429" s="68"/>
      <c r="CH429" s="68"/>
      <c r="CI429" s="68"/>
      <c r="CJ429" s="68"/>
      <c r="CK429" s="68"/>
      <c r="CL429" s="68"/>
      <c r="CM429" s="68"/>
      <c r="CN429" s="68"/>
      <c r="CO429" s="68"/>
      <c r="CP429" s="68"/>
      <c r="CQ429" s="68"/>
      <c r="CR429" s="68"/>
      <c r="CS429" s="68"/>
      <c r="CT429" s="68"/>
      <c r="CU429" s="68"/>
      <c r="CV429" s="68"/>
      <c r="CW429" s="68"/>
      <c r="CX429" s="68"/>
      <c r="CY429" s="68"/>
      <c r="CZ429" s="68"/>
      <c r="DA429" s="68"/>
      <c r="DB429" s="68"/>
      <c r="DC429" s="68"/>
      <c r="DD429" s="68"/>
      <c r="DE429" s="68"/>
      <c r="DF429" s="68"/>
      <c r="DG429" s="68"/>
      <c r="DH429" s="68"/>
      <c r="DI429" s="68"/>
      <c r="DJ429" s="68"/>
      <c r="DK429" s="68"/>
      <c r="DL429" s="68"/>
      <c r="DM429" s="68"/>
      <c r="DN429" s="68"/>
      <c r="DO429" s="68"/>
      <c r="DP429" s="68"/>
      <c r="DQ429" s="68"/>
      <c r="DR429" s="68"/>
      <c r="DS429" s="68"/>
      <c r="DT429" s="68"/>
      <c r="DU429" s="68"/>
      <c r="DV429" s="68"/>
      <c r="DW429" s="68"/>
      <c r="DX429" s="68"/>
      <c r="DY429" s="68"/>
      <c r="DZ429" s="68"/>
      <c r="EA429" s="68"/>
      <c r="EB429" s="68"/>
      <c r="EC429" s="68"/>
      <c r="ED429" s="68"/>
      <c r="EE429" s="68"/>
      <c r="EF429" s="68"/>
      <c r="EG429" s="68"/>
      <c r="EH429" s="68"/>
      <c r="EI429" s="68"/>
      <c r="EJ429" s="68"/>
      <c r="EK429" s="68"/>
      <c r="EL429" s="68"/>
      <c r="EM429" s="68"/>
      <c r="EN429" s="68"/>
      <c r="EO429" s="68"/>
      <c r="EP429" s="68"/>
      <c r="EQ429" s="68"/>
      <c r="ER429" s="68"/>
      <c r="ES429" s="68"/>
      <c r="ET429" s="68"/>
      <c r="EU429" s="68"/>
      <c r="EV429" s="68"/>
      <c r="EW429" s="68"/>
      <c r="EX429" s="68"/>
      <c r="EY429" s="68"/>
      <c r="EZ429" s="68"/>
      <c r="FA429" s="68"/>
      <c r="FB429" s="68"/>
      <c r="FC429" s="68"/>
      <c r="FD429" s="68"/>
      <c r="FE429" s="68"/>
      <c r="FF429" s="68"/>
      <c r="FG429" s="68"/>
      <c r="FH429" s="68"/>
      <c r="FI429" s="68"/>
      <c r="FJ429" s="68"/>
      <c r="FK429" s="68"/>
      <c r="FL429" s="68"/>
      <c r="FM429" s="68"/>
      <c r="FN429" s="68"/>
      <c r="FO429" s="68"/>
      <c r="FP429" s="68"/>
      <c r="FQ429" s="68"/>
      <c r="FR429" s="68"/>
      <c r="FS429" s="68"/>
      <c r="FT429" s="68"/>
      <c r="FU429" s="68"/>
      <c r="FV429" s="68"/>
      <c r="FW429" s="68"/>
      <c r="FX429" s="68"/>
      <c r="FY429" s="68"/>
      <c r="FZ429" s="68"/>
      <c r="GA429" s="68"/>
      <c r="GB429" s="68"/>
      <c r="GC429" s="68"/>
      <c r="GD429" s="68"/>
      <c r="GE429" s="68"/>
      <c r="GF429" s="68"/>
      <c r="GG429" s="68"/>
      <c r="GH429" s="68"/>
      <c r="GI429" s="68"/>
      <c r="GJ429" s="68"/>
      <c r="GK429" s="68"/>
      <c r="GL429" s="68"/>
      <c r="GM429" s="68"/>
      <c r="GN429" s="68"/>
      <c r="GO429" s="68"/>
      <c r="GP429" s="68"/>
      <c r="GQ429" s="68"/>
      <c r="GR429" s="68"/>
      <c r="GS429" s="68"/>
      <c r="GT429" s="68"/>
      <c r="GU429" s="68"/>
      <c r="GV429" s="68"/>
      <c r="GW429" s="68"/>
      <c r="GX429" s="68"/>
      <c r="GY429" s="68"/>
      <c r="GZ429" s="68"/>
      <c r="HA429" s="68"/>
      <c r="HB429" s="68"/>
      <c r="HC429" s="68"/>
      <c r="HD429" s="68"/>
      <c r="HE429" s="68"/>
      <c r="HF429" s="68"/>
      <c r="HG429" s="68"/>
      <c r="HH429" s="68"/>
      <c r="HI429" s="68"/>
      <c r="HJ429" s="68"/>
      <c r="HK429" s="68"/>
      <c r="HL429" s="68"/>
      <c r="HM429" s="68"/>
      <c r="HN429" s="68"/>
      <c r="HO429" s="68"/>
      <c r="HP429" s="68"/>
      <c r="HQ429" s="68"/>
      <c r="HR429" s="68"/>
      <c r="HS429" s="68"/>
      <c r="HT429" s="68"/>
      <c r="HU429" s="68"/>
      <c r="HV429" s="68"/>
      <c r="HW429" s="68"/>
      <c r="HX429" s="68"/>
      <c r="HY429" s="68"/>
      <c r="HZ429" s="68"/>
      <c r="IA429" s="68"/>
      <c r="IB429" s="68"/>
      <c r="IC429" s="68"/>
      <c r="ID429" s="68"/>
      <c r="IE429" s="68"/>
      <c r="IF429" s="68"/>
      <c r="IG429" s="68"/>
      <c r="IH429" s="68"/>
      <c r="II429" s="68"/>
      <c r="IJ429" s="68"/>
      <c r="IK429" s="68"/>
    </row>
    <row r="430" spans="1:245" s="69" customFormat="1" x14ac:dyDescent="0.35">
      <c r="A430" s="84"/>
      <c r="B430" s="84"/>
      <c r="C430" s="84"/>
      <c r="D430" s="85"/>
      <c r="E430" s="86"/>
      <c r="F430" s="68"/>
      <c r="G430" s="68"/>
      <c r="H430" s="68"/>
      <c r="I430" s="68"/>
      <c r="J430" s="68"/>
      <c r="K430" s="68"/>
      <c r="L430" s="68"/>
      <c r="M430" s="68"/>
      <c r="N430" s="68"/>
      <c r="O430" s="68"/>
      <c r="P430" s="68"/>
      <c r="Q430" s="68"/>
      <c r="R430" s="68"/>
      <c r="S430" s="68"/>
      <c r="T430" s="68"/>
      <c r="U430" s="68"/>
      <c r="V430" s="68"/>
      <c r="W430" s="68"/>
      <c r="X430" s="68"/>
      <c r="Y430" s="68"/>
      <c r="Z430" s="68"/>
      <c r="AA430" s="68"/>
      <c r="AB430" s="68"/>
      <c r="AC430" s="68"/>
      <c r="AD430" s="68"/>
      <c r="AE430" s="68"/>
      <c r="AF430" s="68"/>
      <c r="AG430" s="68"/>
      <c r="AH430" s="68"/>
      <c r="AI430" s="68"/>
      <c r="AJ430" s="68"/>
      <c r="AK430" s="68"/>
      <c r="AL430" s="68"/>
      <c r="AM430" s="68"/>
      <c r="AN430" s="68"/>
      <c r="AO430" s="68"/>
      <c r="AP430" s="68"/>
      <c r="AQ430" s="68"/>
      <c r="AR430" s="68"/>
      <c r="AS430" s="68"/>
      <c r="AT430" s="68"/>
      <c r="AU430" s="68"/>
      <c r="AV430" s="68"/>
      <c r="AW430" s="68"/>
      <c r="AX430" s="68"/>
      <c r="AY430" s="68"/>
      <c r="AZ430" s="68"/>
      <c r="BA430" s="68"/>
      <c r="BB430" s="68"/>
      <c r="BC430" s="68"/>
      <c r="BD430" s="68"/>
      <c r="BE430" s="68"/>
      <c r="BF430" s="68"/>
      <c r="BG430" s="68"/>
      <c r="BH430" s="68"/>
      <c r="BI430" s="68"/>
      <c r="BJ430" s="68"/>
      <c r="BK430" s="68"/>
      <c r="BL430" s="68"/>
      <c r="BM430" s="68"/>
      <c r="BN430" s="68"/>
      <c r="BO430" s="68"/>
      <c r="BP430" s="68"/>
      <c r="BQ430" s="68"/>
      <c r="BR430" s="68"/>
      <c r="BS430" s="68"/>
      <c r="BT430" s="68"/>
      <c r="BU430" s="68"/>
      <c r="BV430" s="68"/>
      <c r="BW430" s="68"/>
      <c r="BX430" s="68"/>
      <c r="BY430" s="68"/>
      <c r="BZ430" s="68"/>
      <c r="CA430" s="68"/>
      <c r="CB430" s="68"/>
      <c r="CC430" s="68"/>
      <c r="CD430" s="68"/>
      <c r="CE430" s="68"/>
      <c r="CF430" s="68"/>
      <c r="CG430" s="68"/>
      <c r="CH430" s="68"/>
      <c r="CI430" s="68"/>
      <c r="CJ430" s="68"/>
      <c r="CK430" s="68"/>
      <c r="CL430" s="68"/>
      <c r="CM430" s="68"/>
      <c r="CN430" s="68"/>
      <c r="CO430" s="68"/>
      <c r="CP430" s="68"/>
      <c r="CQ430" s="68"/>
      <c r="CR430" s="68"/>
      <c r="CS430" s="68"/>
      <c r="CT430" s="68"/>
      <c r="CU430" s="68"/>
      <c r="CV430" s="68"/>
      <c r="CW430" s="68"/>
      <c r="CX430" s="68"/>
      <c r="CY430" s="68"/>
      <c r="CZ430" s="68"/>
      <c r="DA430" s="68"/>
      <c r="DB430" s="68"/>
      <c r="DC430" s="68"/>
      <c r="DD430" s="68"/>
      <c r="DE430" s="68"/>
      <c r="DF430" s="68"/>
      <c r="DG430" s="68"/>
      <c r="DH430" s="68"/>
      <c r="DI430" s="68"/>
      <c r="DJ430" s="68"/>
      <c r="DK430" s="68"/>
      <c r="DL430" s="68"/>
      <c r="DM430" s="68"/>
      <c r="DN430" s="68"/>
      <c r="DO430" s="68"/>
      <c r="DP430" s="68"/>
      <c r="DQ430" s="68"/>
      <c r="DR430" s="68"/>
      <c r="DS430" s="68"/>
      <c r="DT430" s="68"/>
      <c r="DU430" s="68"/>
      <c r="DV430" s="68"/>
      <c r="DW430" s="68"/>
      <c r="DX430" s="68"/>
      <c r="DY430" s="68"/>
      <c r="DZ430" s="68"/>
      <c r="EA430" s="68"/>
      <c r="EB430" s="68"/>
      <c r="EC430" s="68"/>
      <c r="ED430" s="68"/>
      <c r="EE430" s="68"/>
      <c r="EF430" s="68"/>
      <c r="EG430" s="68"/>
      <c r="EH430" s="68"/>
      <c r="EI430" s="68"/>
      <c r="EJ430" s="68"/>
      <c r="EK430" s="68"/>
      <c r="EL430" s="68"/>
      <c r="EM430" s="68"/>
      <c r="EN430" s="68"/>
      <c r="EO430" s="68"/>
      <c r="EP430" s="68"/>
      <c r="EQ430" s="68"/>
      <c r="ER430" s="68"/>
      <c r="ES430" s="68"/>
      <c r="ET430" s="68"/>
      <c r="EU430" s="68"/>
      <c r="EV430" s="68"/>
      <c r="EW430" s="68"/>
      <c r="EX430" s="68"/>
      <c r="EY430" s="68"/>
      <c r="EZ430" s="68"/>
      <c r="FA430" s="68"/>
      <c r="FB430" s="68"/>
      <c r="FC430" s="68"/>
      <c r="FD430" s="68"/>
      <c r="FE430" s="68"/>
      <c r="FF430" s="68"/>
      <c r="FG430" s="68"/>
      <c r="FH430" s="68"/>
      <c r="FI430" s="68"/>
      <c r="FJ430" s="68"/>
      <c r="FK430" s="68"/>
      <c r="FL430" s="68"/>
      <c r="FM430" s="68"/>
      <c r="FN430" s="68"/>
      <c r="FO430" s="68"/>
      <c r="FP430" s="68"/>
      <c r="FQ430" s="68"/>
      <c r="FR430" s="68"/>
      <c r="FS430" s="68"/>
      <c r="FT430" s="68"/>
      <c r="FU430" s="68"/>
      <c r="FV430" s="68"/>
      <c r="FW430" s="68"/>
      <c r="FX430" s="68"/>
      <c r="FY430" s="68"/>
      <c r="FZ430" s="68"/>
      <c r="GA430" s="68"/>
      <c r="GB430" s="68"/>
      <c r="GC430" s="68"/>
      <c r="GD430" s="68"/>
      <c r="GE430" s="68"/>
      <c r="GF430" s="68"/>
      <c r="GG430" s="68"/>
      <c r="GH430" s="68"/>
      <c r="GI430" s="68"/>
      <c r="GJ430" s="68"/>
      <c r="GK430" s="68"/>
      <c r="GL430" s="68"/>
      <c r="GM430" s="68"/>
      <c r="GN430" s="68"/>
      <c r="GO430" s="68"/>
      <c r="GP430" s="68"/>
      <c r="GQ430" s="68"/>
      <c r="GR430" s="68"/>
      <c r="GS430" s="68"/>
      <c r="GT430" s="68"/>
      <c r="GU430" s="68"/>
      <c r="GV430" s="68"/>
      <c r="GW430" s="68"/>
      <c r="GX430" s="68"/>
      <c r="GY430" s="68"/>
      <c r="GZ430" s="68"/>
      <c r="HA430" s="68"/>
      <c r="HB430" s="68"/>
      <c r="HC430" s="68"/>
      <c r="HD430" s="68"/>
      <c r="HE430" s="68"/>
      <c r="HF430" s="68"/>
      <c r="HG430" s="68"/>
      <c r="HH430" s="68"/>
      <c r="HI430" s="68"/>
      <c r="HJ430" s="68"/>
      <c r="HK430" s="68"/>
      <c r="HL430" s="68"/>
      <c r="HM430" s="68"/>
      <c r="HN430" s="68"/>
      <c r="HO430" s="68"/>
      <c r="HP430" s="68"/>
      <c r="HQ430" s="68"/>
      <c r="HR430" s="68"/>
      <c r="HS430" s="68"/>
      <c r="HT430" s="68"/>
      <c r="HU430" s="68"/>
      <c r="HV430" s="68"/>
      <c r="HW430" s="68"/>
      <c r="HX430" s="68"/>
      <c r="HY430" s="68"/>
      <c r="HZ430" s="68"/>
      <c r="IA430" s="68"/>
      <c r="IB430" s="68"/>
      <c r="IC430" s="68"/>
      <c r="ID430" s="68"/>
      <c r="IE430" s="68"/>
      <c r="IF430" s="68"/>
      <c r="IG430" s="68"/>
      <c r="IH430" s="68"/>
      <c r="II430" s="68"/>
      <c r="IJ430" s="68"/>
      <c r="IK430" s="68"/>
    </row>
    <row r="431" spans="1:245" s="69" customFormat="1" x14ac:dyDescent="0.35">
      <c r="A431" s="84" t="s">
        <v>874</v>
      </c>
      <c r="B431" s="84" t="s">
        <v>875</v>
      </c>
      <c r="C431" s="84" t="s">
        <v>24</v>
      </c>
      <c r="D431" s="85">
        <v>10000000</v>
      </c>
      <c r="E431" s="86"/>
      <c r="F431" s="70"/>
      <c r="G431" s="70"/>
      <c r="H431" s="70"/>
      <c r="I431" s="70"/>
      <c r="J431" s="70"/>
      <c r="K431" s="70"/>
      <c r="L431" s="70"/>
      <c r="M431" s="70"/>
      <c r="N431" s="70"/>
      <c r="O431" s="70"/>
      <c r="P431" s="70"/>
      <c r="Q431" s="70"/>
      <c r="R431" s="70"/>
      <c r="S431" s="70"/>
      <c r="T431" s="70"/>
      <c r="U431" s="70"/>
      <c r="V431" s="70"/>
      <c r="W431" s="70"/>
      <c r="X431" s="70"/>
      <c r="Y431" s="70"/>
      <c r="Z431" s="70"/>
      <c r="AA431" s="70"/>
      <c r="AB431" s="70"/>
      <c r="AC431" s="70"/>
      <c r="AD431" s="70"/>
      <c r="AE431" s="70"/>
      <c r="AF431" s="70"/>
      <c r="AG431" s="70"/>
      <c r="AH431" s="70"/>
      <c r="AI431" s="70"/>
      <c r="AJ431" s="70"/>
      <c r="AK431" s="70"/>
      <c r="AL431" s="70"/>
      <c r="AM431" s="70"/>
      <c r="AN431" s="70"/>
      <c r="AO431" s="70"/>
      <c r="AP431" s="70"/>
      <c r="AQ431" s="70"/>
      <c r="AR431" s="70"/>
      <c r="AS431" s="70"/>
      <c r="AT431" s="70"/>
      <c r="AU431" s="70"/>
      <c r="AV431" s="70"/>
      <c r="AW431" s="70"/>
      <c r="AX431" s="70"/>
      <c r="AY431" s="70"/>
      <c r="AZ431" s="70"/>
      <c r="BA431" s="70"/>
      <c r="BB431" s="70"/>
      <c r="BC431" s="70"/>
      <c r="BD431" s="70"/>
      <c r="BE431" s="70"/>
      <c r="BF431" s="70"/>
      <c r="BG431" s="70"/>
      <c r="BH431" s="70"/>
      <c r="BI431" s="70"/>
      <c r="BJ431" s="70"/>
      <c r="BK431" s="70"/>
      <c r="BL431" s="70"/>
      <c r="BM431" s="70"/>
      <c r="BN431" s="70"/>
      <c r="BO431" s="70"/>
      <c r="BP431" s="70"/>
      <c r="BQ431" s="70"/>
      <c r="BR431" s="70"/>
      <c r="BS431" s="70"/>
      <c r="BT431" s="70"/>
      <c r="BU431" s="70"/>
      <c r="BV431" s="70"/>
      <c r="BW431" s="70"/>
      <c r="BX431" s="70"/>
      <c r="BY431" s="70"/>
      <c r="BZ431" s="70"/>
      <c r="CA431" s="70"/>
      <c r="CB431" s="70"/>
      <c r="CC431" s="70"/>
      <c r="CD431" s="70"/>
      <c r="CE431" s="70"/>
      <c r="CF431" s="70"/>
      <c r="CG431" s="70"/>
      <c r="CH431" s="70"/>
      <c r="CI431" s="70"/>
      <c r="CJ431" s="70"/>
      <c r="CK431" s="70"/>
      <c r="CL431" s="70"/>
      <c r="CM431" s="70"/>
      <c r="CN431" s="70"/>
      <c r="CO431" s="70"/>
      <c r="CP431" s="70"/>
      <c r="CQ431" s="70"/>
      <c r="CR431" s="70"/>
      <c r="CS431" s="70"/>
      <c r="CT431" s="70"/>
      <c r="CU431" s="70"/>
      <c r="CV431" s="70"/>
      <c r="CW431" s="70"/>
      <c r="CX431" s="70"/>
      <c r="CY431" s="70"/>
      <c r="CZ431" s="70"/>
      <c r="DA431" s="70"/>
      <c r="DB431" s="70"/>
      <c r="DC431" s="70"/>
      <c r="DD431" s="70"/>
      <c r="DE431" s="70"/>
      <c r="DF431" s="70"/>
      <c r="DG431" s="70"/>
      <c r="DH431" s="70"/>
      <c r="DI431" s="70"/>
      <c r="DJ431" s="70"/>
      <c r="DK431" s="70"/>
      <c r="DL431" s="70"/>
      <c r="DM431" s="70"/>
      <c r="DN431" s="70"/>
      <c r="DO431" s="70"/>
      <c r="DP431" s="70"/>
      <c r="DQ431" s="70"/>
      <c r="DR431" s="70"/>
      <c r="DS431" s="70"/>
      <c r="DT431" s="70"/>
      <c r="DU431" s="70"/>
      <c r="DV431" s="70"/>
      <c r="DW431" s="70"/>
      <c r="DX431" s="70"/>
      <c r="DY431" s="70"/>
      <c r="DZ431" s="70"/>
      <c r="EA431" s="70"/>
      <c r="EB431" s="70"/>
      <c r="EC431" s="70"/>
      <c r="ED431" s="70"/>
      <c r="EE431" s="70"/>
      <c r="EF431" s="70"/>
      <c r="EG431" s="70"/>
      <c r="EH431" s="70"/>
      <c r="EI431" s="70"/>
      <c r="EJ431" s="70"/>
      <c r="EK431" s="70"/>
      <c r="EL431" s="70"/>
      <c r="EM431" s="70"/>
      <c r="EN431" s="70"/>
      <c r="EO431" s="70"/>
      <c r="EP431" s="70"/>
      <c r="EQ431" s="70"/>
      <c r="ER431" s="70"/>
      <c r="ES431" s="70"/>
      <c r="ET431" s="70"/>
      <c r="EU431" s="70"/>
      <c r="EV431" s="70"/>
      <c r="EW431" s="70"/>
      <c r="EX431" s="70"/>
      <c r="EY431" s="70"/>
      <c r="EZ431" s="70"/>
      <c r="FA431" s="70"/>
      <c r="FB431" s="70"/>
      <c r="FC431" s="70"/>
      <c r="FD431" s="70"/>
      <c r="FE431" s="70"/>
      <c r="FF431" s="70"/>
      <c r="FG431" s="70"/>
      <c r="FH431" s="70"/>
      <c r="FI431" s="70"/>
      <c r="FJ431" s="70"/>
      <c r="FK431" s="70"/>
      <c r="FL431" s="70"/>
      <c r="FM431" s="70"/>
      <c r="FN431" s="70"/>
      <c r="FO431" s="70"/>
      <c r="FP431" s="70"/>
      <c r="FQ431" s="70"/>
      <c r="FR431" s="70"/>
      <c r="FS431" s="70"/>
      <c r="FT431" s="70"/>
      <c r="FU431" s="70"/>
      <c r="FV431" s="70"/>
      <c r="FW431" s="70"/>
      <c r="FX431" s="70"/>
      <c r="FY431" s="70"/>
      <c r="FZ431" s="70"/>
      <c r="GA431" s="70"/>
      <c r="GB431" s="70"/>
      <c r="GC431" s="70"/>
      <c r="GD431" s="70"/>
      <c r="GE431" s="70"/>
      <c r="GF431" s="70"/>
      <c r="GG431" s="70"/>
      <c r="GH431" s="70"/>
      <c r="GI431" s="70"/>
      <c r="GJ431" s="70"/>
      <c r="GK431" s="70"/>
      <c r="GL431" s="70"/>
      <c r="GM431" s="70"/>
      <c r="GN431" s="70"/>
      <c r="GO431" s="70"/>
      <c r="GP431" s="70"/>
      <c r="GQ431" s="70"/>
      <c r="GR431" s="70"/>
      <c r="GS431" s="70"/>
      <c r="GT431" s="70"/>
      <c r="GU431" s="70"/>
      <c r="GV431" s="70"/>
      <c r="GW431" s="70"/>
      <c r="GX431" s="70"/>
      <c r="GY431" s="70"/>
      <c r="GZ431" s="70"/>
      <c r="HA431" s="70"/>
      <c r="HB431" s="70"/>
      <c r="HC431" s="70"/>
      <c r="HD431" s="70"/>
      <c r="HE431" s="70"/>
      <c r="HF431" s="70"/>
      <c r="HG431" s="70"/>
      <c r="HH431" s="70"/>
      <c r="HI431" s="70"/>
      <c r="HJ431" s="70"/>
      <c r="HK431" s="70"/>
      <c r="HL431" s="70"/>
      <c r="HM431" s="70"/>
      <c r="HN431" s="70"/>
      <c r="HO431" s="70"/>
      <c r="HP431" s="70"/>
      <c r="HQ431" s="70"/>
      <c r="HR431" s="70"/>
      <c r="HS431" s="70"/>
      <c r="HT431" s="70"/>
      <c r="HU431" s="70"/>
      <c r="HV431" s="70"/>
      <c r="HW431" s="70"/>
      <c r="HX431" s="70"/>
      <c r="HY431" s="70"/>
      <c r="HZ431" s="70"/>
      <c r="IA431" s="70"/>
      <c r="IB431" s="70"/>
      <c r="IC431" s="70"/>
      <c r="ID431" s="70"/>
      <c r="IE431" s="70"/>
      <c r="IF431" s="70"/>
      <c r="IG431" s="70"/>
      <c r="IH431" s="70"/>
      <c r="II431" s="70"/>
      <c r="IJ431" s="70"/>
      <c r="IK431" s="70"/>
    </row>
    <row r="432" spans="1:245" x14ac:dyDescent="0.35">
      <c r="A432" s="84" t="s">
        <v>876</v>
      </c>
      <c r="B432" s="84" t="s">
        <v>877</v>
      </c>
      <c r="C432" s="84" t="s">
        <v>24</v>
      </c>
      <c r="D432" s="85">
        <v>10000000</v>
      </c>
      <c r="E432" s="86"/>
    </row>
    <row r="433" spans="1:245" x14ac:dyDescent="0.35">
      <c r="A433" s="84" t="s">
        <v>878</v>
      </c>
      <c r="B433" s="84" t="s">
        <v>879</v>
      </c>
      <c r="C433" s="84" t="s">
        <v>24</v>
      </c>
      <c r="D433" s="85">
        <v>8000000</v>
      </c>
      <c r="E433" s="86"/>
    </row>
    <row r="434" spans="1:245" x14ac:dyDescent="0.35">
      <c r="A434" s="84" t="s">
        <v>880</v>
      </c>
      <c r="B434" s="84" t="s">
        <v>461</v>
      </c>
      <c r="C434" s="84" t="s">
        <v>24</v>
      </c>
      <c r="D434" s="85">
        <v>8000000</v>
      </c>
      <c r="E434" s="86"/>
    </row>
    <row r="435" spans="1:245" x14ac:dyDescent="0.35">
      <c r="A435" s="89" t="s">
        <v>881</v>
      </c>
      <c r="B435" s="89" t="s">
        <v>882</v>
      </c>
      <c r="C435" s="89" t="s">
        <v>24</v>
      </c>
      <c r="D435" s="90">
        <v>6000000</v>
      </c>
      <c r="E435" s="91" t="s">
        <v>542</v>
      </c>
    </row>
    <row r="436" spans="1:245" x14ac:dyDescent="0.35">
      <c r="A436" s="84"/>
      <c r="B436" s="84"/>
      <c r="C436" s="84"/>
      <c r="D436" s="85"/>
      <c r="E436" s="86"/>
    </row>
    <row r="437" spans="1:245" x14ac:dyDescent="0.35">
      <c r="A437" s="84"/>
      <c r="B437" s="84"/>
      <c r="C437" s="84"/>
      <c r="D437" s="85"/>
      <c r="E437" s="86"/>
      <c r="F437" s="69"/>
      <c r="G437" s="69"/>
      <c r="H437" s="69"/>
      <c r="I437" s="69"/>
      <c r="J437" s="69"/>
      <c r="K437" s="69"/>
      <c r="L437" s="69"/>
      <c r="M437" s="69"/>
      <c r="N437" s="69"/>
      <c r="O437" s="69"/>
      <c r="P437" s="69"/>
      <c r="Q437" s="69"/>
      <c r="R437" s="69"/>
      <c r="S437" s="69"/>
      <c r="T437" s="69"/>
      <c r="U437" s="69"/>
      <c r="V437" s="69"/>
      <c r="W437" s="69"/>
      <c r="X437" s="69"/>
      <c r="Y437" s="69"/>
      <c r="Z437" s="69"/>
      <c r="AA437" s="69"/>
      <c r="AB437" s="69"/>
      <c r="AC437" s="69"/>
      <c r="AD437" s="69"/>
      <c r="AE437" s="69"/>
      <c r="AF437" s="69"/>
      <c r="AG437" s="69"/>
      <c r="AH437" s="69"/>
      <c r="AI437" s="69"/>
      <c r="AJ437" s="69"/>
      <c r="AK437" s="69"/>
      <c r="AL437" s="69"/>
      <c r="AM437" s="69"/>
      <c r="AN437" s="69"/>
      <c r="AO437" s="69"/>
      <c r="AP437" s="69"/>
      <c r="AQ437" s="69"/>
      <c r="AR437" s="69"/>
      <c r="AS437" s="69"/>
      <c r="AT437" s="69"/>
      <c r="AU437" s="69"/>
      <c r="AV437" s="69"/>
      <c r="AW437" s="69"/>
      <c r="AX437" s="69"/>
      <c r="AY437" s="69"/>
      <c r="AZ437" s="69"/>
      <c r="BA437" s="69"/>
      <c r="BB437" s="69"/>
      <c r="BC437" s="69"/>
      <c r="BD437" s="69"/>
      <c r="BE437" s="69"/>
      <c r="BF437" s="69"/>
      <c r="BG437" s="69"/>
      <c r="BH437" s="69"/>
      <c r="BI437" s="69"/>
      <c r="BJ437" s="69"/>
      <c r="BK437" s="69"/>
      <c r="BL437" s="69"/>
      <c r="BM437" s="69"/>
      <c r="BN437" s="69"/>
      <c r="BO437" s="69"/>
      <c r="BP437" s="69"/>
      <c r="BQ437" s="69"/>
      <c r="BR437" s="69"/>
      <c r="BS437" s="69"/>
      <c r="BT437" s="69"/>
      <c r="BU437" s="69"/>
      <c r="BV437" s="69"/>
      <c r="BW437" s="69"/>
      <c r="BX437" s="69"/>
      <c r="BY437" s="69"/>
      <c r="BZ437" s="69"/>
      <c r="CA437" s="69"/>
      <c r="CB437" s="69"/>
      <c r="CC437" s="69"/>
      <c r="CD437" s="69"/>
      <c r="CE437" s="69"/>
      <c r="CF437" s="69"/>
      <c r="CG437" s="69"/>
      <c r="CH437" s="69"/>
      <c r="CI437" s="69"/>
      <c r="CJ437" s="69"/>
      <c r="CK437" s="69"/>
      <c r="CL437" s="69"/>
      <c r="CM437" s="69"/>
      <c r="CN437" s="69"/>
      <c r="CO437" s="69"/>
      <c r="CP437" s="69"/>
      <c r="CQ437" s="69"/>
      <c r="CR437" s="69"/>
      <c r="CS437" s="69"/>
      <c r="CT437" s="69"/>
      <c r="CU437" s="69"/>
      <c r="CV437" s="69"/>
      <c r="CW437" s="69"/>
      <c r="CX437" s="69"/>
      <c r="CY437" s="69"/>
      <c r="CZ437" s="69"/>
      <c r="DA437" s="69"/>
      <c r="DB437" s="69"/>
      <c r="DC437" s="69"/>
      <c r="DD437" s="69"/>
      <c r="DE437" s="69"/>
      <c r="DF437" s="69"/>
      <c r="DG437" s="69"/>
      <c r="DH437" s="69"/>
      <c r="DI437" s="69"/>
      <c r="DJ437" s="69"/>
      <c r="DK437" s="69"/>
      <c r="DL437" s="69"/>
      <c r="DM437" s="69"/>
      <c r="DN437" s="69"/>
      <c r="DO437" s="69"/>
      <c r="DP437" s="69"/>
      <c r="DQ437" s="69"/>
      <c r="DR437" s="69"/>
      <c r="DS437" s="69"/>
      <c r="DT437" s="69"/>
      <c r="DU437" s="69"/>
      <c r="DV437" s="69"/>
      <c r="DW437" s="69"/>
      <c r="DX437" s="69"/>
      <c r="DY437" s="69"/>
      <c r="DZ437" s="69"/>
      <c r="EA437" s="69"/>
      <c r="EB437" s="69"/>
      <c r="EC437" s="69"/>
      <c r="ED437" s="69"/>
      <c r="EE437" s="69"/>
      <c r="EF437" s="69"/>
      <c r="EG437" s="69"/>
      <c r="EH437" s="69"/>
      <c r="EI437" s="69"/>
      <c r="EJ437" s="69"/>
      <c r="EK437" s="69"/>
      <c r="EL437" s="69"/>
      <c r="EM437" s="69"/>
      <c r="EN437" s="69"/>
      <c r="EO437" s="69"/>
      <c r="EP437" s="69"/>
      <c r="EQ437" s="69"/>
      <c r="ER437" s="69"/>
      <c r="ES437" s="69"/>
      <c r="ET437" s="69"/>
      <c r="EU437" s="69"/>
      <c r="EV437" s="69"/>
      <c r="EW437" s="69"/>
      <c r="EX437" s="69"/>
      <c r="EY437" s="69"/>
      <c r="EZ437" s="69"/>
      <c r="FA437" s="69"/>
      <c r="FB437" s="69"/>
      <c r="FC437" s="69"/>
      <c r="FD437" s="69"/>
      <c r="FE437" s="69"/>
      <c r="FF437" s="69"/>
      <c r="FG437" s="69"/>
      <c r="FH437" s="69"/>
      <c r="FI437" s="69"/>
      <c r="FJ437" s="69"/>
      <c r="FK437" s="69"/>
      <c r="FL437" s="69"/>
      <c r="FM437" s="69"/>
      <c r="FN437" s="69"/>
      <c r="FO437" s="69"/>
      <c r="FP437" s="69"/>
      <c r="FQ437" s="69"/>
      <c r="FR437" s="69"/>
      <c r="FS437" s="69"/>
      <c r="FT437" s="69"/>
      <c r="FU437" s="69"/>
      <c r="FV437" s="69"/>
      <c r="FW437" s="69"/>
      <c r="FX437" s="69"/>
      <c r="FY437" s="69"/>
      <c r="FZ437" s="69"/>
      <c r="GA437" s="69"/>
      <c r="GB437" s="69"/>
      <c r="GC437" s="69"/>
      <c r="GD437" s="69"/>
      <c r="GE437" s="69"/>
      <c r="GF437" s="69"/>
      <c r="GG437" s="69"/>
      <c r="GH437" s="69"/>
      <c r="GI437" s="69"/>
      <c r="GJ437" s="69"/>
      <c r="GK437" s="69"/>
      <c r="GL437" s="69"/>
      <c r="GM437" s="69"/>
      <c r="GN437" s="69"/>
      <c r="GO437" s="69"/>
      <c r="GP437" s="69"/>
      <c r="GQ437" s="69"/>
      <c r="GR437" s="69"/>
      <c r="GS437" s="69"/>
      <c r="GT437" s="69"/>
      <c r="GU437" s="69"/>
      <c r="GV437" s="69"/>
      <c r="GW437" s="69"/>
      <c r="GX437" s="69"/>
      <c r="GY437" s="69"/>
      <c r="GZ437" s="69"/>
      <c r="HA437" s="69"/>
      <c r="HB437" s="69"/>
      <c r="HC437" s="69"/>
      <c r="HD437" s="69"/>
      <c r="HE437" s="69"/>
      <c r="HF437" s="69"/>
      <c r="HG437" s="69"/>
      <c r="HH437" s="69"/>
      <c r="HI437" s="69"/>
      <c r="HJ437" s="69"/>
      <c r="HK437" s="69"/>
      <c r="HL437" s="69"/>
      <c r="HM437" s="69"/>
      <c r="HN437" s="69"/>
      <c r="HO437" s="69"/>
      <c r="HP437" s="69"/>
      <c r="HQ437" s="69"/>
      <c r="HR437" s="69"/>
      <c r="HS437" s="69"/>
      <c r="HT437" s="69"/>
      <c r="HU437" s="69"/>
      <c r="HV437" s="69"/>
      <c r="HW437" s="69"/>
      <c r="HX437" s="69"/>
      <c r="HY437" s="69"/>
      <c r="HZ437" s="69"/>
      <c r="IA437" s="69"/>
      <c r="IB437" s="69"/>
      <c r="IC437" s="69"/>
      <c r="ID437" s="69"/>
      <c r="IE437" s="69"/>
      <c r="IF437" s="69"/>
      <c r="IG437" s="69"/>
      <c r="IH437" s="69"/>
      <c r="II437" s="69"/>
      <c r="IJ437" s="69"/>
      <c r="IK437" s="69"/>
    </row>
    <row r="438" spans="1:245" s="68" customFormat="1" x14ac:dyDescent="0.35">
      <c r="A438" s="87"/>
      <c r="B438" s="87" t="s">
        <v>261</v>
      </c>
      <c r="C438" s="87"/>
      <c r="D438" s="88"/>
      <c r="E438" s="80"/>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c r="FE438" s="1"/>
      <c r="FF438" s="1"/>
      <c r="FG438" s="1"/>
      <c r="FH438" s="1"/>
      <c r="FI438" s="1"/>
      <c r="FJ438" s="1"/>
      <c r="FK438" s="1"/>
      <c r="FL438" s="1"/>
      <c r="FM438" s="1"/>
      <c r="FN438" s="1"/>
      <c r="FO438" s="1"/>
      <c r="FP438" s="1"/>
      <c r="FQ438" s="1"/>
      <c r="FR438" s="1"/>
      <c r="FS438" s="1"/>
      <c r="FT438" s="1"/>
      <c r="FU438" s="1"/>
      <c r="FV438" s="1"/>
      <c r="FW438" s="1"/>
      <c r="FX438" s="1"/>
      <c r="FY438" s="1"/>
      <c r="FZ438" s="1"/>
      <c r="GA438" s="1"/>
      <c r="GB438" s="1"/>
      <c r="GC438" s="1"/>
      <c r="GD438" s="1"/>
      <c r="GE438" s="1"/>
      <c r="GF438" s="1"/>
      <c r="GG438" s="1"/>
      <c r="GH438" s="1"/>
      <c r="GI438" s="1"/>
      <c r="GJ438" s="1"/>
      <c r="GK438" s="1"/>
      <c r="GL438" s="1"/>
      <c r="GM438" s="1"/>
      <c r="GN438" s="1"/>
      <c r="GO438" s="1"/>
      <c r="GP438" s="1"/>
      <c r="GQ438" s="1"/>
      <c r="GR438" s="1"/>
      <c r="GS438" s="1"/>
      <c r="GT438" s="1"/>
      <c r="GU438" s="1"/>
      <c r="GV438" s="1"/>
      <c r="GW438" s="1"/>
      <c r="GX438" s="1"/>
      <c r="GY438" s="1"/>
      <c r="GZ438" s="1"/>
      <c r="HA438" s="1"/>
      <c r="HB438" s="1"/>
      <c r="HC438" s="1"/>
      <c r="HD438" s="1"/>
      <c r="HE438" s="1"/>
      <c r="HF438" s="1"/>
      <c r="HG438" s="1"/>
      <c r="HH438" s="1"/>
      <c r="HI438" s="1"/>
      <c r="HJ438" s="1"/>
      <c r="HK438" s="1"/>
      <c r="HL438" s="1"/>
      <c r="HM438" s="1"/>
      <c r="HN438" s="1"/>
      <c r="HO438" s="1"/>
      <c r="HP438" s="1"/>
      <c r="HQ438" s="1"/>
      <c r="HR438" s="1"/>
      <c r="HS438" s="1"/>
      <c r="HT438" s="1"/>
      <c r="HU438" s="1"/>
      <c r="HV438" s="1"/>
      <c r="HW438" s="1"/>
      <c r="HX438" s="1"/>
      <c r="HY438" s="1"/>
      <c r="HZ438" s="1"/>
      <c r="IA438" s="1"/>
      <c r="IB438" s="1"/>
      <c r="IC438" s="1"/>
      <c r="ID438" s="1"/>
      <c r="IE438" s="1"/>
      <c r="IF438" s="1"/>
      <c r="IG438" s="1"/>
      <c r="IH438" s="1"/>
      <c r="II438" s="1"/>
      <c r="IJ438" s="1"/>
      <c r="IK438" s="1"/>
    </row>
    <row r="439" spans="1:245" s="70" customFormat="1" x14ac:dyDescent="0.35">
      <c r="A439" s="84" t="s">
        <v>262</v>
      </c>
      <c r="B439" s="84" t="s">
        <v>263</v>
      </c>
      <c r="C439" s="84" t="s">
        <v>6</v>
      </c>
      <c r="D439" s="85">
        <v>14000000</v>
      </c>
      <c r="E439" s="86"/>
      <c r="F439" s="69"/>
      <c r="G439" s="69"/>
      <c r="H439" s="69"/>
      <c r="I439" s="69"/>
      <c r="J439" s="69"/>
      <c r="K439" s="69"/>
      <c r="L439" s="69"/>
      <c r="M439" s="69"/>
      <c r="N439" s="69"/>
      <c r="O439" s="69"/>
      <c r="P439" s="69"/>
      <c r="Q439" s="69"/>
      <c r="R439" s="69"/>
      <c r="S439" s="69"/>
      <c r="T439" s="69"/>
      <c r="U439" s="69"/>
      <c r="V439" s="69"/>
      <c r="W439" s="69"/>
      <c r="X439" s="69"/>
      <c r="Y439" s="69"/>
      <c r="Z439" s="69"/>
      <c r="AA439" s="69"/>
      <c r="AB439" s="69"/>
      <c r="AC439" s="69"/>
      <c r="AD439" s="69"/>
      <c r="AE439" s="69"/>
      <c r="AF439" s="69"/>
      <c r="AG439" s="69"/>
      <c r="AH439" s="69"/>
      <c r="AI439" s="69"/>
      <c r="AJ439" s="69"/>
      <c r="AK439" s="69"/>
      <c r="AL439" s="69"/>
      <c r="AM439" s="69"/>
      <c r="AN439" s="69"/>
      <c r="AO439" s="69"/>
      <c r="AP439" s="69"/>
      <c r="AQ439" s="69"/>
      <c r="AR439" s="69"/>
      <c r="AS439" s="69"/>
      <c r="AT439" s="69"/>
      <c r="AU439" s="69"/>
      <c r="AV439" s="69"/>
      <c r="AW439" s="69"/>
      <c r="AX439" s="69"/>
      <c r="AY439" s="69"/>
      <c r="AZ439" s="69"/>
      <c r="BA439" s="69"/>
      <c r="BB439" s="69"/>
      <c r="BC439" s="69"/>
      <c r="BD439" s="69"/>
      <c r="BE439" s="69"/>
      <c r="BF439" s="69"/>
      <c r="BG439" s="69"/>
      <c r="BH439" s="69"/>
      <c r="BI439" s="69"/>
      <c r="BJ439" s="69"/>
      <c r="BK439" s="69"/>
      <c r="BL439" s="69"/>
      <c r="BM439" s="69"/>
      <c r="BN439" s="69"/>
      <c r="BO439" s="69"/>
      <c r="BP439" s="69"/>
      <c r="BQ439" s="69"/>
      <c r="BR439" s="69"/>
      <c r="BS439" s="69"/>
      <c r="BT439" s="69"/>
      <c r="BU439" s="69"/>
      <c r="BV439" s="69"/>
      <c r="BW439" s="69"/>
      <c r="BX439" s="69"/>
      <c r="BY439" s="69"/>
      <c r="BZ439" s="69"/>
      <c r="CA439" s="69"/>
      <c r="CB439" s="69"/>
      <c r="CC439" s="69"/>
      <c r="CD439" s="69"/>
      <c r="CE439" s="69"/>
      <c r="CF439" s="69"/>
      <c r="CG439" s="69"/>
      <c r="CH439" s="69"/>
      <c r="CI439" s="69"/>
      <c r="CJ439" s="69"/>
      <c r="CK439" s="69"/>
      <c r="CL439" s="69"/>
      <c r="CM439" s="69"/>
      <c r="CN439" s="69"/>
      <c r="CO439" s="69"/>
      <c r="CP439" s="69"/>
      <c r="CQ439" s="69"/>
      <c r="CR439" s="69"/>
      <c r="CS439" s="69"/>
      <c r="CT439" s="69"/>
      <c r="CU439" s="69"/>
      <c r="CV439" s="69"/>
      <c r="CW439" s="69"/>
      <c r="CX439" s="69"/>
      <c r="CY439" s="69"/>
      <c r="CZ439" s="69"/>
      <c r="DA439" s="69"/>
      <c r="DB439" s="69"/>
      <c r="DC439" s="69"/>
      <c r="DD439" s="69"/>
      <c r="DE439" s="69"/>
      <c r="DF439" s="69"/>
      <c r="DG439" s="69"/>
      <c r="DH439" s="69"/>
      <c r="DI439" s="69"/>
      <c r="DJ439" s="69"/>
      <c r="DK439" s="69"/>
      <c r="DL439" s="69"/>
      <c r="DM439" s="69"/>
      <c r="DN439" s="69"/>
      <c r="DO439" s="69"/>
      <c r="DP439" s="69"/>
      <c r="DQ439" s="69"/>
      <c r="DR439" s="69"/>
      <c r="DS439" s="69"/>
      <c r="DT439" s="69"/>
      <c r="DU439" s="69"/>
      <c r="DV439" s="69"/>
      <c r="DW439" s="69"/>
      <c r="DX439" s="69"/>
      <c r="DY439" s="69"/>
      <c r="DZ439" s="69"/>
      <c r="EA439" s="69"/>
      <c r="EB439" s="69"/>
      <c r="EC439" s="69"/>
      <c r="ED439" s="69"/>
      <c r="EE439" s="69"/>
      <c r="EF439" s="69"/>
      <c r="EG439" s="69"/>
      <c r="EH439" s="69"/>
      <c r="EI439" s="69"/>
      <c r="EJ439" s="69"/>
      <c r="EK439" s="69"/>
      <c r="EL439" s="69"/>
      <c r="EM439" s="69"/>
      <c r="EN439" s="69"/>
      <c r="EO439" s="69"/>
      <c r="EP439" s="69"/>
      <c r="EQ439" s="69"/>
      <c r="ER439" s="69"/>
      <c r="ES439" s="69"/>
      <c r="ET439" s="69"/>
      <c r="EU439" s="69"/>
      <c r="EV439" s="69"/>
      <c r="EW439" s="69"/>
      <c r="EX439" s="69"/>
      <c r="EY439" s="69"/>
      <c r="EZ439" s="69"/>
      <c r="FA439" s="69"/>
      <c r="FB439" s="69"/>
      <c r="FC439" s="69"/>
      <c r="FD439" s="69"/>
      <c r="FE439" s="69"/>
      <c r="FF439" s="69"/>
      <c r="FG439" s="69"/>
      <c r="FH439" s="69"/>
      <c r="FI439" s="69"/>
      <c r="FJ439" s="69"/>
      <c r="FK439" s="69"/>
      <c r="FL439" s="69"/>
      <c r="FM439" s="69"/>
      <c r="FN439" s="69"/>
      <c r="FO439" s="69"/>
      <c r="FP439" s="69"/>
      <c r="FQ439" s="69"/>
      <c r="FR439" s="69"/>
      <c r="FS439" s="69"/>
      <c r="FT439" s="69"/>
      <c r="FU439" s="69"/>
      <c r="FV439" s="69"/>
      <c r="FW439" s="69"/>
      <c r="FX439" s="69"/>
      <c r="FY439" s="69"/>
      <c r="FZ439" s="69"/>
      <c r="GA439" s="69"/>
      <c r="GB439" s="69"/>
      <c r="GC439" s="69"/>
      <c r="GD439" s="69"/>
      <c r="GE439" s="69"/>
      <c r="GF439" s="69"/>
      <c r="GG439" s="69"/>
      <c r="GH439" s="69"/>
      <c r="GI439" s="69"/>
      <c r="GJ439" s="69"/>
      <c r="GK439" s="69"/>
      <c r="GL439" s="69"/>
      <c r="GM439" s="69"/>
      <c r="GN439" s="69"/>
      <c r="GO439" s="69"/>
      <c r="GP439" s="69"/>
      <c r="GQ439" s="69"/>
      <c r="GR439" s="69"/>
      <c r="GS439" s="69"/>
      <c r="GT439" s="69"/>
      <c r="GU439" s="69"/>
      <c r="GV439" s="69"/>
      <c r="GW439" s="69"/>
      <c r="GX439" s="69"/>
      <c r="GY439" s="69"/>
      <c r="GZ439" s="69"/>
      <c r="HA439" s="69"/>
      <c r="HB439" s="69"/>
      <c r="HC439" s="69"/>
      <c r="HD439" s="69"/>
      <c r="HE439" s="69"/>
      <c r="HF439" s="69"/>
      <c r="HG439" s="69"/>
      <c r="HH439" s="69"/>
      <c r="HI439" s="69"/>
      <c r="HJ439" s="69"/>
      <c r="HK439" s="69"/>
      <c r="HL439" s="69"/>
      <c r="HM439" s="69"/>
      <c r="HN439" s="69"/>
      <c r="HO439" s="69"/>
      <c r="HP439" s="69"/>
      <c r="HQ439" s="69"/>
      <c r="HR439" s="69"/>
      <c r="HS439" s="69"/>
      <c r="HT439" s="69"/>
      <c r="HU439" s="69"/>
      <c r="HV439" s="69"/>
      <c r="HW439" s="69"/>
      <c r="HX439" s="69"/>
      <c r="HY439" s="69"/>
      <c r="HZ439" s="69"/>
      <c r="IA439" s="69"/>
      <c r="IB439" s="69"/>
      <c r="IC439" s="69"/>
      <c r="ID439" s="69"/>
      <c r="IE439" s="69"/>
      <c r="IF439" s="69"/>
      <c r="IG439" s="69"/>
      <c r="IH439" s="69"/>
      <c r="II439" s="69"/>
      <c r="IJ439" s="69"/>
      <c r="IK439" s="69"/>
    </row>
    <row r="440" spans="1:245" x14ac:dyDescent="0.35">
      <c r="A440" s="84"/>
      <c r="B440" s="84"/>
      <c r="C440" s="84"/>
      <c r="D440" s="85"/>
      <c r="E440" s="86"/>
    </row>
    <row r="441" spans="1:245" x14ac:dyDescent="0.35">
      <c r="A441" s="84" t="s">
        <v>264</v>
      </c>
      <c r="B441" s="84" t="s">
        <v>187</v>
      </c>
      <c r="C441" s="84" t="s">
        <v>8</v>
      </c>
      <c r="D441" s="85">
        <v>15000000</v>
      </c>
      <c r="E441" s="86"/>
    </row>
    <row r="442" spans="1:245" s="70" customFormat="1" x14ac:dyDescent="0.35">
      <c r="A442" s="84" t="s">
        <v>883</v>
      </c>
      <c r="B442" s="84" t="s">
        <v>884</v>
      </c>
      <c r="C442" s="84" t="s">
        <v>8</v>
      </c>
      <c r="D442" s="85">
        <v>13000000</v>
      </c>
      <c r="E442" s="86"/>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c r="HY442" s="1"/>
      <c r="HZ442" s="1"/>
      <c r="IA442" s="1"/>
      <c r="IB442" s="1"/>
      <c r="IC442" s="1"/>
      <c r="ID442" s="1"/>
      <c r="IE442" s="1"/>
      <c r="IF442" s="1"/>
      <c r="IG442" s="1"/>
      <c r="IH442" s="1"/>
      <c r="II442" s="1"/>
      <c r="IJ442" s="1"/>
      <c r="IK442" s="1"/>
    </row>
    <row r="443" spans="1:245" s="68" customFormat="1" x14ac:dyDescent="0.35">
      <c r="A443" s="84" t="s">
        <v>266</v>
      </c>
      <c r="B443" s="84" t="s">
        <v>885</v>
      </c>
      <c r="C443" s="84" t="s">
        <v>8</v>
      </c>
      <c r="D443" s="85">
        <v>13000000</v>
      </c>
      <c r="E443" s="86"/>
    </row>
    <row r="444" spans="1:245" s="69" customFormat="1" x14ac:dyDescent="0.35">
      <c r="A444" s="84" t="s">
        <v>267</v>
      </c>
      <c r="B444" s="84" t="s">
        <v>886</v>
      </c>
      <c r="C444" s="84" t="s">
        <v>8</v>
      </c>
      <c r="D444" s="85">
        <v>12000000</v>
      </c>
      <c r="E444" s="86"/>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c r="HY444" s="1"/>
      <c r="HZ444" s="1"/>
      <c r="IA444" s="1"/>
      <c r="IB444" s="1"/>
      <c r="IC444" s="1"/>
      <c r="ID444" s="1"/>
      <c r="IE444" s="1"/>
      <c r="IF444" s="1"/>
      <c r="IG444" s="1"/>
      <c r="IH444" s="1"/>
      <c r="II444" s="1"/>
      <c r="IJ444" s="1"/>
      <c r="IK444" s="1"/>
    </row>
    <row r="445" spans="1:245" x14ac:dyDescent="0.35">
      <c r="A445" s="84" t="s">
        <v>269</v>
      </c>
      <c r="B445" s="84" t="s">
        <v>887</v>
      </c>
      <c r="C445" s="84" t="s">
        <v>8</v>
      </c>
      <c r="D445" s="85">
        <v>11000000</v>
      </c>
      <c r="E445" s="86"/>
      <c r="F445" s="69"/>
      <c r="G445" s="69"/>
      <c r="H445" s="69"/>
      <c r="I445" s="69"/>
      <c r="J445" s="69"/>
      <c r="K445" s="69"/>
      <c r="L445" s="69"/>
      <c r="M445" s="69"/>
      <c r="N445" s="69"/>
      <c r="O445" s="69"/>
      <c r="P445" s="69"/>
      <c r="Q445" s="69"/>
      <c r="R445" s="69"/>
      <c r="S445" s="69"/>
      <c r="T445" s="69"/>
      <c r="U445" s="69"/>
      <c r="V445" s="69"/>
      <c r="W445" s="69"/>
      <c r="X445" s="69"/>
      <c r="Y445" s="69"/>
      <c r="Z445" s="69"/>
      <c r="AA445" s="69"/>
      <c r="AB445" s="69"/>
      <c r="AC445" s="69"/>
      <c r="AD445" s="69"/>
      <c r="AE445" s="69"/>
      <c r="AF445" s="69"/>
      <c r="AG445" s="69"/>
      <c r="AH445" s="69"/>
      <c r="AI445" s="69"/>
      <c r="AJ445" s="69"/>
      <c r="AK445" s="69"/>
      <c r="AL445" s="69"/>
      <c r="AM445" s="69"/>
      <c r="AN445" s="69"/>
      <c r="AO445" s="69"/>
      <c r="AP445" s="69"/>
      <c r="AQ445" s="69"/>
      <c r="AR445" s="69"/>
      <c r="AS445" s="69"/>
      <c r="AT445" s="69"/>
      <c r="AU445" s="69"/>
      <c r="AV445" s="69"/>
      <c r="AW445" s="69"/>
      <c r="AX445" s="69"/>
      <c r="AY445" s="69"/>
      <c r="AZ445" s="69"/>
      <c r="BA445" s="69"/>
      <c r="BB445" s="69"/>
      <c r="BC445" s="69"/>
      <c r="BD445" s="69"/>
      <c r="BE445" s="69"/>
      <c r="BF445" s="69"/>
      <c r="BG445" s="69"/>
      <c r="BH445" s="69"/>
      <c r="BI445" s="69"/>
      <c r="BJ445" s="69"/>
      <c r="BK445" s="69"/>
      <c r="BL445" s="69"/>
      <c r="BM445" s="69"/>
      <c r="BN445" s="69"/>
      <c r="BO445" s="69"/>
      <c r="BP445" s="69"/>
      <c r="BQ445" s="69"/>
      <c r="BR445" s="69"/>
      <c r="BS445" s="69"/>
      <c r="BT445" s="69"/>
      <c r="BU445" s="69"/>
      <c r="BV445" s="69"/>
      <c r="BW445" s="69"/>
      <c r="BX445" s="69"/>
      <c r="BY445" s="69"/>
      <c r="BZ445" s="69"/>
      <c r="CA445" s="69"/>
      <c r="CB445" s="69"/>
      <c r="CC445" s="69"/>
      <c r="CD445" s="69"/>
      <c r="CE445" s="69"/>
      <c r="CF445" s="69"/>
      <c r="CG445" s="69"/>
      <c r="CH445" s="69"/>
      <c r="CI445" s="69"/>
      <c r="CJ445" s="69"/>
      <c r="CK445" s="69"/>
      <c r="CL445" s="69"/>
      <c r="CM445" s="69"/>
      <c r="CN445" s="69"/>
      <c r="CO445" s="69"/>
      <c r="CP445" s="69"/>
      <c r="CQ445" s="69"/>
      <c r="CR445" s="69"/>
      <c r="CS445" s="69"/>
      <c r="CT445" s="69"/>
      <c r="CU445" s="69"/>
      <c r="CV445" s="69"/>
      <c r="CW445" s="69"/>
      <c r="CX445" s="69"/>
      <c r="CY445" s="69"/>
      <c r="CZ445" s="69"/>
      <c r="DA445" s="69"/>
      <c r="DB445" s="69"/>
      <c r="DC445" s="69"/>
      <c r="DD445" s="69"/>
      <c r="DE445" s="69"/>
      <c r="DF445" s="69"/>
      <c r="DG445" s="69"/>
      <c r="DH445" s="69"/>
      <c r="DI445" s="69"/>
      <c r="DJ445" s="69"/>
      <c r="DK445" s="69"/>
      <c r="DL445" s="69"/>
      <c r="DM445" s="69"/>
      <c r="DN445" s="69"/>
      <c r="DO445" s="69"/>
      <c r="DP445" s="69"/>
      <c r="DQ445" s="69"/>
      <c r="DR445" s="69"/>
      <c r="DS445" s="69"/>
      <c r="DT445" s="69"/>
      <c r="DU445" s="69"/>
      <c r="DV445" s="69"/>
      <c r="DW445" s="69"/>
      <c r="DX445" s="69"/>
      <c r="DY445" s="69"/>
      <c r="DZ445" s="69"/>
      <c r="EA445" s="69"/>
      <c r="EB445" s="69"/>
      <c r="EC445" s="69"/>
      <c r="ED445" s="69"/>
      <c r="EE445" s="69"/>
      <c r="EF445" s="69"/>
      <c r="EG445" s="69"/>
      <c r="EH445" s="69"/>
      <c r="EI445" s="69"/>
      <c r="EJ445" s="69"/>
      <c r="EK445" s="69"/>
      <c r="EL445" s="69"/>
      <c r="EM445" s="69"/>
      <c r="EN445" s="69"/>
      <c r="EO445" s="69"/>
      <c r="EP445" s="69"/>
      <c r="EQ445" s="69"/>
      <c r="ER445" s="69"/>
      <c r="ES445" s="69"/>
      <c r="ET445" s="69"/>
      <c r="EU445" s="69"/>
      <c r="EV445" s="69"/>
      <c r="EW445" s="69"/>
      <c r="EX445" s="69"/>
      <c r="EY445" s="69"/>
      <c r="EZ445" s="69"/>
      <c r="FA445" s="69"/>
      <c r="FB445" s="69"/>
      <c r="FC445" s="69"/>
      <c r="FD445" s="69"/>
      <c r="FE445" s="69"/>
      <c r="FF445" s="69"/>
      <c r="FG445" s="69"/>
      <c r="FH445" s="69"/>
      <c r="FI445" s="69"/>
      <c r="FJ445" s="69"/>
      <c r="FK445" s="69"/>
      <c r="FL445" s="69"/>
      <c r="FM445" s="69"/>
      <c r="FN445" s="69"/>
      <c r="FO445" s="69"/>
      <c r="FP445" s="69"/>
      <c r="FQ445" s="69"/>
      <c r="FR445" s="69"/>
      <c r="FS445" s="69"/>
      <c r="FT445" s="69"/>
      <c r="FU445" s="69"/>
      <c r="FV445" s="69"/>
      <c r="FW445" s="69"/>
      <c r="FX445" s="69"/>
      <c r="FY445" s="69"/>
      <c r="FZ445" s="69"/>
      <c r="GA445" s="69"/>
      <c r="GB445" s="69"/>
      <c r="GC445" s="69"/>
      <c r="GD445" s="69"/>
      <c r="GE445" s="69"/>
      <c r="GF445" s="69"/>
      <c r="GG445" s="69"/>
      <c r="GH445" s="69"/>
      <c r="GI445" s="69"/>
      <c r="GJ445" s="69"/>
      <c r="GK445" s="69"/>
      <c r="GL445" s="69"/>
      <c r="GM445" s="69"/>
      <c r="GN445" s="69"/>
      <c r="GO445" s="69"/>
      <c r="GP445" s="69"/>
      <c r="GQ445" s="69"/>
      <c r="GR445" s="69"/>
      <c r="GS445" s="69"/>
      <c r="GT445" s="69"/>
      <c r="GU445" s="69"/>
      <c r="GV445" s="69"/>
      <c r="GW445" s="69"/>
      <c r="GX445" s="69"/>
      <c r="GY445" s="69"/>
      <c r="GZ445" s="69"/>
      <c r="HA445" s="69"/>
      <c r="HB445" s="69"/>
      <c r="HC445" s="69"/>
      <c r="HD445" s="69"/>
      <c r="HE445" s="69"/>
      <c r="HF445" s="69"/>
      <c r="HG445" s="69"/>
      <c r="HH445" s="69"/>
      <c r="HI445" s="69"/>
      <c r="HJ445" s="69"/>
      <c r="HK445" s="69"/>
      <c r="HL445" s="69"/>
      <c r="HM445" s="69"/>
      <c r="HN445" s="69"/>
      <c r="HO445" s="69"/>
      <c r="HP445" s="69"/>
      <c r="HQ445" s="69"/>
      <c r="HR445" s="69"/>
      <c r="HS445" s="69"/>
      <c r="HT445" s="69"/>
      <c r="HU445" s="69"/>
      <c r="HV445" s="69"/>
      <c r="HW445" s="69"/>
      <c r="HX445" s="69"/>
      <c r="HY445" s="69"/>
      <c r="HZ445" s="69"/>
      <c r="IA445" s="69"/>
      <c r="IB445" s="69"/>
      <c r="IC445" s="69"/>
      <c r="ID445" s="69"/>
      <c r="IE445" s="69"/>
      <c r="IF445" s="69"/>
      <c r="IG445" s="69"/>
      <c r="IH445" s="69"/>
      <c r="II445" s="69"/>
      <c r="IJ445" s="69"/>
      <c r="IK445" s="69"/>
    </row>
    <row r="446" spans="1:245" s="70" customFormat="1" x14ac:dyDescent="0.35">
      <c r="A446" s="84" t="s">
        <v>270</v>
      </c>
      <c r="B446" s="84" t="s">
        <v>268</v>
      </c>
      <c r="C446" s="84" t="s">
        <v>8</v>
      </c>
      <c r="D446" s="85">
        <v>9000000</v>
      </c>
      <c r="E446" s="86"/>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row>
    <row r="447" spans="1:245" s="70" customFormat="1" x14ac:dyDescent="0.35">
      <c r="A447" s="84" t="s">
        <v>485</v>
      </c>
      <c r="B447" s="84" t="s">
        <v>271</v>
      </c>
      <c r="C447" s="84" t="s">
        <v>8</v>
      </c>
      <c r="D447" s="85">
        <v>9000000</v>
      </c>
      <c r="E447" s="86"/>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row>
    <row r="448" spans="1:245" x14ac:dyDescent="0.35">
      <c r="A448" s="84" t="s">
        <v>537</v>
      </c>
      <c r="B448" s="84" t="s">
        <v>888</v>
      </c>
      <c r="C448" s="84" t="s">
        <v>8</v>
      </c>
      <c r="D448" s="85">
        <v>9000000</v>
      </c>
      <c r="E448" s="86"/>
    </row>
    <row r="449" spans="1:245" x14ac:dyDescent="0.35">
      <c r="A449" s="84" t="s">
        <v>889</v>
      </c>
      <c r="B449" s="84" t="s">
        <v>890</v>
      </c>
      <c r="C449" s="84" t="s">
        <v>8</v>
      </c>
      <c r="D449" s="85">
        <v>7000000</v>
      </c>
      <c r="E449" s="86"/>
      <c r="F449" s="69"/>
      <c r="G449" s="69"/>
      <c r="H449" s="69"/>
      <c r="I449" s="69"/>
      <c r="J449" s="69"/>
      <c r="K449" s="69"/>
      <c r="L449" s="69"/>
      <c r="M449" s="69"/>
      <c r="N449" s="69"/>
      <c r="O449" s="69"/>
      <c r="P449" s="69"/>
      <c r="Q449" s="69"/>
      <c r="R449" s="69"/>
      <c r="S449" s="69"/>
      <c r="T449" s="69"/>
      <c r="U449" s="69"/>
      <c r="V449" s="69"/>
      <c r="W449" s="69"/>
      <c r="X449" s="69"/>
      <c r="Y449" s="69"/>
      <c r="Z449" s="69"/>
      <c r="AA449" s="69"/>
      <c r="AB449" s="69"/>
      <c r="AC449" s="69"/>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69"/>
      <c r="DL449" s="69"/>
      <c r="DM449" s="69"/>
      <c r="DN449" s="69"/>
      <c r="DO449" s="69"/>
      <c r="DP449" s="69"/>
      <c r="DQ449" s="69"/>
      <c r="DR449" s="69"/>
      <c r="DS449" s="69"/>
      <c r="DT449" s="69"/>
      <c r="DU449" s="69"/>
      <c r="DV449" s="69"/>
      <c r="DW449" s="69"/>
      <c r="DX449" s="69"/>
      <c r="DY449" s="69"/>
      <c r="DZ449" s="69"/>
      <c r="EA449" s="69"/>
      <c r="EB449" s="69"/>
      <c r="EC449" s="69"/>
      <c r="ED449" s="69"/>
      <c r="EE449" s="69"/>
      <c r="EF449" s="69"/>
      <c r="EG449" s="69"/>
      <c r="EH449" s="69"/>
      <c r="EI449" s="69"/>
      <c r="EJ449" s="69"/>
      <c r="EK449" s="69"/>
      <c r="EL449" s="69"/>
      <c r="EM449" s="69"/>
      <c r="EN449" s="69"/>
      <c r="EO449" s="69"/>
      <c r="EP449" s="69"/>
      <c r="EQ449" s="69"/>
      <c r="ER449" s="69"/>
      <c r="ES449" s="69"/>
      <c r="ET449" s="69"/>
      <c r="EU449" s="69"/>
      <c r="EV449" s="69"/>
      <c r="EW449" s="69"/>
      <c r="EX449" s="69"/>
      <c r="EY449" s="69"/>
      <c r="EZ449" s="69"/>
      <c r="FA449" s="69"/>
      <c r="FB449" s="69"/>
      <c r="FC449" s="69"/>
      <c r="FD449" s="69"/>
      <c r="FE449" s="69"/>
      <c r="FF449" s="69"/>
      <c r="FG449" s="69"/>
      <c r="FH449" s="69"/>
      <c r="FI449" s="69"/>
      <c r="FJ449" s="69"/>
      <c r="FK449" s="69"/>
      <c r="FL449" s="69"/>
      <c r="FM449" s="69"/>
      <c r="FN449" s="69"/>
      <c r="FO449" s="69"/>
      <c r="FP449" s="69"/>
      <c r="FQ449" s="69"/>
      <c r="FR449" s="69"/>
      <c r="FS449" s="69"/>
      <c r="FT449" s="69"/>
      <c r="FU449" s="69"/>
      <c r="FV449" s="69"/>
      <c r="FW449" s="69"/>
      <c r="FX449" s="69"/>
      <c r="FY449" s="69"/>
      <c r="FZ449" s="69"/>
      <c r="GA449" s="69"/>
      <c r="GB449" s="69"/>
      <c r="GC449" s="69"/>
      <c r="GD449" s="69"/>
      <c r="GE449" s="69"/>
      <c r="GF449" s="69"/>
      <c r="GG449" s="69"/>
      <c r="GH449" s="69"/>
      <c r="GI449" s="69"/>
      <c r="GJ449" s="69"/>
      <c r="GK449" s="69"/>
      <c r="GL449" s="69"/>
      <c r="GM449" s="69"/>
      <c r="GN449" s="69"/>
      <c r="GO449" s="69"/>
      <c r="GP449" s="69"/>
      <c r="GQ449" s="69"/>
      <c r="GR449" s="69"/>
      <c r="GS449" s="69"/>
      <c r="GT449" s="69"/>
      <c r="GU449" s="69"/>
      <c r="GV449" s="69"/>
      <c r="GW449" s="69"/>
      <c r="GX449" s="69"/>
      <c r="GY449" s="69"/>
      <c r="GZ449" s="69"/>
      <c r="HA449" s="69"/>
      <c r="HB449" s="69"/>
      <c r="HC449" s="69"/>
      <c r="HD449" s="69"/>
      <c r="HE449" s="69"/>
      <c r="HF449" s="69"/>
      <c r="HG449" s="69"/>
      <c r="HH449" s="69"/>
      <c r="HI449" s="69"/>
      <c r="HJ449" s="69"/>
      <c r="HK449" s="69"/>
      <c r="HL449" s="69"/>
      <c r="HM449" s="69"/>
      <c r="HN449" s="69"/>
      <c r="HO449" s="69"/>
      <c r="HP449" s="69"/>
      <c r="HQ449" s="69"/>
      <c r="HR449" s="69"/>
      <c r="HS449" s="69"/>
      <c r="HT449" s="69"/>
      <c r="HU449" s="69"/>
      <c r="HV449" s="69"/>
      <c r="HW449" s="69"/>
      <c r="HX449" s="69"/>
      <c r="HY449" s="69"/>
      <c r="HZ449" s="69"/>
      <c r="IA449" s="69"/>
      <c r="IB449" s="69"/>
      <c r="IC449" s="69"/>
      <c r="ID449" s="69"/>
      <c r="IE449" s="69"/>
      <c r="IF449" s="69"/>
      <c r="IG449" s="69"/>
      <c r="IH449" s="69"/>
      <c r="II449" s="69"/>
      <c r="IJ449" s="69"/>
      <c r="IK449" s="69"/>
    </row>
    <row r="450" spans="1:245" x14ac:dyDescent="0.35">
      <c r="A450" s="84" t="s">
        <v>891</v>
      </c>
      <c r="B450" s="84" t="s">
        <v>487</v>
      </c>
      <c r="C450" s="84" t="s">
        <v>8</v>
      </c>
      <c r="D450" s="85">
        <v>6000000</v>
      </c>
      <c r="E450" s="86"/>
      <c r="F450" s="69"/>
      <c r="G450" s="69"/>
      <c r="H450" s="69"/>
      <c r="I450" s="69"/>
      <c r="J450" s="69"/>
      <c r="K450" s="69"/>
      <c r="L450" s="69"/>
      <c r="M450" s="69"/>
      <c r="N450" s="69"/>
      <c r="O450" s="69"/>
      <c r="P450" s="69"/>
      <c r="Q450" s="69"/>
      <c r="R450" s="69"/>
      <c r="S450" s="69"/>
      <c r="T450" s="69"/>
      <c r="U450" s="69"/>
      <c r="V450" s="69"/>
      <c r="W450" s="69"/>
      <c r="X450" s="69"/>
      <c r="Y450" s="69"/>
      <c r="Z450" s="69"/>
      <c r="AA450" s="69"/>
      <c r="AB450" s="69"/>
      <c r="AC450" s="69"/>
      <c r="AD450" s="69"/>
      <c r="AE450" s="69"/>
      <c r="AF450" s="69"/>
      <c r="AG450" s="69"/>
      <c r="AH450" s="69"/>
      <c r="AI450" s="69"/>
      <c r="AJ450" s="69"/>
      <c r="AK450" s="69"/>
      <c r="AL450" s="69"/>
      <c r="AM450" s="69"/>
      <c r="AN450" s="69"/>
      <c r="AO450" s="69"/>
      <c r="AP450" s="69"/>
      <c r="AQ450" s="69"/>
      <c r="AR450" s="69"/>
      <c r="AS450" s="69"/>
      <c r="AT450" s="69"/>
      <c r="AU450" s="69"/>
      <c r="AV450" s="69"/>
      <c r="AW450" s="69"/>
      <c r="AX450" s="69"/>
      <c r="AY450" s="69"/>
      <c r="AZ450" s="69"/>
      <c r="BA450" s="69"/>
      <c r="BB450" s="69"/>
      <c r="BC450" s="69"/>
      <c r="BD450" s="69"/>
      <c r="BE450" s="69"/>
      <c r="BF450" s="69"/>
      <c r="BG450" s="69"/>
      <c r="BH450" s="69"/>
      <c r="BI450" s="69"/>
      <c r="BJ450" s="69"/>
      <c r="BK450" s="69"/>
      <c r="BL450" s="69"/>
      <c r="BM450" s="69"/>
      <c r="BN450" s="69"/>
      <c r="BO450" s="69"/>
      <c r="BP450" s="69"/>
      <c r="BQ450" s="69"/>
      <c r="BR450" s="69"/>
      <c r="BS450" s="69"/>
      <c r="BT450" s="69"/>
      <c r="BU450" s="69"/>
      <c r="BV450" s="69"/>
      <c r="BW450" s="69"/>
      <c r="BX450" s="69"/>
      <c r="BY450" s="69"/>
      <c r="BZ450" s="69"/>
      <c r="CA450" s="69"/>
      <c r="CB450" s="69"/>
      <c r="CC450" s="69"/>
      <c r="CD450" s="69"/>
      <c r="CE450" s="69"/>
      <c r="CF450" s="69"/>
      <c r="CG450" s="69"/>
      <c r="CH450" s="69"/>
      <c r="CI450" s="69"/>
      <c r="CJ450" s="69"/>
      <c r="CK450" s="69"/>
      <c r="CL450" s="69"/>
      <c r="CM450" s="69"/>
      <c r="CN450" s="69"/>
      <c r="CO450" s="69"/>
      <c r="CP450" s="69"/>
      <c r="CQ450" s="69"/>
      <c r="CR450" s="69"/>
      <c r="CS450" s="69"/>
      <c r="CT450" s="69"/>
      <c r="CU450" s="69"/>
      <c r="CV450" s="69"/>
      <c r="CW450" s="69"/>
      <c r="CX450" s="69"/>
      <c r="CY450" s="69"/>
      <c r="CZ450" s="69"/>
      <c r="DA450" s="69"/>
      <c r="DB450" s="69"/>
      <c r="DC450" s="69"/>
      <c r="DD450" s="69"/>
      <c r="DE450" s="69"/>
      <c r="DF450" s="69"/>
      <c r="DG450" s="69"/>
      <c r="DH450" s="69"/>
      <c r="DI450" s="69"/>
      <c r="DJ450" s="69"/>
      <c r="DK450" s="69"/>
      <c r="DL450" s="69"/>
      <c r="DM450" s="69"/>
      <c r="DN450" s="69"/>
      <c r="DO450" s="69"/>
      <c r="DP450" s="69"/>
      <c r="DQ450" s="69"/>
      <c r="DR450" s="69"/>
      <c r="DS450" s="69"/>
      <c r="DT450" s="69"/>
      <c r="DU450" s="69"/>
      <c r="DV450" s="69"/>
      <c r="DW450" s="69"/>
      <c r="DX450" s="69"/>
      <c r="DY450" s="69"/>
      <c r="DZ450" s="69"/>
      <c r="EA450" s="69"/>
      <c r="EB450" s="69"/>
      <c r="EC450" s="69"/>
      <c r="ED450" s="69"/>
      <c r="EE450" s="69"/>
      <c r="EF450" s="69"/>
      <c r="EG450" s="69"/>
      <c r="EH450" s="69"/>
      <c r="EI450" s="69"/>
      <c r="EJ450" s="69"/>
      <c r="EK450" s="69"/>
      <c r="EL450" s="69"/>
      <c r="EM450" s="69"/>
      <c r="EN450" s="69"/>
      <c r="EO450" s="69"/>
      <c r="EP450" s="69"/>
      <c r="EQ450" s="69"/>
      <c r="ER450" s="69"/>
      <c r="ES450" s="69"/>
      <c r="ET450" s="69"/>
      <c r="EU450" s="69"/>
      <c r="EV450" s="69"/>
      <c r="EW450" s="69"/>
      <c r="EX450" s="69"/>
      <c r="EY450" s="69"/>
      <c r="EZ450" s="69"/>
      <c r="FA450" s="69"/>
      <c r="FB450" s="69"/>
      <c r="FC450" s="69"/>
      <c r="FD450" s="69"/>
      <c r="FE450" s="69"/>
      <c r="FF450" s="69"/>
      <c r="FG450" s="69"/>
      <c r="FH450" s="69"/>
      <c r="FI450" s="69"/>
      <c r="FJ450" s="69"/>
      <c r="FK450" s="69"/>
      <c r="FL450" s="69"/>
      <c r="FM450" s="69"/>
      <c r="FN450" s="69"/>
      <c r="FO450" s="69"/>
      <c r="FP450" s="69"/>
      <c r="FQ450" s="69"/>
      <c r="FR450" s="69"/>
      <c r="FS450" s="69"/>
      <c r="FT450" s="69"/>
      <c r="FU450" s="69"/>
      <c r="FV450" s="69"/>
      <c r="FW450" s="69"/>
      <c r="FX450" s="69"/>
      <c r="FY450" s="69"/>
      <c r="FZ450" s="69"/>
      <c r="GA450" s="69"/>
      <c r="GB450" s="69"/>
      <c r="GC450" s="69"/>
      <c r="GD450" s="69"/>
      <c r="GE450" s="69"/>
      <c r="GF450" s="69"/>
      <c r="GG450" s="69"/>
      <c r="GH450" s="69"/>
      <c r="GI450" s="69"/>
      <c r="GJ450" s="69"/>
      <c r="GK450" s="69"/>
      <c r="GL450" s="69"/>
      <c r="GM450" s="69"/>
      <c r="GN450" s="69"/>
      <c r="GO450" s="69"/>
      <c r="GP450" s="69"/>
      <c r="GQ450" s="69"/>
      <c r="GR450" s="69"/>
      <c r="GS450" s="69"/>
      <c r="GT450" s="69"/>
      <c r="GU450" s="69"/>
      <c r="GV450" s="69"/>
      <c r="GW450" s="69"/>
      <c r="GX450" s="69"/>
      <c r="GY450" s="69"/>
      <c r="GZ450" s="69"/>
      <c r="HA450" s="69"/>
      <c r="HB450" s="69"/>
      <c r="HC450" s="69"/>
      <c r="HD450" s="69"/>
      <c r="HE450" s="69"/>
      <c r="HF450" s="69"/>
      <c r="HG450" s="69"/>
      <c r="HH450" s="69"/>
      <c r="HI450" s="69"/>
      <c r="HJ450" s="69"/>
      <c r="HK450" s="69"/>
      <c r="HL450" s="69"/>
      <c r="HM450" s="69"/>
      <c r="HN450" s="69"/>
      <c r="HO450" s="69"/>
      <c r="HP450" s="69"/>
      <c r="HQ450" s="69"/>
      <c r="HR450" s="69"/>
      <c r="HS450" s="69"/>
      <c r="HT450" s="69"/>
      <c r="HU450" s="69"/>
      <c r="HV450" s="69"/>
      <c r="HW450" s="69"/>
      <c r="HX450" s="69"/>
      <c r="HY450" s="69"/>
      <c r="HZ450" s="69"/>
      <c r="IA450" s="69"/>
      <c r="IB450" s="69"/>
      <c r="IC450" s="69"/>
      <c r="ID450" s="69"/>
      <c r="IE450" s="69"/>
      <c r="IF450" s="69"/>
      <c r="IG450" s="69"/>
      <c r="IH450" s="69"/>
      <c r="II450" s="69"/>
      <c r="IJ450" s="69"/>
      <c r="IK450" s="69"/>
    </row>
    <row r="451" spans="1:245" s="69" customFormat="1" x14ac:dyDescent="0.35">
      <c r="A451" s="84"/>
      <c r="B451" s="84"/>
      <c r="C451" s="84"/>
      <c r="D451" s="85"/>
      <c r="E451" s="86"/>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c r="FE451" s="1"/>
      <c r="FF451" s="1"/>
      <c r="FG451" s="1"/>
      <c r="FH451" s="1"/>
      <c r="FI451" s="1"/>
      <c r="FJ451" s="1"/>
      <c r="FK451" s="1"/>
      <c r="FL451" s="1"/>
      <c r="FM451" s="1"/>
      <c r="FN451" s="1"/>
      <c r="FO451" s="1"/>
      <c r="FP451" s="1"/>
      <c r="FQ451" s="1"/>
      <c r="FR451" s="1"/>
      <c r="FS451" s="1"/>
      <c r="FT451" s="1"/>
      <c r="FU451" s="1"/>
      <c r="FV451" s="1"/>
      <c r="FW451" s="1"/>
      <c r="FX451" s="1"/>
      <c r="FY451" s="1"/>
      <c r="FZ451" s="1"/>
      <c r="GA451" s="1"/>
      <c r="GB451" s="1"/>
      <c r="GC451" s="1"/>
      <c r="GD451" s="1"/>
      <c r="GE451" s="1"/>
      <c r="GF451" s="1"/>
      <c r="GG451" s="1"/>
      <c r="GH451" s="1"/>
      <c r="GI451" s="1"/>
      <c r="GJ451" s="1"/>
      <c r="GK451" s="1"/>
      <c r="GL451" s="1"/>
      <c r="GM451" s="1"/>
      <c r="GN451" s="1"/>
      <c r="GO451" s="1"/>
      <c r="GP451" s="1"/>
      <c r="GQ451" s="1"/>
      <c r="GR451" s="1"/>
      <c r="GS451" s="1"/>
      <c r="GT451" s="1"/>
      <c r="GU451" s="1"/>
      <c r="GV451" s="1"/>
      <c r="GW451" s="1"/>
      <c r="GX451" s="1"/>
      <c r="GY451" s="1"/>
      <c r="GZ451" s="1"/>
      <c r="HA451" s="1"/>
      <c r="HB451" s="1"/>
      <c r="HC451" s="1"/>
      <c r="HD451" s="1"/>
      <c r="HE451" s="1"/>
      <c r="HF451" s="1"/>
      <c r="HG451" s="1"/>
      <c r="HH451" s="1"/>
      <c r="HI451" s="1"/>
      <c r="HJ451" s="1"/>
      <c r="HK451" s="1"/>
      <c r="HL451" s="1"/>
      <c r="HM451" s="1"/>
      <c r="HN451" s="1"/>
      <c r="HO451" s="1"/>
      <c r="HP451" s="1"/>
      <c r="HQ451" s="1"/>
      <c r="HR451" s="1"/>
      <c r="HS451" s="1"/>
      <c r="HT451" s="1"/>
      <c r="HU451" s="1"/>
      <c r="HV451" s="1"/>
      <c r="HW451" s="1"/>
      <c r="HX451" s="1"/>
      <c r="HY451" s="1"/>
      <c r="HZ451" s="1"/>
      <c r="IA451" s="1"/>
      <c r="IB451" s="1"/>
      <c r="IC451" s="1"/>
      <c r="ID451" s="1"/>
      <c r="IE451" s="1"/>
      <c r="IF451" s="1"/>
      <c r="IG451" s="1"/>
      <c r="IH451" s="1"/>
      <c r="II451" s="1"/>
      <c r="IJ451" s="1"/>
      <c r="IK451" s="1"/>
    </row>
    <row r="452" spans="1:245" x14ac:dyDescent="0.35">
      <c r="A452" s="84" t="s">
        <v>272</v>
      </c>
      <c r="B452" s="84" t="s">
        <v>408</v>
      </c>
      <c r="C452" s="84" t="s">
        <v>17</v>
      </c>
      <c r="D452" s="85">
        <v>18000000</v>
      </c>
      <c r="E452" s="86"/>
      <c r="F452" s="70"/>
      <c r="G452" s="70"/>
      <c r="H452" s="70"/>
      <c r="I452" s="70"/>
      <c r="J452" s="70"/>
      <c r="K452" s="70"/>
      <c r="L452" s="70"/>
      <c r="M452" s="70"/>
      <c r="N452" s="70"/>
      <c r="O452" s="70"/>
      <c r="P452" s="70"/>
      <c r="Q452" s="70"/>
      <c r="R452" s="70"/>
      <c r="S452" s="70"/>
      <c r="T452" s="70"/>
      <c r="U452" s="70"/>
      <c r="V452" s="70"/>
      <c r="W452" s="70"/>
      <c r="X452" s="70"/>
      <c r="Y452" s="70"/>
      <c r="Z452" s="70"/>
      <c r="AA452" s="70"/>
      <c r="AB452" s="70"/>
      <c r="AC452" s="70"/>
      <c r="AD452" s="70"/>
      <c r="AE452" s="70"/>
      <c r="AF452" s="70"/>
      <c r="AG452" s="70"/>
      <c r="AH452" s="70"/>
      <c r="AI452" s="70"/>
      <c r="AJ452" s="70"/>
      <c r="AK452" s="70"/>
      <c r="AL452" s="70"/>
      <c r="AM452" s="70"/>
      <c r="AN452" s="70"/>
      <c r="AO452" s="70"/>
      <c r="AP452" s="70"/>
      <c r="AQ452" s="70"/>
      <c r="AR452" s="70"/>
      <c r="AS452" s="70"/>
      <c r="AT452" s="70"/>
      <c r="AU452" s="70"/>
      <c r="AV452" s="70"/>
      <c r="AW452" s="70"/>
      <c r="AX452" s="70"/>
      <c r="AY452" s="70"/>
      <c r="AZ452" s="70"/>
      <c r="BA452" s="70"/>
      <c r="BB452" s="70"/>
      <c r="BC452" s="70"/>
      <c r="BD452" s="70"/>
      <c r="BE452" s="70"/>
      <c r="BF452" s="70"/>
      <c r="BG452" s="70"/>
      <c r="BH452" s="70"/>
      <c r="BI452" s="70"/>
      <c r="BJ452" s="70"/>
      <c r="BK452" s="70"/>
      <c r="BL452" s="70"/>
      <c r="BM452" s="70"/>
      <c r="BN452" s="70"/>
      <c r="BO452" s="70"/>
      <c r="BP452" s="70"/>
      <c r="BQ452" s="70"/>
      <c r="BR452" s="70"/>
      <c r="BS452" s="70"/>
      <c r="BT452" s="70"/>
      <c r="BU452" s="70"/>
      <c r="BV452" s="70"/>
      <c r="BW452" s="70"/>
      <c r="BX452" s="70"/>
      <c r="BY452" s="70"/>
      <c r="BZ452" s="70"/>
      <c r="CA452" s="70"/>
      <c r="CB452" s="70"/>
      <c r="CC452" s="70"/>
      <c r="CD452" s="70"/>
      <c r="CE452" s="70"/>
      <c r="CF452" s="70"/>
      <c r="CG452" s="70"/>
      <c r="CH452" s="70"/>
      <c r="CI452" s="70"/>
      <c r="CJ452" s="70"/>
      <c r="CK452" s="70"/>
      <c r="CL452" s="70"/>
      <c r="CM452" s="70"/>
      <c r="CN452" s="70"/>
      <c r="CO452" s="70"/>
      <c r="CP452" s="70"/>
      <c r="CQ452" s="70"/>
      <c r="CR452" s="70"/>
      <c r="CS452" s="70"/>
      <c r="CT452" s="70"/>
      <c r="CU452" s="70"/>
      <c r="CV452" s="70"/>
      <c r="CW452" s="70"/>
      <c r="CX452" s="70"/>
      <c r="CY452" s="70"/>
      <c r="CZ452" s="70"/>
      <c r="DA452" s="70"/>
      <c r="DB452" s="70"/>
      <c r="DC452" s="70"/>
      <c r="DD452" s="70"/>
      <c r="DE452" s="70"/>
      <c r="DF452" s="70"/>
      <c r="DG452" s="70"/>
      <c r="DH452" s="70"/>
      <c r="DI452" s="70"/>
      <c r="DJ452" s="70"/>
      <c r="DK452" s="70"/>
      <c r="DL452" s="70"/>
      <c r="DM452" s="70"/>
      <c r="DN452" s="70"/>
      <c r="DO452" s="70"/>
      <c r="DP452" s="70"/>
      <c r="DQ452" s="70"/>
      <c r="DR452" s="70"/>
      <c r="DS452" s="70"/>
      <c r="DT452" s="70"/>
      <c r="DU452" s="70"/>
      <c r="DV452" s="70"/>
      <c r="DW452" s="70"/>
      <c r="DX452" s="70"/>
      <c r="DY452" s="70"/>
      <c r="DZ452" s="70"/>
      <c r="EA452" s="70"/>
      <c r="EB452" s="70"/>
      <c r="EC452" s="70"/>
      <c r="ED452" s="70"/>
      <c r="EE452" s="70"/>
      <c r="EF452" s="70"/>
      <c r="EG452" s="70"/>
      <c r="EH452" s="70"/>
      <c r="EI452" s="70"/>
      <c r="EJ452" s="70"/>
      <c r="EK452" s="70"/>
      <c r="EL452" s="70"/>
      <c r="EM452" s="70"/>
      <c r="EN452" s="70"/>
      <c r="EO452" s="70"/>
      <c r="EP452" s="70"/>
      <c r="EQ452" s="70"/>
      <c r="ER452" s="70"/>
      <c r="ES452" s="70"/>
      <c r="ET452" s="70"/>
      <c r="EU452" s="70"/>
      <c r="EV452" s="70"/>
      <c r="EW452" s="70"/>
      <c r="EX452" s="70"/>
      <c r="EY452" s="70"/>
      <c r="EZ452" s="70"/>
      <c r="FA452" s="70"/>
      <c r="FB452" s="70"/>
      <c r="FC452" s="70"/>
      <c r="FD452" s="70"/>
      <c r="FE452" s="70"/>
      <c r="FF452" s="70"/>
      <c r="FG452" s="70"/>
      <c r="FH452" s="70"/>
      <c r="FI452" s="70"/>
      <c r="FJ452" s="70"/>
      <c r="FK452" s="70"/>
      <c r="FL452" s="70"/>
      <c r="FM452" s="70"/>
      <c r="FN452" s="70"/>
      <c r="FO452" s="70"/>
      <c r="FP452" s="70"/>
      <c r="FQ452" s="70"/>
      <c r="FR452" s="70"/>
      <c r="FS452" s="70"/>
      <c r="FT452" s="70"/>
      <c r="FU452" s="70"/>
      <c r="FV452" s="70"/>
      <c r="FW452" s="70"/>
      <c r="FX452" s="70"/>
      <c r="FY452" s="70"/>
      <c r="FZ452" s="70"/>
      <c r="GA452" s="70"/>
      <c r="GB452" s="70"/>
      <c r="GC452" s="70"/>
      <c r="GD452" s="70"/>
      <c r="GE452" s="70"/>
      <c r="GF452" s="70"/>
      <c r="GG452" s="70"/>
      <c r="GH452" s="70"/>
      <c r="GI452" s="70"/>
      <c r="GJ452" s="70"/>
      <c r="GK452" s="70"/>
      <c r="GL452" s="70"/>
      <c r="GM452" s="70"/>
      <c r="GN452" s="70"/>
      <c r="GO452" s="70"/>
      <c r="GP452" s="70"/>
      <c r="GQ452" s="70"/>
      <c r="GR452" s="70"/>
      <c r="GS452" s="70"/>
      <c r="GT452" s="70"/>
      <c r="GU452" s="70"/>
      <c r="GV452" s="70"/>
      <c r="GW452" s="70"/>
      <c r="GX452" s="70"/>
      <c r="GY452" s="70"/>
      <c r="GZ452" s="70"/>
      <c r="HA452" s="70"/>
      <c r="HB452" s="70"/>
      <c r="HC452" s="70"/>
      <c r="HD452" s="70"/>
      <c r="HE452" s="70"/>
      <c r="HF452" s="70"/>
      <c r="HG452" s="70"/>
      <c r="HH452" s="70"/>
      <c r="HI452" s="70"/>
      <c r="HJ452" s="70"/>
      <c r="HK452" s="70"/>
      <c r="HL452" s="70"/>
      <c r="HM452" s="70"/>
      <c r="HN452" s="70"/>
      <c r="HO452" s="70"/>
      <c r="HP452" s="70"/>
      <c r="HQ452" s="70"/>
      <c r="HR452" s="70"/>
      <c r="HS452" s="70"/>
      <c r="HT452" s="70"/>
      <c r="HU452" s="70"/>
      <c r="HV452" s="70"/>
      <c r="HW452" s="70"/>
      <c r="HX452" s="70"/>
      <c r="HY452" s="70"/>
      <c r="HZ452" s="70"/>
      <c r="IA452" s="70"/>
      <c r="IB452" s="70"/>
      <c r="IC452" s="70"/>
      <c r="ID452" s="70"/>
      <c r="IE452" s="70"/>
      <c r="IF452" s="70"/>
      <c r="IG452" s="70"/>
      <c r="IH452" s="70"/>
      <c r="II452" s="70"/>
      <c r="IJ452" s="70"/>
      <c r="IK452" s="70"/>
    </row>
    <row r="453" spans="1:245" x14ac:dyDescent="0.35">
      <c r="A453" s="84" t="s">
        <v>273</v>
      </c>
      <c r="B453" s="84" t="s">
        <v>278</v>
      </c>
      <c r="C453" s="84" t="s">
        <v>17</v>
      </c>
      <c r="D453" s="85">
        <v>15000000</v>
      </c>
      <c r="E453" s="86"/>
    </row>
    <row r="454" spans="1:245" x14ac:dyDescent="0.35">
      <c r="A454" s="84" t="s">
        <v>275</v>
      </c>
      <c r="B454" s="84" t="s">
        <v>892</v>
      </c>
      <c r="C454" s="84" t="s">
        <v>17</v>
      </c>
      <c r="D454" s="85">
        <v>14000000</v>
      </c>
      <c r="E454" s="86"/>
    </row>
    <row r="455" spans="1:245" x14ac:dyDescent="0.35">
      <c r="A455" s="84" t="s">
        <v>277</v>
      </c>
      <c r="B455" s="84" t="s">
        <v>248</v>
      </c>
      <c r="C455" s="84" t="s">
        <v>17</v>
      </c>
      <c r="D455" s="85">
        <v>11000000</v>
      </c>
      <c r="E455" s="86"/>
      <c r="F455" s="69"/>
      <c r="G455" s="69"/>
      <c r="H455" s="69"/>
      <c r="I455" s="69"/>
      <c r="J455" s="69"/>
      <c r="K455" s="69"/>
      <c r="L455" s="69"/>
      <c r="M455" s="69"/>
      <c r="N455" s="69"/>
      <c r="O455" s="69"/>
      <c r="P455" s="69"/>
      <c r="Q455" s="69"/>
      <c r="R455" s="69"/>
      <c r="S455" s="69"/>
      <c r="T455" s="69"/>
      <c r="U455" s="69"/>
      <c r="V455" s="69"/>
      <c r="W455" s="69"/>
      <c r="X455" s="69"/>
      <c r="Y455" s="69"/>
      <c r="Z455" s="69"/>
      <c r="AA455" s="69"/>
      <c r="AB455" s="69"/>
      <c r="AC455" s="69"/>
      <c r="AD455" s="69"/>
      <c r="AE455" s="69"/>
      <c r="AF455" s="69"/>
      <c r="AG455" s="69"/>
      <c r="AH455" s="69"/>
      <c r="AI455" s="69"/>
      <c r="AJ455" s="69"/>
      <c r="AK455" s="69"/>
      <c r="AL455" s="69"/>
      <c r="AM455" s="69"/>
      <c r="AN455" s="69"/>
      <c r="AO455" s="69"/>
      <c r="AP455" s="69"/>
      <c r="AQ455" s="69"/>
      <c r="AR455" s="69"/>
      <c r="AS455" s="69"/>
      <c r="AT455" s="69"/>
      <c r="AU455" s="69"/>
      <c r="AV455" s="69"/>
      <c r="AW455" s="69"/>
      <c r="AX455" s="69"/>
      <c r="AY455" s="69"/>
      <c r="AZ455" s="69"/>
      <c r="BA455" s="69"/>
      <c r="BB455" s="69"/>
      <c r="BC455" s="69"/>
      <c r="BD455" s="69"/>
      <c r="BE455" s="69"/>
      <c r="BF455" s="69"/>
      <c r="BG455" s="69"/>
      <c r="BH455" s="69"/>
      <c r="BI455" s="69"/>
      <c r="BJ455" s="69"/>
      <c r="BK455" s="69"/>
      <c r="BL455" s="69"/>
      <c r="BM455" s="69"/>
      <c r="BN455" s="69"/>
      <c r="BO455" s="69"/>
      <c r="BP455" s="69"/>
      <c r="BQ455" s="69"/>
      <c r="BR455" s="69"/>
      <c r="BS455" s="69"/>
      <c r="BT455" s="69"/>
      <c r="BU455" s="69"/>
      <c r="BV455" s="69"/>
      <c r="BW455" s="69"/>
      <c r="BX455" s="69"/>
      <c r="BY455" s="69"/>
      <c r="BZ455" s="69"/>
      <c r="CA455" s="69"/>
      <c r="CB455" s="69"/>
      <c r="CC455" s="69"/>
      <c r="CD455" s="69"/>
      <c r="CE455" s="69"/>
      <c r="CF455" s="69"/>
      <c r="CG455" s="69"/>
      <c r="CH455" s="69"/>
      <c r="CI455" s="69"/>
      <c r="CJ455" s="69"/>
      <c r="CK455" s="69"/>
      <c r="CL455" s="69"/>
      <c r="CM455" s="69"/>
      <c r="CN455" s="69"/>
      <c r="CO455" s="69"/>
      <c r="CP455" s="69"/>
      <c r="CQ455" s="69"/>
      <c r="CR455" s="69"/>
      <c r="CS455" s="69"/>
      <c r="CT455" s="69"/>
      <c r="CU455" s="69"/>
      <c r="CV455" s="69"/>
      <c r="CW455" s="69"/>
      <c r="CX455" s="69"/>
      <c r="CY455" s="69"/>
      <c r="CZ455" s="69"/>
      <c r="DA455" s="69"/>
      <c r="DB455" s="69"/>
      <c r="DC455" s="69"/>
      <c r="DD455" s="69"/>
      <c r="DE455" s="69"/>
      <c r="DF455" s="69"/>
      <c r="DG455" s="69"/>
      <c r="DH455" s="69"/>
      <c r="DI455" s="69"/>
      <c r="DJ455" s="69"/>
      <c r="DK455" s="69"/>
      <c r="DL455" s="69"/>
      <c r="DM455" s="69"/>
      <c r="DN455" s="69"/>
      <c r="DO455" s="69"/>
      <c r="DP455" s="69"/>
      <c r="DQ455" s="69"/>
      <c r="DR455" s="69"/>
      <c r="DS455" s="69"/>
      <c r="DT455" s="69"/>
      <c r="DU455" s="69"/>
      <c r="DV455" s="69"/>
      <c r="DW455" s="69"/>
      <c r="DX455" s="69"/>
      <c r="DY455" s="69"/>
      <c r="DZ455" s="69"/>
      <c r="EA455" s="69"/>
      <c r="EB455" s="69"/>
      <c r="EC455" s="69"/>
      <c r="ED455" s="69"/>
      <c r="EE455" s="69"/>
      <c r="EF455" s="69"/>
      <c r="EG455" s="69"/>
      <c r="EH455" s="69"/>
      <c r="EI455" s="69"/>
      <c r="EJ455" s="69"/>
      <c r="EK455" s="69"/>
      <c r="EL455" s="69"/>
      <c r="EM455" s="69"/>
      <c r="EN455" s="69"/>
      <c r="EO455" s="69"/>
      <c r="EP455" s="69"/>
      <c r="EQ455" s="69"/>
      <c r="ER455" s="69"/>
      <c r="ES455" s="69"/>
      <c r="ET455" s="69"/>
      <c r="EU455" s="69"/>
      <c r="EV455" s="69"/>
      <c r="EW455" s="69"/>
      <c r="EX455" s="69"/>
      <c r="EY455" s="69"/>
      <c r="EZ455" s="69"/>
      <c r="FA455" s="69"/>
      <c r="FB455" s="69"/>
      <c r="FC455" s="69"/>
      <c r="FD455" s="69"/>
      <c r="FE455" s="69"/>
      <c r="FF455" s="69"/>
      <c r="FG455" s="69"/>
      <c r="FH455" s="69"/>
      <c r="FI455" s="69"/>
      <c r="FJ455" s="69"/>
      <c r="FK455" s="69"/>
      <c r="FL455" s="69"/>
      <c r="FM455" s="69"/>
      <c r="FN455" s="69"/>
      <c r="FO455" s="69"/>
      <c r="FP455" s="69"/>
      <c r="FQ455" s="69"/>
      <c r="FR455" s="69"/>
      <c r="FS455" s="69"/>
      <c r="FT455" s="69"/>
      <c r="FU455" s="69"/>
      <c r="FV455" s="69"/>
      <c r="FW455" s="69"/>
      <c r="FX455" s="69"/>
      <c r="FY455" s="69"/>
      <c r="FZ455" s="69"/>
      <c r="GA455" s="69"/>
      <c r="GB455" s="69"/>
      <c r="GC455" s="69"/>
      <c r="GD455" s="69"/>
      <c r="GE455" s="69"/>
      <c r="GF455" s="69"/>
      <c r="GG455" s="69"/>
      <c r="GH455" s="69"/>
      <c r="GI455" s="69"/>
      <c r="GJ455" s="69"/>
      <c r="GK455" s="69"/>
      <c r="GL455" s="69"/>
      <c r="GM455" s="69"/>
      <c r="GN455" s="69"/>
      <c r="GO455" s="69"/>
      <c r="GP455" s="69"/>
      <c r="GQ455" s="69"/>
      <c r="GR455" s="69"/>
      <c r="GS455" s="69"/>
      <c r="GT455" s="69"/>
      <c r="GU455" s="69"/>
      <c r="GV455" s="69"/>
      <c r="GW455" s="69"/>
      <c r="GX455" s="69"/>
      <c r="GY455" s="69"/>
      <c r="GZ455" s="69"/>
      <c r="HA455" s="69"/>
      <c r="HB455" s="69"/>
      <c r="HC455" s="69"/>
      <c r="HD455" s="69"/>
      <c r="HE455" s="69"/>
      <c r="HF455" s="69"/>
      <c r="HG455" s="69"/>
      <c r="HH455" s="69"/>
      <c r="HI455" s="69"/>
      <c r="HJ455" s="69"/>
      <c r="HK455" s="69"/>
      <c r="HL455" s="69"/>
      <c r="HM455" s="69"/>
      <c r="HN455" s="69"/>
      <c r="HO455" s="69"/>
      <c r="HP455" s="69"/>
      <c r="HQ455" s="69"/>
      <c r="HR455" s="69"/>
      <c r="HS455" s="69"/>
      <c r="HT455" s="69"/>
      <c r="HU455" s="69"/>
      <c r="HV455" s="69"/>
      <c r="HW455" s="69"/>
      <c r="HX455" s="69"/>
      <c r="HY455" s="69"/>
      <c r="HZ455" s="69"/>
      <c r="IA455" s="69"/>
      <c r="IB455" s="69"/>
      <c r="IC455" s="69"/>
      <c r="ID455" s="69"/>
      <c r="IE455" s="69"/>
      <c r="IF455" s="69"/>
      <c r="IG455" s="69"/>
      <c r="IH455" s="69"/>
      <c r="II455" s="69"/>
      <c r="IJ455" s="69"/>
      <c r="IK455" s="69"/>
    </row>
    <row r="456" spans="1:245" s="69" customFormat="1" x14ac:dyDescent="0.35">
      <c r="A456" s="84" t="s">
        <v>279</v>
      </c>
      <c r="B456" s="84" t="s">
        <v>281</v>
      </c>
      <c r="C456" s="84" t="s">
        <v>17</v>
      </c>
      <c r="D456" s="85">
        <v>10000000</v>
      </c>
      <c r="E456" s="86"/>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c r="HY456" s="1"/>
      <c r="HZ456" s="1"/>
      <c r="IA456" s="1"/>
      <c r="IB456" s="1"/>
      <c r="IC456" s="1"/>
      <c r="ID456" s="1"/>
      <c r="IE456" s="1"/>
      <c r="IF456" s="1"/>
      <c r="IG456" s="1"/>
      <c r="IH456" s="1"/>
      <c r="II456" s="1"/>
      <c r="IJ456" s="1"/>
      <c r="IK456" s="1"/>
    </row>
    <row r="457" spans="1:245" x14ac:dyDescent="0.35">
      <c r="A457" s="84" t="s">
        <v>280</v>
      </c>
      <c r="B457" s="84" t="s">
        <v>478</v>
      </c>
      <c r="C457" s="84" t="s">
        <v>17</v>
      </c>
      <c r="D457" s="85">
        <v>9000000</v>
      </c>
      <c r="E457" s="86"/>
    </row>
    <row r="458" spans="1:245" x14ac:dyDescent="0.35">
      <c r="A458" s="84" t="s">
        <v>282</v>
      </c>
      <c r="B458" s="84" t="s">
        <v>489</v>
      </c>
      <c r="C458" s="84" t="s">
        <v>17</v>
      </c>
      <c r="D458" s="85">
        <v>7000000</v>
      </c>
      <c r="E458" s="86"/>
    </row>
    <row r="459" spans="1:245" x14ac:dyDescent="0.35">
      <c r="A459" s="106" t="s">
        <v>488</v>
      </c>
      <c r="B459" s="106" t="s">
        <v>94</v>
      </c>
      <c r="C459" s="106" t="s">
        <v>17</v>
      </c>
      <c r="D459" s="107">
        <v>13000000</v>
      </c>
      <c r="E459" s="108" t="s">
        <v>542</v>
      </c>
      <c r="F459" s="69"/>
      <c r="G459" s="69"/>
      <c r="H459" s="69"/>
      <c r="I459" s="69"/>
      <c r="J459" s="69"/>
      <c r="K459" s="69"/>
      <c r="L459" s="69"/>
      <c r="M459" s="69"/>
      <c r="N459" s="69"/>
      <c r="O459" s="69"/>
      <c r="P459" s="69"/>
      <c r="Q459" s="69"/>
      <c r="R459" s="69"/>
      <c r="S459" s="69"/>
      <c r="T459" s="69"/>
      <c r="U459" s="69"/>
      <c r="V459" s="69"/>
      <c r="W459" s="69"/>
      <c r="X459" s="69"/>
      <c r="Y459" s="69"/>
      <c r="Z459" s="69"/>
      <c r="AA459" s="69"/>
      <c r="AB459" s="69"/>
      <c r="AC459" s="69"/>
      <c r="AD459" s="69"/>
      <c r="AE459" s="69"/>
      <c r="AF459" s="69"/>
      <c r="AG459" s="69"/>
      <c r="AH459" s="69"/>
      <c r="AI459" s="69"/>
      <c r="AJ459" s="69"/>
      <c r="AK459" s="69"/>
      <c r="AL459" s="69"/>
      <c r="AM459" s="69"/>
      <c r="AN459" s="69"/>
      <c r="AO459" s="69"/>
      <c r="AP459" s="69"/>
      <c r="AQ459" s="69"/>
      <c r="AR459" s="69"/>
      <c r="AS459" s="69"/>
      <c r="AT459" s="69"/>
      <c r="AU459" s="69"/>
      <c r="AV459" s="69"/>
      <c r="AW459" s="69"/>
      <c r="AX459" s="69"/>
      <c r="AY459" s="69"/>
      <c r="AZ459" s="69"/>
      <c r="BA459" s="69"/>
      <c r="BB459" s="69"/>
      <c r="BC459" s="69"/>
      <c r="BD459" s="69"/>
      <c r="BE459" s="69"/>
      <c r="BF459" s="69"/>
      <c r="BG459" s="69"/>
      <c r="BH459" s="69"/>
      <c r="BI459" s="69"/>
      <c r="BJ459" s="69"/>
      <c r="BK459" s="69"/>
      <c r="BL459" s="69"/>
      <c r="BM459" s="69"/>
      <c r="BN459" s="69"/>
      <c r="BO459" s="69"/>
      <c r="BP459" s="69"/>
      <c r="BQ459" s="69"/>
      <c r="BR459" s="69"/>
      <c r="BS459" s="69"/>
      <c r="BT459" s="69"/>
      <c r="BU459" s="69"/>
      <c r="BV459" s="69"/>
      <c r="BW459" s="69"/>
      <c r="BX459" s="69"/>
      <c r="BY459" s="69"/>
      <c r="BZ459" s="69"/>
      <c r="CA459" s="69"/>
      <c r="CB459" s="69"/>
      <c r="CC459" s="69"/>
      <c r="CD459" s="69"/>
      <c r="CE459" s="69"/>
      <c r="CF459" s="69"/>
      <c r="CG459" s="69"/>
      <c r="CH459" s="69"/>
      <c r="CI459" s="69"/>
      <c r="CJ459" s="69"/>
      <c r="CK459" s="69"/>
      <c r="CL459" s="69"/>
      <c r="CM459" s="69"/>
      <c r="CN459" s="69"/>
      <c r="CO459" s="69"/>
      <c r="CP459" s="69"/>
      <c r="CQ459" s="69"/>
      <c r="CR459" s="69"/>
      <c r="CS459" s="69"/>
      <c r="CT459" s="69"/>
      <c r="CU459" s="69"/>
      <c r="CV459" s="69"/>
      <c r="CW459" s="69"/>
      <c r="CX459" s="69"/>
      <c r="CY459" s="69"/>
      <c r="CZ459" s="69"/>
      <c r="DA459" s="69"/>
      <c r="DB459" s="69"/>
      <c r="DC459" s="69"/>
      <c r="DD459" s="69"/>
      <c r="DE459" s="69"/>
      <c r="DF459" s="69"/>
      <c r="DG459" s="69"/>
      <c r="DH459" s="69"/>
      <c r="DI459" s="69"/>
      <c r="DJ459" s="69"/>
      <c r="DK459" s="69"/>
      <c r="DL459" s="69"/>
      <c r="DM459" s="69"/>
      <c r="DN459" s="69"/>
      <c r="DO459" s="69"/>
      <c r="DP459" s="69"/>
      <c r="DQ459" s="69"/>
      <c r="DR459" s="69"/>
      <c r="DS459" s="69"/>
      <c r="DT459" s="69"/>
      <c r="DU459" s="69"/>
      <c r="DV459" s="69"/>
      <c r="DW459" s="69"/>
      <c r="DX459" s="69"/>
      <c r="DY459" s="69"/>
      <c r="DZ459" s="69"/>
      <c r="EA459" s="69"/>
      <c r="EB459" s="69"/>
      <c r="EC459" s="69"/>
      <c r="ED459" s="69"/>
      <c r="EE459" s="69"/>
      <c r="EF459" s="69"/>
      <c r="EG459" s="69"/>
      <c r="EH459" s="69"/>
      <c r="EI459" s="69"/>
      <c r="EJ459" s="69"/>
      <c r="EK459" s="69"/>
      <c r="EL459" s="69"/>
      <c r="EM459" s="69"/>
      <c r="EN459" s="69"/>
      <c r="EO459" s="69"/>
      <c r="EP459" s="69"/>
      <c r="EQ459" s="69"/>
      <c r="ER459" s="69"/>
      <c r="ES459" s="69"/>
      <c r="ET459" s="69"/>
      <c r="EU459" s="69"/>
      <c r="EV459" s="69"/>
      <c r="EW459" s="69"/>
      <c r="EX459" s="69"/>
      <c r="EY459" s="69"/>
      <c r="EZ459" s="69"/>
      <c r="FA459" s="69"/>
      <c r="FB459" s="69"/>
      <c r="FC459" s="69"/>
      <c r="FD459" s="69"/>
      <c r="FE459" s="69"/>
      <c r="FF459" s="69"/>
      <c r="FG459" s="69"/>
      <c r="FH459" s="69"/>
      <c r="FI459" s="69"/>
      <c r="FJ459" s="69"/>
      <c r="FK459" s="69"/>
      <c r="FL459" s="69"/>
      <c r="FM459" s="69"/>
      <c r="FN459" s="69"/>
      <c r="FO459" s="69"/>
      <c r="FP459" s="69"/>
      <c r="FQ459" s="69"/>
      <c r="FR459" s="69"/>
      <c r="FS459" s="69"/>
      <c r="FT459" s="69"/>
      <c r="FU459" s="69"/>
      <c r="FV459" s="69"/>
      <c r="FW459" s="69"/>
      <c r="FX459" s="69"/>
      <c r="FY459" s="69"/>
      <c r="FZ459" s="69"/>
      <c r="GA459" s="69"/>
      <c r="GB459" s="69"/>
      <c r="GC459" s="69"/>
      <c r="GD459" s="69"/>
      <c r="GE459" s="69"/>
      <c r="GF459" s="69"/>
      <c r="GG459" s="69"/>
      <c r="GH459" s="69"/>
      <c r="GI459" s="69"/>
      <c r="GJ459" s="69"/>
      <c r="GK459" s="69"/>
      <c r="GL459" s="69"/>
      <c r="GM459" s="69"/>
      <c r="GN459" s="69"/>
      <c r="GO459" s="69"/>
      <c r="GP459" s="69"/>
      <c r="GQ459" s="69"/>
      <c r="GR459" s="69"/>
      <c r="GS459" s="69"/>
      <c r="GT459" s="69"/>
      <c r="GU459" s="69"/>
      <c r="GV459" s="69"/>
      <c r="GW459" s="69"/>
      <c r="GX459" s="69"/>
      <c r="GY459" s="69"/>
      <c r="GZ459" s="69"/>
      <c r="HA459" s="69"/>
      <c r="HB459" s="69"/>
      <c r="HC459" s="69"/>
      <c r="HD459" s="69"/>
      <c r="HE459" s="69"/>
      <c r="HF459" s="69"/>
      <c r="HG459" s="69"/>
      <c r="HH459" s="69"/>
      <c r="HI459" s="69"/>
      <c r="HJ459" s="69"/>
      <c r="HK459" s="69"/>
      <c r="HL459" s="69"/>
      <c r="HM459" s="69"/>
      <c r="HN459" s="69"/>
      <c r="HO459" s="69"/>
      <c r="HP459" s="69"/>
      <c r="HQ459" s="69"/>
      <c r="HR459" s="69"/>
      <c r="HS459" s="69"/>
      <c r="HT459" s="69"/>
      <c r="HU459" s="69"/>
      <c r="HV459" s="69"/>
      <c r="HW459" s="69"/>
      <c r="HX459" s="69"/>
      <c r="HY459" s="69"/>
      <c r="HZ459" s="69"/>
      <c r="IA459" s="69"/>
      <c r="IB459" s="69"/>
      <c r="IC459" s="69"/>
      <c r="ID459" s="69"/>
      <c r="IE459" s="69"/>
      <c r="IF459" s="69"/>
      <c r="IG459" s="69"/>
      <c r="IH459" s="69"/>
      <c r="II459" s="69"/>
      <c r="IJ459" s="69"/>
      <c r="IK459" s="69"/>
    </row>
    <row r="460" spans="1:245" s="69" customFormat="1" x14ac:dyDescent="0.35">
      <c r="A460" s="84"/>
      <c r="B460" s="84"/>
      <c r="C460" s="84"/>
      <c r="D460" s="85"/>
      <c r="E460" s="86"/>
      <c r="F460" s="68"/>
      <c r="G460" s="68"/>
      <c r="H460" s="68"/>
      <c r="I460" s="68"/>
      <c r="J460" s="68"/>
      <c r="K460" s="68"/>
      <c r="L460" s="68"/>
      <c r="M460" s="68"/>
      <c r="N460" s="68"/>
      <c r="O460" s="68"/>
      <c r="P460" s="68"/>
      <c r="Q460" s="68"/>
      <c r="R460" s="68"/>
      <c r="S460" s="68"/>
      <c r="T460" s="68"/>
      <c r="U460" s="68"/>
      <c r="V460" s="68"/>
      <c r="W460" s="68"/>
      <c r="X460" s="68"/>
      <c r="Y460" s="68"/>
      <c r="Z460" s="68"/>
      <c r="AA460" s="68"/>
      <c r="AB460" s="68"/>
      <c r="AC460" s="68"/>
      <c r="AD460" s="68"/>
      <c r="AE460" s="68"/>
      <c r="AF460" s="68"/>
      <c r="AG460" s="68"/>
      <c r="AH460" s="68"/>
      <c r="AI460" s="68"/>
      <c r="AJ460" s="68"/>
      <c r="AK460" s="68"/>
      <c r="AL460" s="68"/>
      <c r="AM460" s="68"/>
      <c r="AN460" s="68"/>
      <c r="AO460" s="68"/>
      <c r="AP460" s="68"/>
      <c r="AQ460" s="68"/>
      <c r="AR460" s="68"/>
      <c r="AS460" s="68"/>
      <c r="AT460" s="68"/>
      <c r="AU460" s="68"/>
      <c r="AV460" s="68"/>
      <c r="AW460" s="68"/>
      <c r="AX460" s="68"/>
      <c r="AY460" s="68"/>
      <c r="AZ460" s="68"/>
      <c r="BA460" s="68"/>
      <c r="BB460" s="68"/>
      <c r="BC460" s="68"/>
      <c r="BD460" s="68"/>
      <c r="BE460" s="68"/>
      <c r="BF460" s="68"/>
      <c r="BG460" s="68"/>
      <c r="BH460" s="68"/>
      <c r="BI460" s="68"/>
      <c r="BJ460" s="68"/>
      <c r="BK460" s="68"/>
      <c r="BL460" s="68"/>
      <c r="BM460" s="68"/>
      <c r="BN460" s="68"/>
      <c r="BO460" s="68"/>
      <c r="BP460" s="68"/>
      <c r="BQ460" s="68"/>
      <c r="BR460" s="68"/>
      <c r="BS460" s="68"/>
      <c r="BT460" s="68"/>
      <c r="BU460" s="68"/>
      <c r="BV460" s="68"/>
      <c r="BW460" s="68"/>
      <c r="BX460" s="68"/>
      <c r="BY460" s="68"/>
      <c r="BZ460" s="68"/>
      <c r="CA460" s="68"/>
      <c r="CB460" s="68"/>
      <c r="CC460" s="68"/>
      <c r="CD460" s="68"/>
      <c r="CE460" s="68"/>
      <c r="CF460" s="68"/>
      <c r="CG460" s="68"/>
      <c r="CH460" s="68"/>
      <c r="CI460" s="68"/>
      <c r="CJ460" s="68"/>
      <c r="CK460" s="68"/>
      <c r="CL460" s="68"/>
      <c r="CM460" s="68"/>
      <c r="CN460" s="68"/>
      <c r="CO460" s="68"/>
      <c r="CP460" s="68"/>
      <c r="CQ460" s="68"/>
      <c r="CR460" s="68"/>
      <c r="CS460" s="68"/>
      <c r="CT460" s="68"/>
      <c r="CU460" s="68"/>
      <c r="CV460" s="68"/>
      <c r="CW460" s="68"/>
      <c r="CX460" s="68"/>
      <c r="CY460" s="68"/>
      <c r="CZ460" s="68"/>
      <c r="DA460" s="68"/>
      <c r="DB460" s="68"/>
      <c r="DC460" s="68"/>
      <c r="DD460" s="68"/>
      <c r="DE460" s="68"/>
      <c r="DF460" s="68"/>
      <c r="DG460" s="68"/>
      <c r="DH460" s="68"/>
      <c r="DI460" s="68"/>
      <c r="DJ460" s="68"/>
      <c r="DK460" s="68"/>
      <c r="DL460" s="68"/>
      <c r="DM460" s="68"/>
      <c r="DN460" s="68"/>
      <c r="DO460" s="68"/>
      <c r="DP460" s="68"/>
      <c r="DQ460" s="68"/>
      <c r="DR460" s="68"/>
      <c r="DS460" s="68"/>
      <c r="DT460" s="68"/>
      <c r="DU460" s="68"/>
      <c r="DV460" s="68"/>
      <c r="DW460" s="68"/>
      <c r="DX460" s="68"/>
      <c r="DY460" s="68"/>
      <c r="DZ460" s="68"/>
      <c r="EA460" s="68"/>
      <c r="EB460" s="68"/>
      <c r="EC460" s="68"/>
      <c r="ED460" s="68"/>
      <c r="EE460" s="68"/>
      <c r="EF460" s="68"/>
      <c r="EG460" s="68"/>
      <c r="EH460" s="68"/>
      <c r="EI460" s="68"/>
      <c r="EJ460" s="68"/>
      <c r="EK460" s="68"/>
      <c r="EL460" s="68"/>
      <c r="EM460" s="68"/>
      <c r="EN460" s="68"/>
      <c r="EO460" s="68"/>
      <c r="EP460" s="68"/>
      <c r="EQ460" s="68"/>
      <c r="ER460" s="68"/>
      <c r="ES460" s="68"/>
      <c r="ET460" s="68"/>
      <c r="EU460" s="68"/>
      <c r="EV460" s="68"/>
      <c r="EW460" s="68"/>
      <c r="EX460" s="68"/>
      <c r="EY460" s="68"/>
      <c r="EZ460" s="68"/>
      <c r="FA460" s="68"/>
      <c r="FB460" s="68"/>
      <c r="FC460" s="68"/>
      <c r="FD460" s="68"/>
      <c r="FE460" s="68"/>
      <c r="FF460" s="68"/>
      <c r="FG460" s="68"/>
      <c r="FH460" s="68"/>
      <c r="FI460" s="68"/>
      <c r="FJ460" s="68"/>
      <c r="FK460" s="68"/>
      <c r="FL460" s="68"/>
      <c r="FM460" s="68"/>
      <c r="FN460" s="68"/>
      <c r="FO460" s="68"/>
      <c r="FP460" s="68"/>
      <c r="FQ460" s="68"/>
      <c r="FR460" s="68"/>
      <c r="FS460" s="68"/>
      <c r="FT460" s="68"/>
      <c r="FU460" s="68"/>
      <c r="FV460" s="68"/>
      <c r="FW460" s="68"/>
      <c r="FX460" s="68"/>
      <c r="FY460" s="68"/>
      <c r="FZ460" s="68"/>
      <c r="GA460" s="68"/>
      <c r="GB460" s="68"/>
      <c r="GC460" s="68"/>
      <c r="GD460" s="68"/>
      <c r="GE460" s="68"/>
      <c r="GF460" s="68"/>
      <c r="GG460" s="68"/>
      <c r="GH460" s="68"/>
      <c r="GI460" s="68"/>
      <c r="GJ460" s="68"/>
      <c r="GK460" s="68"/>
      <c r="GL460" s="68"/>
      <c r="GM460" s="68"/>
      <c r="GN460" s="68"/>
      <c r="GO460" s="68"/>
      <c r="GP460" s="68"/>
      <c r="GQ460" s="68"/>
      <c r="GR460" s="68"/>
      <c r="GS460" s="68"/>
      <c r="GT460" s="68"/>
      <c r="GU460" s="68"/>
      <c r="GV460" s="68"/>
      <c r="GW460" s="68"/>
      <c r="GX460" s="68"/>
      <c r="GY460" s="68"/>
      <c r="GZ460" s="68"/>
      <c r="HA460" s="68"/>
      <c r="HB460" s="68"/>
      <c r="HC460" s="68"/>
      <c r="HD460" s="68"/>
      <c r="HE460" s="68"/>
      <c r="HF460" s="68"/>
      <c r="HG460" s="68"/>
      <c r="HH460" s="68"/>
      <c r="HI460" s="68"/>
      <c r="HJ460" s="68"/>
      <c r="HK460" s="68"/>
      <c r="HL460" s="68"/>
      <c r="HM460" s="68"/>
      <c r="HN460" s="68"/>
      <c r="HO460" s="68"/>
      <c r="HP460" s="68"/>
      <c r="HQ460" s="68"/>
      <c r="HR460" s="68"/>
      <c r="HS460" s="68"/>
      <c r="HT460" s="68"/>
      <c r="HU460" s="68"/>
      <c r="HV460" s="68"/>
      <c r="HW460" s="68"/>
      <c r="HX460" s="68"/>
      <c r="HY460" s="68"/>
      <c r="HZ460" s="68"/>
      <c r="IA460" s="68"/>
      <c r="IB460" s="68"/>
      <c r="IC460" s="68"/>
      <c r="ID460" s="68"/>
      <c r="IE460" s="68"/>
      <c r="IF460" s="68"/>
      <c r="IG460" s="68"/>
      <c r="IH460" s="68"/>
      <c r="II460" s="68"/>
      <c r="IJ460" s="68"/>
      <c r="IK460" s="68"/>
    </row>
    <row r="461" spans="1:245" x14ac:dyDescent="0.35">
      <c r="A461" s="84" t="s">
        <v>283</v>
      </c>
      <c r="B461" s="84" t="s">
        <v>540</v>
      </c>
      <c r="C461" s="84" t="s">
        <v>24</v>
      </c>
      <c r="D461" s="85">
        <v>17000000</v>
      </c>
      <c r="E461" s="86"/>
    </row>
    <row r="462" spans="1:245" x14ac:dyDescent="0.35">
      <c r="A462" s="84" t="s">
        <v>284</v>
      </c>
      <c r="B462" s="84" t="s">
        <v>893</v>
      </c>
      <c r="C462" s="84" t="s">
        <v>24</v>
      </c>
      <c r="D462" s="85">
        <v>16000000</v>
      </c>
      <c r="E462" s="86"/>
    </row>
    <row r="463" spans="1:245" x14ac:dyDescent="0.35">
      <c r="A463" s="84" t="s">
        <v>285</v>
      </c>
      <c r="B463" s="84" t="s">
        <v>286</v>
      </c>
      <c r="C463" s="84" t="s">
        <v>24</v>
      </c>
      <c r="D463" s="85">
        <v>16000000</v>
      </c>
      <c r="E463" s="86"/>
    </row>
    <row r="464" spans="1:245" x14ac:dyDescent="0.35">
      <c r="A464" s="84" t="s">
        <v>287</v>
      </c>
      <c r="B464" s="84" t="s">
        <v>894</v>
      </c>
      <c r="C464" s="84" t="s">
        <v>24</v>
      </c>
      <c r="D464" s="85">
        <v>14000000</v>
      </c>
      <c r="E464" s="86"/>
    </row>
    <row r="465" spans="1:245" s="69" customFormat="1" x14ac:dyDescent="0.35">
      <c r="A465" s="84" t="s">
        <v>490</v>
      </c>
      <c r="B465" s="84" t="s">
        <v>895</v>
      </c>
      <c r="C465" s="84" t="s">
        <v>24</v>
      </c>
      <c r="D465" s="85">
        <v>12000000</v>
      </c>
      <c r="E465" s="86"/>
    </row>
    <row r="466" spans="1:245" x14ac:dyDescent="0.35">
      <c r="A466" s="84" t="s">
        <v>539</v>
      </c>
      <c r="B466" s="84" t="s">
        <v>492</v>
      </c>
      <c r="C466" s="84" t="s">
        <v>24</v>
      </c>
      <c r="D466" s="85">
        <v>8000000</v>
      </c>
      <c r="E466" s="86"/>
    </row>
    <row r="467" spans="1:245" x14ac:dyDescent="0.35">
      <c r="A467" s="84" t="s">
        <v>896</v>
      </c>
      <c r="B467" s="84" t="s">
        <v>897</v>
      </c>
      <c r="C467" s="84" t="s">
        <v>24</v>
      </c>
      <c r="D467" s="85">
        <v>8000000</v>
      </c>
      <c r="E467" s="86"/>
    </row>
    <row r="468" spans="1:245" x14ac:dyDescent="0.35">
      <c r="A468" s="84" t="s">
        <v>898</v>
      </c>
      <c r="B468" s="84" t="s">
        <v>303</v>
      </c>
      <c r="C468" s="84" t="s">
        <v>24</v>
      </c>
      <c r="D468" s="85">
        <v>7000000</v>
      </c>
      <c r="E468" s="86"/>
    </row>
    <row r="469" spans="1:245" x14ac:dyDescent="0.35">
      <c r="A469" s="84" t="s">
        <v>899</v>
      </c>
      <c r="B469" s="84" t="s">
        <v>900</v>
      </c>
      <c r="C469" s="84" t="s">
        <v>24</v>
      </c>
      <c r="D469" s="85">
        <v>7000000</v>
      </c>
      <c r="E469" s="86"/>
    </row>
    <row r="470" spans="1:245" s="68" customFormat="1" x14ac:dyDescent="0.35">
      <c r="A470" s="84"/>
      <c r="B470" s="84"/>
      <c r="C470" s="84"/>
      <c r="D470" s="85"/>
      <c r="E470" s="86"/>
      <c r="F470" s="69"/>
      <c r="G470" s="69"/>
      <c r="H470" s="69"/>
      <c r="I470" s="69"/>
      <c r="J470" s="69"/>
      <c r="K470" s="69"/>
      <c r="L470" s="69"/>
      <c r="M470" s="69"/>
      <c r="N470" s="69"/>
      <c r="O470" s="69"/>
      <c r="P470" s="69"/>
      <c r="Q470" s="69"/>
      <c r="R470" s="69"/>
      <c r="S470" s="69"/>
      <c r="T470" s="69"/>
      <c r="U470" s="69"/>
      <c r="V470" s="69"/>
      <c r="W470" s="69"/>
      <c r="X470" s="69"/>
      <c r="Y470" s="69"/>
      <c r="Z470" s="69"/>
      <c r="AA470" s="69"/>
      <c r="AB470" s="69"/>
      <c r="AC470" s="69"/>
      <c r="AD470" s="69"/>
      <c r="AE470" s="69"/>
      <c r="AF470" s="69"/>
      <c r="AG470" s="69"/>
      <c r="AH470" s="69"/>
      <c r="AI470" s="69"/>
      <c r="AJ470" s="69"/>
      <c r="AK470" s="69"/>
      <c r="AL470" s="69"/>
      <c r="AM470" s="69"/>
      <c r="AN470" s="69"/>
      <c r="AO470" s="69"/>
      <c r="AP470" s="69"/>
      <c r="AQ470" s="69"/>
      <c r="AR470" s="69"/>
      <c r="AS470" s="69"/>
      <c r="AT470" s="69"/>
      <c r="AU470" s="69"/>
      <c r="AV470" s="69"/>
      <c r="AW470" s="69"/>
      <c r="AX470" s="69"/>
      <c r="AY470" s="69"/>
      <c r="AZ470" s="69"/>
      <c r="BA470" s="69"/>
      <c r="BB470" s="69"/>
      <c r="BC470" s="69"/>
      <c r="BD470" s="69"/>
      <c r="BE470" s="69"/>
      <c r="BF470" s="69"/>
      <c r="BG470" s="69"/>
      <c r="BH470" s="69"/>
      <c r="BI470" s="69"/>
      <c r="BJ470" s="69"/>
      <c r="BK470" s="69"/>
      <c r="BL470" s="69"/>
      <c r="BM470" s="69"/>
      <c r="BN470" s="69"/>
      <c r="BO470" s="69"/>
      <c r="BP470" s="69"/>
      <c r="BQ470" s="69"/>
      <c r="BR470" s="69"/>
      <c r="BS470" s="69"/>
      <c r="BT470" s="69"/>
      <c r="BU470" s="69"/>
      <c r="BV470" s="69"/>
      <c r="BW470" s="69"/>
      <c r="BX470" s="69"/>
      <c r="BY470" s="69"/>
      <c r="BZ470" s="69"/>
      <c r="CA470" s="69"/>
      <c r="CB470" s="69"/>
      <c r="CC470" s="69"/>
      <c r="CD470" s="69"/>
      <c r="CE470" s="69"/>
      <c r="CF470" s="69"/>
      <c r="CG470" s="69"/>
      <c r="CH470" s="69"/>
      <c r="CI470" s="69"/>
      <c r="CJ470" s="69"/>
      <c r="CK470" s="69"/>
      <c r="CL470" s="69"/>
      <c r="CM470" s="69"/>
      <c r="CN470" s="69"/>
      <c r="CO470" s="69"/>
      <c r="CP470" s="69"/>
      <c r="CQ470" s="69"/>
      <c r="CR470" s="69"/>
      <c r="CS470" s="69"/>
      <c r="CT470" s="69"/>
      <c r="CU470" s="69"/>
      <c r="CV470" s="69"/>
      <c r="CW470" s="69"/>
      <c r="CX470" s="69"/>
      <c r="CY470" s="69"/>
      <c r="CZ470" s="69"/>
      <c r="DA470" s="69"/>
      <c r="DB470" s="69"/>
      <c r="DC470" s="69"/>
      <c r="DD470" s="69"/>
      <c r="DE470" s="69"/>
      <c r="DF470" s="69"/>
      <c r="DG470" s="69"/>
      <c r="DH470" s="69"/>
      <c r="DI470" s="69"/>
      <c r="DJ470" s="69"/>
      <c r="DK470" s="69"/>
      <c r="DL470" s="69"/>
      <c r="DM470" s="69"/>
      <c r="DN470" s="69"/>
      <c r="DO470" s="69"/>
      <c r="DP470" s="69"/>
      <c r="DQ470" s="69"/>
      <c r="DR470" s="69"/>
      <c r="DS470" s="69"/>
      <c r="DT470" s="69"/>
      <c r="DU470" s="69"/>
      <c r="DV470" s="69"/>
      <c r="DW470" s="69"/>
      <c r="DX470" s="69"/>
      <c r="DY470" s="69"/>
      <c r="DZ470" s="69"/>
      <c r="EA470" s="69"/>
      <c r="EB470" s="69"/>
      <c r="EC470" s="69"/>
      <c r="ED470" s="69"/>
      <c r="EE470" s="69"/>
      <c r="EF470" s="69"/>
      <c r="EG470" s="69"/>
      <c r="EH470" s="69"/>
      <c r="EI470" s="69"/>
      <c r="EJ470" s="69"/>
      <c r="EK470" s="69"/>
      <c r="EL470" s="69"/>
      <c r="EM470" s="69"/>
      <c r="EN470" s="69"/>
      <c r="EO470" s="69"/>
      <c r="EP470" s="69"/>
      <c r="EQ470" s="69"/>
      <c r="ER470" s="69"/>
      <c r="ES470" s="69"/>
      <c r="ET470" s="69"/>
      <c r="EU470" s="69"/>
      <c r="EV470" s="69"/>
      <c r="EW470" s="69"/>
      <c r="EX470" s="69"/>
      <c r="EY470" s="69"/>
      <c r="EZ470" s="69"/>
      <c r="FA470" s="69"/>
      <c r="FB470" s="69"/>
      <c r="FC470" s="69"/>
      <c r="FD470" s="69"/>
      <c r="FE470" s="69"/>
      <c r="FF470" s="69"/>
      <c r="FG470" s="69"/>
      <c r="FH470" s="69"/>
      <c r="FI470" s="69"/>
      <c r="FJ470" s="69"/>
      <c r="FK470" s="69"/>
      <c r="FL470" s="69"/>
      <c r="FM470" s="69"/>
      <c r="FN470" s="69"/>
      <c r="FO470" s="69"/>
      <c r="FP470" s="69"/>
      <c r="FQ470" s="69"/>
      <c r="FR470" s="69"/>
      <c r="FS470" s="69"/>
      <c r="FT470" s="69"/>
      <c r="FU470" s="69"/>
      <c r="FV470" s="69"/>
      <c r="FW470" s="69"/>
      <c r="FX470" s="69"/>
      <c r="FY470" s="69"/>
      <c r="FZ470" s="69"/>
      <c r="GA470" s="69"/>
      <c r="GB470" s="69"/>
      <c r="GC470" s="69"/>
      <c r="GD470" s="69"/>
      <c r="GE470" s="69"/>
      <c r="GF470" s="69"/>
      <c r="GG470" s="69"/>
      <c r="GH470" s="69"/>
      <c r="GI470" s="69"/>
      <c r="GJ470" s="69"/>
      <c r="GK470" s="69"/>
      <c r="GL470" s="69"/>
      <c r="GM470" s="69"/>
      <c r="GN470" s="69"/>
      <c r="GO470" s="69"/>
      <c r="GP470" s="69"/>
      <c r="GQ470" s="69"/>
      <c r="GR470" s="69"/>
      <c r="GS470" s="69"/>
      <c r="GT470" s="69"/>
      <c r="GU470" s="69"/>
      <c r="GV470" s="69"/>
      <c r="GW470" s="69"/>
      <c r="GX470" s="69"/>
      <c r="GY470" s="69"/>
      <c r="GZ470" s="69"/>
      <c r="HA470" s="69"/>
      <c r="HB470" s="69"/>
      <c r="HC470" s="69"/>
      <c r="HD470" s="69"/>
      <c r="HE470" s="69"/>
      <c r="HF470" s="69"/>
      <c r="HG470" s="69"/>
      <c r="HH470" s="69"/>
      <c r="HI470" s="69"/>
      <c r="HJ470" s="69"/>
      <c r="HK470" s="69"/>
      <c r="HL470" s="69"/>
      <c r="HM470" s="69"/>
      <c r="HN470" s="69"/>
      <c r="HO470" s="69"/>
      <c r="HP470" s="69"/>
      <c r="HQ470" s="69"/>
      <c r="HR470" s="69"/>
      <c r="HS470" s="69"/>
      <c r="HT470" s="69"/>
      <c r="HU470" s="69"/>
      <c r="HV470" s="69"/>
      <c r="HW470" s="69"/>
      <c r="HX470" s="69"/>
      <c r="HY470" s="69"/>
      <c r="HZ470" s="69"/>
      <c r="IA470" s="69"/>
      <c r="IB470" s="69"/>
      <c r="IC470" s="69"/>
      <c r="ID470" s="69"/>
      <c r="IE470" s="69"/>
      <c r="IF470" s="69"/>
      <c r="IG470" s="69"/>
      <c r="IH470" s="69"/>
      <c r="II470" s="69"/>
      <c r="IJ470" s="69"/>
      <c r="IK470" s="69"/>
    </row>
    <row r="471" spans="1:245" x14ac:dyDescent="0.35">
      <c r="A471" s="84"/>
      <c r="B471" s="84"/>
      <c r="C471" s="84"/>
      <c r="D471" s="85"/>
      <c r="E471" s="86"/>
    </row>
    <row r="472" spans="1:245" x14ac:dyDescent="0.35">
      <c r="A472" s="87"/>
      <c r="B472" s="87" t="s">
        <v>288</v>
      </c>
      <c r="C472" s="87"/>
      <c r="D472" s="88"/>
      <c r="E472" s="80"/>
    </row>
    <row r="473" spans="1:245" s="68" customFormat="1" x14ac:dyDescent="0.35">
      <c r="A473" s="84" t="s">
        <v>289</v>
      </c>
      <c r="B473" s="84" t="s">
        <v>290</v>
      </c>
      <c r="C473" s="84" t="s">
        <v>6</v>
      </c>
      <c r="D473" s="85">
        <v>13000000</v>
      </c>
      <c r="E473" s="86"/>
      <c r="F473" s="72"/>
      <c r="G473" s="72"/>
      <c r="H473" s="72"/>
      <c r="I473" s="72"/>
      <c r="J473" s="72"/>
      <c r="K473" s="72"/>
      <c r="L473" s="72"/>
      <c r="M473" s="72"/>
      <c r="N473" s="72"/>
      <c r="O473" s="72"/>
      <c r="P473" s="72"/>
      <c r="Q473" s="72"/>
      <c r="R473" s="72"/>
      <c r="S473" s="72"/>
      <c r="T473" s="72"/>
      <c r="U473" s="72"/>
      <c r="V473" s="72"/>
      <c r="W473" s="72"/>
      <c r="X473" s="72"/>
      <c r="Y473" s="72"/>
      <c r="Z473" s="72"/>
      <c r="AA473" s="72"/>
      <c r="AB473" s="72"/>
      <c r="AC473" s="72"/>
      <c r="AD473" s="72"/>
      <c r="AE473" s="72"/>
      <c r="AF473" s="72"/>
      <c r="AG473" s="72"/>
      <c r="AH473" s="72"/>
      <c r="AI473" s="72"/>
      <c r="AJ473" s="72"/>
      <c r="AK473" s="72"/>
      <c r="AL473" s="72"/>
      <c r="AM473" s="72"/>
      <c r="AN473" s="72"/>
      <c r="AO473" s="72"/>
      <c r="AP473" s="72"/>
      <c r="AQ473" s="72"/>
      <c r="AR473" s="72"/>
      <c r="AS473" s="72"/>
      <c r="AT473" s="72"/>
      <c r="AU473" s="72"/>
      <c r="AV473" s="72"/>
      <c r="AW473" s="72"/>
      <c r="AX473" s="72"/>
      <c r="AY473" s="72"/>
      <c r="AZ473" s="72"/>
      <c r="BA473" s="72"/>
      <c r="BB473" s="72"/>
      <c r="BC473" s="72"/>
      <c r="BD473" s="72"/>
      <c r="BE473" s="72"/>
      <c r="BF473" s="72"/>
      <c r="BG473" s="72"/>
      <c r="BH473" s="72"/>
      <c r="BI473" s="72"/>
      <c r="BJ473" s="72"/>
      <c r="BK473" s="72"/>
      <c r="BL473" s="72"/>
      <c r="BM473" s="72"/>
      <c r="BN473" s="72"/>
      <c r="BO473" s="72"/>
      <c r="BP473" s="72"/>
      <c r="BQ473" s="72"/>
      <c r="BR473" s="72"/>
      <c r="BS473" s="72"/>
      <c r="BT473" s="72"/>
      <c r="BU473" s="72"/>
      <c r="BV473" s="72"/>
      <c r="BW473" s="72"/>
      <c r="BX473" s="72"/>
      <c r="BY473" s="72"/>
      <c r="BZ473" s="72"/>
      <c r="CA473" s="72"/>
      <c r="CB473" s="72"/>
      <c r="CC473" s="72"/>
      <c r="CD473" s="72"/>
      <c r="CE473" s="72"/>
      <c r="CF473" s="72"/>
      <c r="CG473" s="72"/>
      <c r="CH473" s="72"/>
      <c r="CI473" s="72"/>
      <c r="CJ473" s="72"/>
      <c r="CK473" s="72"/>
      <c r="CL473" s="72"/>
      <c r="CM473" s="72"/>
      <c r="CN473" s="72"/>
      <c r="CO473" s="72"/>
      <c r="CP473" s="72"/>
      <c r="CQ473" s="72"/>
      <c r="CR473" s="72"/>
      <c r="CS473" s="72"/>
      <c r="CT473" s="72"/>
      <c r="CU473" s="72"/>
      <c r="CV473" s="72"/>
      <c r="CW473" s="72"/>
      <c r="CX473" s="72"/>
      <c r="CY473" s="72"/>
      <c r="CZ473" s="72"/>
      <c r="DA473" s="72"/>
      <c r="DB473" s="72"/>
      <c r="DC473" s="72"/>
      <c r="DD473" s="72"/>
      <c r="DE473" s="72"/>
      <c r="DF473" s="72"/>
      <c r="DG473" s="72"/>
      <c r="DH473" s="72"/>
      <c r="DI473" s="72"/>
      <c r="DJ473" s="72"/>
      <c r="DK473" s="72"/>
      <c r="DL473" s="72"/>
      <c r="DM473" s="72"/>
      <c r="DN473" s="72"/>
      <c r="DO473" s="72"/>
      <c r="DP473" s="72"/>
      <c r="DQ473" s="72"/>
      <c r="DR473" s="72"/>
      <c r="DS473" s="72"/>
      <c r="DT473" s="72"/>
      <c r="DU473" s="72"/>
      <c r="DV473" s="72"/>
      <c r="DW473" s="72"/>
      <c r="DX473" s="72"/>
      <c r="DY473" s="72"/>
      <c r="DZ473" s="72"/>
      <c r="EA473" s="72"/>
      <c r="EB473" s="72"/>
      <c r="EC473" s="72"/>
      <c r="ED473" s="72"/>
      <c r="EE473" s="72"/>
      <c r="EF473" s="72"/>
      <c r="EG473" s="72"/>
      <c r="EH473" s="72"/>
      <c r="EI473" s="72"/>
      <c r="EJ473" s="72"/>
      <c r="EK473" s="72"/>
      <c r="EL473" s="72"/>
      <c r="EM473" s="72"/>
      <c r="EN473" s="72"/>
      <c r="EO473" s="72"/>
      <c r="EP473" s="72"/>
      <c r="EQ473" s="72"/>
      <c r="ER473" s="72"/>
      <c r="ES473" s="72"/>
      <c r="ET473" s="72"/>
      <c r="EU473" s="72"/>
      <c r="EV473" s="72"/>
      <c r="EW473" s="72"/>
      <c r="EX473" s="72"/>
      <c r="EY473" s="72"/>
      <c r="EZ473" s="72"/>
      <c r="FA473" s="72"/>
      <c r="FB473" s="72"/>
      <c r="FC473" s="72"/>
      <c r="FD473" s="72"/>
      <c r="FE473" s="72"/>
      <c r="FF473" s="72"/>
      <c r="FG473" s="72"/>
      <c r="FH473" s="72"/>
      <c r="FI473" s="72"/>
      <c r="FJ473" s="72"/>
      <c r="FK473" s="72"/>
      <c r="FL473" s="72"/>
      <c r="FM473" s="72"/>
      <c r="FN473" s="72"/>
      <c r="FO473" s="72"/>
      <c r="FP473" s="72"/>
      <c r="FQ473" s="72"/>
      <c r="FR473" s="72"/>
      <c r="FS473" s="72"/>
      <c r="FT473" s="72"/>
      <c r="FU473" s="72"/>
      <c r="FV473" s="72"/>
      <c r="FW473" s="72"/>
      <c r="FX473" s="72"/>
      <c r="FY473" s="72"/>
      <c r="FZ473" s="72"/>
      <c r="GA473" s="72"/>
      <c r="GB473" s="72"/>
      <c r="GC473" s="72"/>
      <c r="GD473" s="72"/>
      <c r="GE473" s="72"/>
      <c r="GF473" s="72"/>
      <c r="GG473" s="72"/>
      <c r="GH473" s="72"/>
      <c r="GI473" s="72"/>
      <c r="GJ473" s="72"/>
      <c r="GK473" s="72"/>
      <c r="GL473" s="72"/>
      <c r="GM473" s="72"/>
      <c r="GN473" s="72"/>
      <c r="GO473" s="72"/>
      <c r="GP473" s="72"/>
      <c r="GQ473" s="72"/>
      <c r="GR473" s="72"/>
      <c r="GS473" s="72"/>
      <c r="GT473" s="72"/>
      <c r="GU473" s="72"/>
      <c r="GV473" s="72"/>
      <c r="GW473" s="72"/>
      <c r="GX473" s="72"/>
      <c r="GY473" s="72"/>
      <c r="GZ473" s="72"/>
      <c r="HA473" s="72"/>
      <c r="HB473" s="72"/>
      <c r="HC473" s="72"/>
      <c r="HD473" s="72"/>
      <c r="HE473" s="72"/>
      <c r="HF473" s="72"/>
      <c r="HG473" s="72"/>
      <c r="HH473" s="72"/>
      <c r="HI473" s="72"/>
      <c r="HJ473" s="72"/>
      <c r="HK473" s="72"/>
      <c r="HL473" s="72"/>
      <c r="HM473" s="72"/>
      <c r="HN473" s="72"/>
      <c r="HO473" s="72"/>
      <c r="HP473" s="72"/>
      <c r="HQ473" s="72"/>
      <c r="HR473" s="72"/>
      <c r="HS473" s="72"/>
      <c r="HT473" s="72"/>
      <c r="HU473" s="72"/>
      <c r="HV473" s="72"/>
      <c r="HW473" s="72"/>
      <c r="HX473" s="72"/>
      <c r="HY473" s="72"/>
      <c r="HZ473" s="72"/>
      <c r="IA473" s="72"/>
      <c r="IB473" s="72"/>
      <c r="IC473" s="72"/>
      <c r="ID473" s="72"/>
      <c r="IE473" s="72"/>
      <c r="IF473" s="72"/>
      <c r="IG473" s="72"/>
      <c r="IH473" s="72"/>
      <c r="II473" s="72"/>
      <c r="IJ473" s="72"/>
      <c r="IK473" s="72"/>
    </row>
    <row r="474" spans="1:245" x14ac:dyDescent="0.35">
      <c r="A474" s="84"/>
      <c r="B474" s="84"/>
      <c r="C474" s="84"/>
      <c r="D474" s="85"/>
      <c r="E474" s="86"/>
      <c r="F474" s="72"/>
      <c r="G474" s="72"/>
      <c r="H474" s="72"/>
      <c r="I474" s="72"/>
      <c r="J474" s="72"/>
      <c r="K474" s="72"/>
      <c r="L474" s="72"/>
      <c r="M474" s="72"/>
      <c r="N474" s="72"/>
      <c r="O474" s="72"/>
      <c r="P474" s="72"/>
      <c r="Q474" s="72"/>
      <c r="R474" s="72"/>
      <c r="S474" s="72"/>
      <c r="T474" s="72"/>
      <c r="U474" s="72"/>
      <c r="V474" s="72"/>
      <c r="W474" s="72"/>
      <c r="X474" s="72"/>
      <c r="Y474" s="72"/>
      <c r="Z474" s="72"/>
      <c r="AA474" s="72"/>
      <c r="AB474" s="72"/>
      <c r="AC474" s="72"/>
      <c r="AD474" s="72"/>
      <c r="AE474" s="72"/>
      <c r="AF474" s="72"/>
      <c r="AG474" s="72"/>
      <c r="AH474" s="72"/>
      <c r="AI474" s="72"/>
      <c r="AJ474" s="72"/>
      <c r="AK474" s="72"/>
      <c r="AL474" s="72"/>
      <c r="AM474" s="72"/>
      <c r="AN474" s="72"/>
      <c r="AO474" s="72"/>
      <c r="AP474" s="72"/>
      <c r="AQ474" s="72"/>
      <c r="AR474" s="72"/>
      <c r="AS474" s="72"/>
      <c r="AT474" s="72"/>
      <c r="AU474" s="72"/>
      <c r="AV474" s="72"/>
      <c r="AW474" s="72"/>
      <c r="AX474" s="72"/>
      <c r="AY474" s="72"/>
      <c r="AZ474" s="72"/>
      <c r="BA474" s="72"/>
      <c r="BB474" s="72"/>
      <c r="BC474" s="72"/>
      <c r="BD474" s="72"/>
      <c r="BE474" s="72"/>
      <c r="BF474" s="72"/>
      <c r="BG474" s="72"/>
      <c r="BH474" s="72"/>
      <c r="BI474" s="72"/>
      <c r="BJ474" s="72"/>
      <c r="BK474" s="72"/>
      <c r="BL474" s="72"/>
      <c r="BM474" s="72"/>
      <c r="BN474" s="72"/>
      <c r="BO474" s="72"/>
      <c r="BP474" s="72"/>
      <c r="BQ474" s="72"/>
      <c r="BR474" s="72"/>
      <c r="BS474" s="72"/>
      <c r="BT474" s="72"/>
      <c r="BU474" s="72"/>
      <c r="BV474" s="72"/>
      <c r="BW474" s="72"/>
      <c r="BX474" s="72"/>
      <c r="BY474" s="72"/>
      <c r="BZ474" s="72"/>
      <c r="CA474" s="72"/>
      <c r="CB474" s="72"/>
      <c r="CC474" s="72"/>
      <c r="CD474" s="72"/>
      <c r="CE474" s="72"/>
      <c r="CF474" s="72"/>
      <c r="CG474" s="72"/>
      <c r="CH474" s="72"/>
      <c r="CI474" s="72"/>
      <c r="CJ474" s="72"/>
      <c r="CK474" s="72"/>
      <c r="CL474" s="72"/>
      <c r="CM474" s="72"/>
      <c r="CN474" s="72"/>
      <c r="CO474" s="72"/>
      <c r="CP474" s="72"/>
      <c r="CQ474" s="72"/>
      <c r="CR474" s="72"/>
      <c r="CS474" s="72"/>
      <c r="CT474" s="72"/>
      <c r="CU474" s="72"/>
      <c r="CV474" s="72"/>
      <c r="CW474" s="72"/>
      <c r="CX474" s="72"/>
      <c r="CY474" s="72"/>
      <c r="CZ474" s="72"/>
      <c r="DA474" s="72"/>
      <c r="DB474" s="72"/>
      <c r="DC474" s="72"/>
      <c r="DD474" s="72"/>
      <c r="DE474" s="72"/>
      <c r="DF474" s="72"/>
      <c r="DG474" s="72"/>
      <c r="DH474" s="72"/>
      <c r="DI474" s="72"/>
      <c r="DJ474" s="72"/>
      <c r="DK474" s="72"/>
      <c r="DL474" s="72"/>
      <c r="DM474" s="72"/>
      <c r="DN474" s="72"/>
      <c r="DO474" s="72"/>
      <c r="DP474" s="72"/>
      <c r="DQ474" s="72"/>
      <c r="DR474" s="72"/>
      <c r="DS474" s="72"/>
      <c r="DT474" s="72"/>
      <c r="DU474" s="72"/>
      <c r="DV474" s="72"/>
      <c r="DW474" s="72"/>
      <c r="DX474" s="72"/>
      <c r="DY474" s="72"/>
      <c r="DZ474" s="72"/>
      <c r="EA474" s="72"/>
      <c r="EB474" s="72"/>
      <c r="EC474" s="72"/>
      <c r="ED474" s="72"/>
      <c r="EE474" s="72"/>
      <c r="EF474" s="72"/>
      <c r="EG474" s="72"/>
      <c r="EH474" s="72"/>
      <c r="EI474" s="72"/>
      <c r="EJ474" s="72"/>
      <c r="EK474" s="72"/>
      <c r="EL474" s="72"/>
      <c r="EM474" s="72"/>
      <c r="EN474" s="72"/>
      <c r="EO474" s="72"/>
      <c r="EP474" s="72"/>
      <c r="EQ474" s="72"/>
      <c r="ER474" s="72"/>
      <c r="ES474" s="72"/>
      <c r="ET474" s="72"/>
      <c r="EU474" s="72"/>
      <c r="EV474" s="72"/>
      <c r="EW474" s="72"/>
      <c r="EX474" s="72"/>
      <c r="EY474" s="72"/>
      <c r="EZ474" s="72"/>
      <c r="FA474" s="72"/>
      <c r="FB474" s="72"/>
      <c r="FC474" s="72"/>
      <c r="FD474" s="72"/>
      <c r="FE474" s="72"/>
      <c r="FF474" s="72"/>
      <c r="FG474" s="72"/>
      <c r="FH474" s="72"/>
      <c r="FI474" s="72"/>
      <c r="FJ474" s="72"/>
      <c r="FK474" s="72"/>
      <c r="FL474" s="72"/>
      <c r="FM474" s="72"/>
      <c r="FN474" s="72"/>
      <c r="FO474" s="72"/>
      <c r="FP474" s="72"/>
      <c r="FQ474" s="72"/>
      <c r="FR474" s="72"/>
      <c r="FS474" s="72"/>
      <c r="FT474" s="72"/>
      <c r="FU474" s="72"/>
      <c r="FV474" s="72"/>
      <c r="FW474" s="72"/>
      <c r="FX474" s="72"/>
      <c r="FY474" s="72"/>
      <c r="FZ474" s="72"/>
      <c r="GA474" s="72"/>
      <c r="GB474" s="72"/>
      <c r="GC474" s="72"/>
      <c r="GD474" s="72"/>
      <c r="GE474" s="72"/>
      <c r="GF474" s="72"/>
      <c r="GG474" s="72"/>
      <c r="GH474" s="72"/>
      <c r="GI474" s="72"/>
      <c r="GJ474" s="72"/>
      <c r="GK474" s="72"/>
      <c r="GL474" s="72"/>
      <c r="GM474" s="72"/>
      <c r="GN474" s="72"/>
      <c r="GO474" s="72"/>
      <c r="GP474" s="72"/>
      <c r="GQ474" s="72"/>
      <c r="GR474" s="72"/>
      <c r="GS474" s="72"/>
      <c r="GT474" s="72"/>
      <c r="GU474" s="72"/>
      <c r="GV474" s="72"/>
      <c r="GW474" s="72"/>
      <c r="GX474" s="72"/>
      <c r="GY474" s="72"/>
      <c r="GZ474" s="72"/>
      <c r="HA474" s="72"/>
      <c r="HB474" s="72"/>
      <c r="HC474" s="72"/>
      <c r="HD474" s="72"/>
      <c r="HE474" s="72"/>
      <c r="HF474" s="72"/>
      <c r="HG474" s="72"/>
      <c r="HH474" s="72"/>
      <c r="HI474" s="72"/>
      <c r="HJ474" s="72"/>
      <c r="HK474" s="72"/>
      <c r="HL474" s="72"/>
      <c r="HM474" s="72"/>
      <c r="HN474" s="72"/>
      <c r="HO474" s="72"/>
      <c r="HP474" s="72"/>
      <c r="HQ474" s="72"/>
      <c r="HR474" s="72"/>
      <c r="HS474" s="72"/>
      <c r="HT474" s="72"/>
      <c r="HU474" s="72"/>
      <c r="HV474" s="72"/>
      <c r="HW474" s="72"/>
      <c r="HX474" s="72"/>
      <c r="HY474" s="72"/>
      <c r="HZ474" s="72"/>
      <c r="IA474" s="72"/>
      <c r="IB474" s="72"/>
      <c r="IC474" s="72"/>
      <c r="ID474" s="72"/>
      <c r="IE474" s="72"/>
      <c r="IF474" s="72"/>
      <c r="IG474" s="72"/>
      <c r="IH474" s="72"/>
      <c r="II474" s="72"/>
      <c r="IJ474" s="72"/>
      <c r="IK474" s="72"/>
    </row>
    <row r="475" spans="1:245" x14ac:dyDescent="0.35">
      <c r="A475" s="84" t="s">
        <v>291</v>
      </c>
      <c r="B475" s="84" t="s">
        <v>901</v>
      </c>
      <c r="C475" s="84" t="s">
        <v>8</v>
      </c>
      <c r="D475" s="85">
        <v>13000000</v>
      </c>
      <c r="E475" s="86"/>
      <c r="F475" s="72"/>
      <c r="G475" s="72"/>
      <c r="H475" s="72"/>
      <c r="I475" s="72"/>
      <c r="J475" s="72"/>
      <c r="K475" s="72"/>
      <c r="L475" s="72"/>
      <c r="M475" s="72"/>
      <c r="N475" s="72"/>
      <c r="O475" s="72"/>
      <c r="P475" s="72"/>
      <c r="Q475" s="72"/>
      <c r="R475" s="72"/>
      <c r="S475" s="72"/>
      <c r="T475" s="72"/>
      <c r="U475" s="72"/>
      <c r="V475" s="72"/>
      <c r="W475" s="72"/>
      <c r="X475" s="72"/>
      <c r="Y475" s="72"/>
      <c r="Z475" s="72"/>
      <c r="AA475" s="72"/>
      <c r="AB475" s="72"/>
      <c r="AC475" s="72"/>
      <c r="AD475" s="72"/>
      <c r="AE475" s="72"/>
      <c r="AF475" s="72"/>
      <c r="AG475" s="72"/>
      <c r="AH475" s="72"/>
      <c r="AI475" s="72"/>
      <c r="AJ475" s="72"/>
      <c r="AK475" s="72"/>
      <c r="AL475" s="72"/>
      <c r="AM475" s="72"/>
      <c r="AN475" s="72"/>
      <c r="AO475" s="72"/>
      <c r="AP475" s="72"/>
      <c r="AQ475" s="72"/>
      <c r="AR475" s="72"/>
      <c r="AS475" s="72"/>
      <c r="AT475" s="72"/>
      <c r="AU475" s="72"/>
      <c r="AV475" s="72"/>
      <c r="AW475" s="72"/>
      <c r="AX475" s="72"/>
      <c r="AY475" s="72"/>
      <c r="AZ475" s="72"/>
      <c r="BA475" s="72"/>
      <c r="BB475" s="72"/>
      <c r="BC475" s="72"/>
      <c r="BD475" s="72"/>
      <c r="BE475" s="72"/>
      <c r="BF475" s="72"/>
      <c r="BG475" s="72"/>
      <c r="BH475" s="72"/>
      <c r="BI475" s="72"/>
      <c r="BJ475" s="72"/>
      <c r="BK475" s="72"/>
      <c r="BL475" s="72"/>
      <c r="BM475" s="72"/>
      <c r="BN475" s="72"/>
      <c r="BO475" s="72"/>
      <c r="BP475" s="72"/>
      <c r="BQ475" s="72"/>
      <c r="BR475" s="72"/>
      <c r="BS475" s="72"/>
      <c r="BT475" s="72"/>
      <c r="BU475" s="72"/>
      <c r="BV475" s="72"/>
      <c r="BW475" s="72"/>
      <c r="BX475" s="72"/>
      <c r="BY475" s="72"/>
      <c r="BZ475" s="72"/>
      <c r="CA475" s="72"/>
      <c r="CB475" s="72"/>
      <c r="CC475" s="72"/>
      <c r="CD475" s="72"/>
      <c r="CE475" s="72"/>
      <c r="CF475" s="72"/>
      <c r="CG475" s="72"/>
      <c r="CH475" s="72"/>
      <c r="CI475" s="72"/>
      <c r="CJ475" s="72"/>
      <c r="CK475" s="72"/>
      <c r="CL475" s="72"/>
      <c r="CM475" s="72"/>
      <c r="CN475" s="72"/>
      <c r="CO475" s="72"/>
      <c r="CP475" s="72"/>
      <c r="CQ475" s="72"/>
      <c r="CR475" s="72"/>
      <c r="CS475" s="72"/>
      <c r="CT475" s="72"/>
      <c r="CU475" s="72"/>
      <c r="CV475" s="72"/>
      <c r="CW475" s="72"/>
      <c r="CX475" s="72"/>
      <c r="CY475" s="72"/>
      <c r="CZ475" s="72"/>
      <c r="DA475" s="72"/>
      <c r="DB475" s="72"/>
      <c r="DC475" s="72"/>
      <c r="DD475" s="72"/>
      <c r="DE475" s="72"/>
      <c r="DF475" s="72"/>
      <c r="DG475" s="72"/>
      <c r="DH475" s="72"/>
      <c r="DI475" s="72"/>
      <c r="DJ475" s="72"/>
      <c r="DK475" s="72"/>
      <c r="DL475" s="72"/>
      <c r="DM475" s="72"/>
      <c r="DN475" s="72"/>
      <c r="DO475" s="72"/>
      <c r="DP475" s="72"/>
      <c r="DQ475" s="72"/>
      <c r="DR475" s="72"/>
      <c r="DS475" s="72"/>
      <c r="DT475" s="72"/>
      <c r="DU475" s="72"/>
      <c r="DV475" s="72"/>
      <c r="DW475" s="72"/>
      <c r="DX475" s="72"/>
      <c r="DY475" s="72"/>
      <c r="DZ475" s="72"/>
      <c r="EA475" s="72"/>
      <c r="EB475" s="72"/>
      <c r="EC475" s="72"/>
      <c r="ED475" s="72"/>
      <c r="EE475" s="72"/>
      <c r="EF475" s="72"/>
      <c r="EG475" s="72"/>
      <c r="EH475" s="72"/>
      <c r="EI475" s="72"/>
      <c r="EJ475" s="72"/>
      <c r="EK475" s="72"/>
      <c r="EL475" s="72"/>
      <c r="EM475" s="72"/>
      <c r="EN475" s="72"/>
      <c r="EO475" s="72"/>
      <c r="EP475" s="72"/>
      <c r="EQ475" s="72"/>
      <c r="ER475" s="72"/>
      <c r="ES475" s="72"/>
      <c r="ET475" s="72"/>
      <c r="EU475" s="72"/>
      <c r="EV475" s="72"/>
      <c r="EW475" s="72"/>
      <c r="EX475" s="72"/>
      <c r="EY475" s="72"/>
      <c r="EZ475" s="72"/>
      <c r="FA475" s="72"/>
      <c r="FB475" s="72"/>
      <c r="FC475" s="72"/>
      <c r="FD475" s="72"/>
      <c r="FE475" s="72"/>
      <c r="FF475" s="72"/>
      <c r="FG475" s="72"/>
      <c r="FH475" s="72"/>
      <c r="FI475" s="72"/>
      <c r="FJ475" s="72"/>
      <c r="FK475" s="72"/>
      <c r="FL475" s="72"/>
      <c r="FM475" s="72"/>
      <c r="FN475" s="72"/>
      <c r="FO475" s="72"/>
      <c r="FP475" s="72"/>
      <c r="FQ475" s="72"/>
      <c r="FR475" s="72"/>
      <c r="FS475" s="72"/>
      <c r="FT475" s="72"/>
      <c r="FU475" s="72"/>
      <c r="FV475" s="72"/>
      <c r="FW475" s="72"/>
      <c r="FX475" s="72"/>
      <c r="FY475" s="72"/>
      <c r="FZ475" s="72"/>
      <c r="GA475" s="72"/>
      <c r="GB475" s="72"/>
      <c r="GC475" s="72"/>
      <c r="GD475" s="72"/>
      <c r="GE475" s="72"/>
      <c r="GF475" s="72"/>
      <c r="GG475" s="72"/>
      <c r="GH475" s="72"/>
      <c r="GI475" s="72"/>
      <c r="GJ475" s="72"/>
      <c r="GK475" s="72"/>
      <c r="GL475" s="72"/>
      <c r="GM475" s="72"/>
      <c r="GN475" s="72"/>
      <c r="GO475" s="72"/>
      <c r="GP475" s="72"/>
      <c r="GQ475" s="72"/>
      <c r="GR475" s="72"/>
      <c r="GS475" s="72"/>
      <c r="GT475" s="72"/>
      <c r="GU475" s="72"/>
      <c r="GV475" s="72"/>
      <c r="GW475" s="72"/>
      <c r="GX475" s="72"/>
      <c r="GY475" s="72"/>
      <c r="GZ475" s="72"/>
      <c r="HA475" s="72"/>
      <c r="HB475" s="72"/>
      <c r="HC475" s="72"/>
      <c r="HD475" s="72"/>
      <c r="HE475" s="72"/>
      <c r="HF475" s="72"/>
      <c r="HG475" s="72"/>
      <c r="HH475" s="72"/>
      <c r="HI475" s="72"/>
      <c r="HJ475" s="72"/>
      <c r="HK475" s="72"/>
      <c r="HL475" s="72"/>
      <c r="HM475" s="72"/>
      <c r="HN475" s="72"/>
      <c r="HO475" s="72"/>
      <c r="HP475" s="72"/>
      <c r="HQ475" s="72"/>
      <c r="HR475" s="72"/>
      <c r="HS475" s="72"/>
      <c r="HT475" s="72"/>
      <c r="HU475" s="72"/>
      <c r="HV475" s="72"/>
      <c r="HW475" s="72"/>
      <c r="HX475" s="72"/>
      <c r="HY475" s="72"/>
      <c r="HZ475" s="72"/>
      <c r="IA475" s="72"/>
      <c r="IB475" s="72"/>
      <c r="IC475" s="72"/>
      <c r="ID475" s="72"/>
      <c r="IE475" s="72"/>
      <c r="IF475" s="72"/>
      <c r="IG475" s="72"/>
      <c r="IH475" s="72"/>
      <c r="II475" s="72"/>
      <c r="IJ475" s="72"/>
      <c r="IK475" s="72"/>
    </row>
    <row r="476" spans="1:245" x14ac:dyDescent="0.35">
      <c r="A476" s="84" t="s">
        <v>292</v>
      </c>
      <c r="B476" s="84" t="s">
        <v>493</v>
      </c>
      <c r="C476" s="84" t="s">
        <v>8</v>
      </c>
      <c r="D476" s="85">
        <v>12000000</v>
      </c>
      <c r="E476" s="86"/>
    </row>
    <row r="477" spans="1:245" x14ac:dyDescent="0.35">
      <c r="A477" s="84" t="s">
        <v>294</v>
      </c>
      <c r="B477" s="109" t="s">
        <v>73</v>
      </c>
      <c r="C477" s="84" t="s">
        <v>8</v>
      </c>
      <c r="D477" s="85">
        <v>11000000</v>
      </c>
      <c r="E477" s="86"/>
    </row>
    <row r="478" spans="1:245" x14ac:dyDescent="0.35">
      <c r="A478" s="84" t="s">
        <v>295</v>
      </c>
      <c r="B478" s="84" t="s">
        <v>494</v>
      </c>
      <c r="C478" s="84" t="s">
        <v>8</v>
      </c>
      <c r="D478" s="85">
        <v>11000000</v>
      </c>
      <c r="E478" s="86"/>
      <c r="F478" s="68"/>
      <c r="G478" s="68"/>
      <c r="H478" s="68"/>
      <c r="I478" s="68"/>
      <c r="J478" s="68"/>
      <c r="K478" s="68"/>
      <c r="L478" s="68"/>
      <c r="M478" s="68"/>
      <c r="N478" s="68"/>
      <c r="O478" s="68"/>
      <c r="P478" s="68"/>
      <c r="Q478" s="68"/>
      <c r="R478" s="68"/>
      <c r="S478" s="68"/>
      <c r="T478" s="68"/>
      <c r="U478" s="68"/>
      <c r="V478" s="68"/>
      <c r="W478" s="68"/>
      <c r="X478" s="68"/>
      <c r="Y478" s="68"/>
      <c r="Z478" s="68"/>
      <c r="AA478" s="68"/>
      <c r="AB478" s="68"/>
      <c r="AC478" s="68"/>
      <c r="AD478" s="68"/>
      <c r="AE478" s="68"/>
      <c r="AF478" s="68"/>
      <c r="AG478" s="68"/>
      <c r="AH478" s="68"/>
      <c r="AI478" s="68"/>
      <c r="AJ478" s="68"/>
      <c r="AK478" s="68"/>
      <c r="AL478" s="68"/>
      <c r="AM478" s="68"/>
      <c r="AN478" s="68"/>
      <c r="AO478" s="68"/>
      <c r="AP478" s="68"/>
      <c r="AQ478" s="68"/>
      <c r="AR478" s="68"/>
      <c r="AS478" s="68"/>
      <c r="AT478" s="68"/>
      <c r="AU478" s="68"/>
      <c r="AV478" s="68"/>
      <c r="AW478" s="68"/>
      <c r="AX478" s="68"/>
      <c r="AY478" s="68"/>
      <c r="AZ478" s="68"/>
      <c r="BA478" s="68"/>
      <c r="BB478" s="68"/>
      <c r="BC478" s="68"/>
      <c r="BD478" s="68"/>
      <c r="BE478" s="68"/>
      <c r="BF478" s="68"/>
      <c r="BG478" s="68"/>
      <c r="BH478" s="68"/>
      <c r="BI478" s="68"/>
      <c r="BJ478" s="68"/>
      <c r="BK478" s="68"/>
      <c r="BL478" s="68"/>
      <c r="BM478" s="68"/>
      <c r="BN478" s="68"/>
      <c r="BO478" s="68"/>
      <c r="BP478" s="68"/>
      <c r="BQ478" s="68"/>
      <c r="BR478" s="68"/>
      <c r="BS478" s="68"/>
      <c r="BT478" s="68"/>
      <c r="BU478" s="68"/>
      <c r="BV478" s="68"/>
      <c r="BW478" s="68"/>
      <c r="BX478" s="68"/>
      <c r="BY478" s="68"/>
      <c r="BZ478" s="68"/>
      <c r="CA478" s="68"/>
      <c r="CB478" s="68"/>
      <c r="CC478" s="68"/>
      <c r="CD478" s="68"/>
      <c r="CE478" s="68"/>
      <c r="CF478" s="68"/>
      <c r="CG478" s="68"/>
      <c r="CH478" s="68"/>
      <c r="CI478" s="68"/>
      <c r="CJ478" s="68"/>
      <c r="CK478" s="68"/>
      <c r="CL478" s="68"/>
      <c r="CM478" s="68"/>
      <c r="CN478" s="68"/>
      <c r="CO478" s="68"/>
      <c r="CP478" s="68"/>
      <c r="CQ478" s="68"/>
      <c r="CR478" s="68"/>
      <c r="CS478" s="68"/>
      <c r="CT478" s="68"/>
      <c r="CU478" s="68"/>
      <c r="CV478" s="68"/>
      <c r="CW478" s="68"/>
      <c r="CX478" s="68"/>
      <c r="CY478" s="68"/>
      <c r="CZ478" s="68"/>
      <c r="DA478" s="68"/>
      <c r="DB478" s="68"/>
      <c r="DC478" s="68"/>
      <c r="DD478" s="68"/>
      <c r="DE478" s="68"/>
      <c r="DF478" s="68"/>
      <c r="DG478" s="68"/>
      <c r="DH478" s="68"/>
      <c r="DI478" s="68"/>
      <c r="DJ478" s="68"/>
      <c r="DK478" s="68"/>
      <c r="DL478" s="68"/>
      <c r="DM478" s="68"/>
      <c r="DN478" s="68"/>
      <c r="DO478" s="68"/>
      <c r="DP478" s="68"/>
      <c r="DQ478" s="68"/>
      <c r="DR478" s="68"/>
      <c r="DS478" s="68"/>
      <c r="DT478" s="68"/>
      <c r="DU478" s="68"/>
      <c r="DV478" s="68"/>
      <c r="DW478" s="68"/>
      <c r="DX478" s="68"/>
      <c r="DY478" s="68"/>
      <c r="DZ478" s="68"/>
      <c r="EA478" s="68"/>
      <c r="EB478" s="68"/>
      <c r="EC478" s="68"/>
      <c r="ED478" s="68"/>
      <c r="EE478" s="68"/>
      <c r="EF478" s="68"/>
      <c r="EG478" s="68"/>
      <c r="EH478" s="68"/>
      <c r="EI478" s="68"/>
      <c r="EJ478" s="68"/>
      <c r="EK478" s="68"/>
      <c r="EL478" s="68"/>
      <c r="EM478" s="68"/>
      <c r="EN478" s="68"/>
      <c r="EO478" s="68"/>
      <c r="EP478" s="68"/>
      <c r="EQ478" s="68"/>
      <c r="ER478" s="68"/>
      <c r="ES478" s="68"/>
      <c r="ET478" s="68"/>
      <c r="EU478" s="68"/>
      <c r="EV478" s="68"/>
      <c r="EW478" s="68"/>
      <c r="EX478" s="68"/>
      <c r="EY478" s="68"/>
      <c r="EZ478" s="68"/>
      <c r="FA478" s="68"/>
      <c r="FB478" s="68"/>
      <c r="FC478" s="68"/>
      <c r="FD478" s="68"/>
      <c r="FE478" s="68"/>
      <c r="FF478" s="68"/>
      <c r="FG478" s="68"/>
      <c r="FH478" s="68"/>
      <c r="FI478" s="68"/>
      <c r="FJ478" s="68"/>
      <c r="FK478" s="68"/>
      <c r="FL478" s="68"/>
      <c r="FM478" s="68"/>
      <c r="FN478" s="68"/>
      <c r="FO478" s="68"/>
      <c r="FP478" s="68"/>
      <c r="FQ478" s="68"/>
      <c r="FR478" s="68"/>
      <c r="FS478" s="68"/>
      <c r="FT478" s="68"/>
      <c r="FU478" s="68"/>
      <c r="FV478" s="68"/>
      <c r="FW478" s="68"/>
      <c r="FX478" s="68"/>
      <c r="FY478" s="68"/>
      <c r="FZ478" s="68"/>
      <c r="GA478" s="68"/>
      <c r="GB478" s="68"/>
      <c r="GC478" s="68"/>
      <c r="GD478" s="68"/>
      <c r="GE478" s="68"/>
      <c r="GF478" s="68"/>
      <c r="GG478" s="68"/>
      <c r="GH478" s="68"/>
      <c r="GI478" s="68"/>
      <c r="GJ478" s="68"/>
      <c r="GK478" s="68"/>
      <c r="GL478" s="68"/>
      <c r="GM478" s="68"/>
      <c r="GN478" s="68"/>
      <c r="GO478" s="68"/>
      <c r="GP478" s="68"/>
      <c r="GQ478" s="68"/>
      <c r="GR478" s="68"/>
      <c r="GS478" s="68"/>
      <c r="GT478" s="68"/>
      <c r="GU478" s="68"/>
      <c r="GV478" s="68"/>
      <c r="GW478" s="68"/>
      <c r="GX478" s="68"/>
      <c r="GY478" s="68"/>
      <c r="GZ478" s="68"/>
      <c r="HA478" s="68"/>
      <c r="HB478" s="68"/>
      <c r="HC478" s="68"/>
      <c r="HD478" s="68"/>
      <c r="HE478" s="68"/>
      <c r="HF478" s="68"/>
      <c r="HG478" s="68"/>
      <c r="HH478" s="68"/>
      <c r="HI478" s="68"/>
      <c r="HJ478" s="68"/>
      <c r="HK478" s="68"/>
      <c r="HL478" s="68"/>
      <c r="HM478" s="68"/>
      <c r="HN478" s="68"/>
      <c r="HO478" s="68"/>
      <c r="HP478" s="68"/>
      <c r="HQ478" s="68"/>
      <c r="HR478" s="68"/>
      <c r="HS478" s="68"/>
      <c r="HT478" s="68"/>
      <c r="HU478" s="68"/>
      <c r="HV478" s="68"/>
      <c r="HW478" s="68"/>
      <c r="HX478" s="68"/>
      <c r="HY478" s="68"/>
      <c r="HZ478" s="68"/>
      <c r="IA478" s="68"/>
      <c r="IB478" s="68"/>
      <c r="IC478" s="68"/>
      <c r="ID478" s="68"/>
      <c r="IE478" s="68"/>
      <c r="IF478" s="68"/>
      <c r="IG478" s="68"/>
      <c r="IH478" s="68"/>
      <c r="II478" s="68"/>
      <c r="IJ478" s="68"/>
      <c r="IK478" s="68"/>
    </row>
    <row r="479" spans="1:245" x14ac:dyDescent="0.35">
      <c r="A479" s="84" t="s">
        <v>296</v>
      </c>
      <c r="B479" s="84" t="s">
        <v>902</v>
      </c>
      <c r="C479" s="84" t="s">
        <v>8</v>
      </c>
      <c r="D479" s="85">
        <v>11000000</v>
      </c>
      <c r="E479" s="86"/>
      <c r="F479" s="69"/>
      <c r="G479" s="69"/>
      <c r="H479" s="69"/>
      <c r="I479" s="69"/>
      <c r="J479" s="69"/>
      <c r="K479" s="69"/>
      <c r="L479" s="69"/>
      <c r="M479" s="69"/>
      <c r="N479" s="69"/>
      <c r="O479" s="69"/>
      <c r="P479" s="69"/>
      <c r="Q479" s="69"/>
      <c r="R479" s="69"/>
      <c r="S479" s="69"/>
      <c r="T479" s="69"/>
      <c r="U479" s="69"/>
      <c r="V479" s="69"/>
      <c r="W479" s="69"/>
      <c r="X479" s="69"/>
      <c r="Y479" s="69"/>
      <c r="Z479" s="69"/>
      <c r="AA479" s="69"/>
      <c r="AB479" s="69"/>
      <c r="AC479" s="69"/>
      <c r="AD479" s="69"/>
      <c r="AE479" s="69"/>
      <c r="AF479" s="69"/>
      <c r="AG479" s="69"/>
      <c r="AH479" s="69"/>
      <c r="AI479" s="69"/>
      <c r="AJ479" s="69"/>
      <c r="AK479" s="69"/>
      <c r="AL479" s="69"/>
      <c r="AM479" s="69"/>
      <c r="AN479" s="69"/>
      <c r="AO479" s="69"/>
      <c r="AP479" s="69"/>
      <c r="AQ479" s="69"/>
      <c r="AR479" s="69"/>
      <c r="AS479" s="69"/>
      <c r="AT479" s="69"/>
      <c r="AU479" s="69"/>
      <c r="AV479" s="69"/>
      <c r="AW479" s="69"/>
      <c r="AX479" s="69"/>
      <c r="AY479" s="69"/>
      <c r="AZ479" s="69"/>
      <c r="BA479" s="69"/>
      <c r="BB479" s="69"/>
      <c r="BC479" s="69"/>
      <c r="BD479" s="69"/>
      <c r="BE479" s="69"/>
      <c r="BF479" s="69"/>
      <c r="BG479" s="69"/>
      <c r="BH479" s="69"/>
      <c r="BI479" s="69"/>
      <c r="BJ479" s="69"/>
      <c r="BK479" s="69"/>
      <c r="BL479" s="69"/>
      <c r="BM479" s="69"/>
      <c r="BN479" s="69"/>
      <c r="BO479" s="69"/>
      <c r="BP479" s="69"/>
      <c r="BQ479" s="69"/>
      <c r="BR479" s="69"/>
      <c r="BS479" s="69"/>
      <c r="BT479" s="69"/>
      <c r="BU479" s="69"/>
      <c r="BV479" s="69"/>
      <c r="BW479" s="69"/>
      <c r="BX479" s="69"/>
      <c r="BY479" s="69"/>
      <c r="BZ479" s="69"/>
      <c r="CA479" s="69"/>
      <c r="CB479" s="69"/>
      <c r="CC479" s="69"/>
      <c r="CD479" s="69"/>
      <c r="CE479" s="69"/>
      <c r="CF479" s="69"/>
      <c r="CG479" s="69"/>
      <c r="CH479" s="69"/>
      <c r="CI479" s="69"/>
      <c r="CJ479" s="69"/>
      <c r="CK479" s="69"/>
      <c r="CL479" s="69"/>
      <c r="CM479" s="69"/>
      <c r="CN479" s="69"/>
      <c r="CO479" s="69"/>
      <c r="CP479" s="69"/>
      <c r="CQ479" s="69"/>
      <c r="CR479" s="69"/>
      <c r="CS479" s="69"/>
      <c r="CT479" s="69"/>
      <c r="CU479" s="69"/>
      <c r="CV479" s="69"/>
      <c r="CW479" s="69"/>
      <c r="CX479" s="69"/>
      <c r="CY479" s="69"/>
      <c r="CZ479" s="69"/>
      <c r="DA479" s="69"/>
      <c r="DB479" s="69"/>
      <c r="DC479" s="69"/>
      <c r="DD479" s="69"/>
      <c r="DE479" s="69"/>
      <c r="DF479" s="69"/>
      <c r="DG479" s="69"/>
      <c r="DH479" s="69"/>
      <c r="DI479" s="69"/>
      <c r="DJ479" s="69"/>
      <c r="DK479" s="69"/>
      <c r="DL479" s="69"/>
      <c r="DM479" s="69"/>
      <c r="DN479" s="69"/>
      <c r="DO479" s="69"/>
      <c r="DP479" s="69"/>
      <c r="DQ479" s="69"/>
      <c r="DR479" s="69"/>
      <c r="DS479" s="69"/>
      <c r="DT479" s="69"/>
      <c r="DU479" s="69"/>
      <c r="DV479" s="69"/>
      <c r="DW479" s="69"/>
      <c r="DX479" s="69"/>
      <c r="DY479" s="69"/>
      <c r="DZ479" s="69"/>
      <c r="EA479" s="69"/>
      <c r="EB479" s="69"/>
      <c r="EC479" s="69"/>
      <c r="ED479" s="69"/>
      <c r="EE479" s="69"/>
      <c r="EF479" s="69"/>
      <c r="EG479" s="69"/>
      <c r="EH479" s="69"/>
      <c r="EI479" s="69"/>
      <c r="EJ479" s="69"/>
      <c r="EK479" s="69"/>
      <c r="EL479" s="69"/>
      <c r="EM479" s="69"/>
      <c r="EN479" s="69"/>
      <c r="EO479" s="69"/>
      <c r="EP479" s="69"/>
      <c r="EQ479" s="69"/>
      <c r="ER479" s="69"/>
      <c r="ES479" s="69"/>
      <c r="ET479" s="69"/>
      <c r="EU479" s="69"/>
      <c r="EV479" s="69"/>
      <c r="EW479" s="69"/>
      <c r="EX479" s="69"/>
      <c r="EY479" s="69"/>
      <c r="EZ479" s="69"/>
      <c r="FA479" s="69"/>
      <c r="FB479" s="69"/>
      <c r="FC479" s="69"/>
      <c r="FD479" s="69"/>
      <c r="FE479" s="69"/>
      <c r="FF479" s="69"/>
      <c r="FG479" s="69"/>
      <c r="FH479" s="69"/>
      <c r="FI479" s="69"/>
      <c r="FJ479" s="69"/>
      <c r="FK479" s="69"/>
      <c r="FL479" s="69"/>
      <c r="FM479" s="69"/>
      <c r="FN479" s="69"/>
      <c r="FO479" s="69"/>
      <c r="FP479" s="69"/>
      <c r="FQ479" s="69"/>
      <c r="FR479" s="69"/>
      <c r="FS479" s="69"/>
      <c r="FT479" s="69"/>
      <c r="FU479" s="69"/>
      <c r="FV479" s="69"/>
      <c r="FW479" s="69"/>
      <c r="FX479" s="69"/>
      <c r="FY479" s="69"/>
      <c r="FZ479" s="69"/>
      <c r="GA479" s="69"/>
      <c r="GB479" s="69"/>
      <c r="GC479" s="69"/>
      <c r="GD479" s="69"/>
      <c r="GE479" s="69"/>
      <c r="GF479" s="69"/>
      <c r="GG479" s="69"/>
      <c r="GH479" s="69"/>
      <c r="GI479" s="69"/>
      <c r="GJ479" s="69"/>
      <c r="GK479" s="69"/>
      <c r="GL479" s="69"/>
      <c r="GM479" s="69"/>
      <c r="GN479" s="69"/>
      <c r="GO479" s="69"/>
      <c r="GP479" s="69"/>
      <c r="GQ479" s="69"/>
      <c r="GR479" s="69"/>
      <c r="GS479" s="69"/>
      <c r="GT479" s="69"/>
      <c r="GU479" s="69"/>
      <c r="GV479" s="69"/>
      <c r="GW479" s="69"/>
      <c r="GX479" s="69"/>
      <c r="GY479" s="69"/>
      <c r="GZ479" s="69"/>
      <c r="HA479" s="69"/>
      <c r="HB479" s="69"/>
      <c r="HC479" s="69"/>
      <c r="HD479" s="69"/>
      <c r="HE479" s="69"/>
      <c r="HF479" s="69"/>
      <c r="HG479" s="69"/>
      <c r="HH479" s="69"/>
      <c r="HI479" s="69"/>
      <c r="HJ479" s="69"/>
      <c r="HK479" s="69"/>
      <c r="HL479" s="69"/>
      <c r="HM479" s="69"/>
      <c r="HN479" s="69"/>
      <c r="HO479" s="69"/>
      <c r="HP479" s="69"/>
      <c r="HQ479" s="69"/>
      <c r="HR479" s="69"/>
      <c r="HS479" s="69"/>
      <c r="HT479" s="69"/>
      <c r="HU479" s="69"/>
      <c r="HV479" s="69"/>
      <c r="HW479" s="69"/>
      <c r="HX479" s="69"/>
      <c r="HY479" s="69"/>
      <c r="HZ479" s="69"/>
      <c r="IA479" s="69"/>
      <c r="IB479" s="69"/>
      <c r="IC479" s="69"/>
      <c r="ID479" s="69"/>
      <c r="IE479" s="69"/>
      <c r="IF479" s="69"/>
      <c r="IG479" s="69"/>
      <c r="IH479" s="69"/>
      <c r="II479" s="69"/>
      <c r="IJ479" s="69"/>
      <c r="IK479" s="69"/>
    </row>
    <row r="480" spans="1:245" s="68" customFormat="1" x14ac:dyDescent="0.35">
      <c r="A480" s="84" t="s">
        <v>297</v>
      </c>
      <c r="B480" s="84" t="s">
        <v>241</v>
      </c>
      <c r="C480" s="84" t="s">
        <v>8</v>
      </c>
      <c r="D480" s="85">
        <v>10000000</v>
      </c>
      <c r="E480" s="86"/>
      <c r="F480" s="69"/>
      <c r="G480" s="69"/>
      <c r="H480" s="69"/>
      <c r="I480" s="69"/>
      <c r="J480" s="69"/>
      <c r="K480" s="69"/>
      <c r="L480" s="69"/>
      <c r="M480" s="69"/>
      <c r="N480" s="69"/>
      <c r="O480" s="69"/>
      <c r="P480" s="69"/>
      <c r="Q480" s="69"/>
      <c r="R480" s="69"/>
      <c r="S480" s="69"/>
      <c r="T480" s="69"/>
      <c r="U480" s="69"/>
      <c r="V480" s="69"/>
      <c r="W480" s="69"/>
      <c r="X480" s="69"/>
      <c r="Y480" s="69"/>
      <c r="Z480" s="69"/>
      <c r="AA480" s="69"/>
      <c r="AB480" s="69"/>
      <c r="AC480" s="69"/>
      <c r="AD480" s="69"/>
      <c r="AE480" s="69"/>
      <c r="AF480" s="69"/>
      <c r="AG480" s="69"/>
      <c r="AH480" s="69"/>
      <c r="AI480" s="69"/>
      <c r="AJ480" s="69"/>
      <c r="AK480" s="69"/>
      <c r="AL480" s="69"/>
      <c r="AM480" s="69"/>
      <c r="AN480" s="69"/>
      <c r="AO480" s="69"/>
      <c r="AP480" s="69"/>
      <c r="AQ480" s="69"/>
      <c r="AR480" s="69"/>
      <c r="AS480" s="69"/>
      <c r="AT480" s="69"/>
      <c r="AU480" s="69"/>
      <c r="AV480" s="69"/>
      <c r="AW480" s="69"/>
      <c r="AX480" s="69"/>
      <c r="AY480" s="69"/>
      <c r="AZ480" s="69"/>
      <c r="BA480" s="69"/>
      <c r="BB480" s="69"/>
      <c r="BC480" s="69"/>
      <c r="BD480" s="69"/>
      <c r="BE480" s="69"/>
      <c r="BF480" s="69"/>
      <c r="BG480" s="69"/>
      <c r="BH480" s="69"/>
      <c r="BI480" s="69"/>
      <c r="BJ480" s="69"/>
      <c r="BK480" s="69"/>
      <c r="BL480" s="69"/>
      <c r="BM480" s="69"/>
      <c r="BN480" s="69"/>
      <c r="BO480" s="69"/>
      <c r="BP480" s="69"/>
      <c r="BQ480" s="69"/>
      <c r="BR480" s="69"/>
      <c r="BS480" s="69"/>
      <c r="BT480" s="69"/>
      <c r="BU480" s="69"/>
      <c r="BV480" s="69"/>
      <c r="BW480" s="69"/>
      <c r="BX480" s="69"/>
      <c r="BY480" s="69"/>
      <c r="BZ480" s="69"/>
      <c r="CA480" s="69"/>
      <c r="CB480" s="69"/>
      <c r="CC480" s="69"/>
      <c r="CD480" s="69"/>
      <c r="CE480" s="69"/>
      <c r="CF480" s="69"/>
      <c r="CG480" s="69"/>
      <c r="CH480" s="69"/>
      <c r="CI480" s="69"/>
      <c r="CJ480" s="69"/>
      <c r="CK480" s="69"/>
      <c r="CL480" s="69"/>
      <c r="CM480" s="69"/>
      <c r="CN480" s="69"/>
      <c r="CO480" s="69"/>
      <c r="CP480" s="69"/>
      <c r="CQ480" s="69"/>
      <c r="CR480" s="69"/>
      <c r="CS480" s="69"/>
      <c r="CT480" s="69"/>
      <c r="CU480" s="69"/>
      <c r="CV480" s="69"/>
      <c r="CW480" s="69"/>
      <c r="CX480" s="69"/>
      <c r="CY480" s="69"/>
      <c r="CZ480" s="69"/>
      <c r="DA480" s="69"/>
      <c r="DB480" s="69"/>
      <c r="DC480" s="69"/>
      <c r="DD480" s="69"/>
      <c r="DE480" s="69"/>
      <c r="DF480" s="69"/>
      <c r="DG480" s="69"/>
      <c r="DH480" s="69"/>
      <c r="DI480" s="69"/>
      <c r="DJ480" s="69"/>
      <c r="DK480" s="69"/>
      <c r="DL480" s="69"/>
      <c r="DM480" s="69"/>
      <c r="DN480" s="69"/>
      <c r="DO480" s="69"/>
      <c r="DP480" s="69"/>
      <c r="DQ480" s="69"/>
      <c r="DR480" s="69"/>
      <c r="DS480" s="69"/>
      <c r="DT480" s="69"/>
      <c r="DU480" s="69"/>
      <c r="DV480" s="69"/>
      <c r="DW480" s="69"/>
      <c r="DX480" s="69"/>
      <c r="DY480" s="69"/>
      <c r="DZ480" s="69"/>
      <c r="EA480" s="69"/>
      <c r="EB480" s="69"/>
      <c r="EC480" s="69"/>
      <c r="ED480" s="69"/>
      <c r="EE480" s="69"/>
      <c r="EF480" s="69"/>
      <c r="EG480" s="69"/>
      <c r="EH480" s="69"/>
      <c r="EI480" s="69"/>
      <c r="EJ480" s="69"/>
      <c r="EK480" s="69"/>
      <c r="EL480" s="69"/>
      <c r="EM480" s="69"/>
      <c r="EN480" s="69"/>
      <c r="EO480" s="69"/>
      <c r="EP480" s="69"/>
      <c r="EQ480" s="69"/>
      <c r="ER480" s="69"/>
      <c r="ES480" s="69"/>
      <c r="ET480" s="69"/>
      <c r="EU480" s="69"/>
      <c r="EV480" s="69"/>
      <c r="EW480" s="69"/>
      <c r="EX480" s="69"/>
      <c r="EY480" s="69"/>
      <c r="EZ480" s="69"/>
      <c r="FA480" s="69"/>
      <c r="FB480" s="69"/>
      <c r="FC480" s="69"/>
      <c r="FD480" s="69"/>
      <c r="FE480" s="69"/>
      <c r="FF480" s="69"/>
      <c r="FG480" s="69"/>
      <c r="FH480" s="69"/>
      <c r="FI480" s="69"/>
      <c r="FJ480" s="69"/>
      <c r="FK480" s="69"/>
      <c r="FL480" s="69"/>
      <c r="FM480" s="69"/>
      <c r="FN480" s="69"/>
      <c r="FO480" s="69"/>
      <c r="FP480" s="69"/>
      <c r="FQ480" s="69"/>
      <c r="FR480" s="69"/>
      <c r="FS480" s="69"/>
      <c r="FT480" s="69"/>
      <c r="FU480" s="69"/>
      <c r="FV480" s="69"/>
      <c r="FW480" s="69"/>
      <c r="FX480" s="69"/>
      <c r="FY480" s="69"/>
      <c r="FZ480" s="69"/>
      <c r="GA480" s="69"/>
      <c r="GB480" s="69"/>
      <c r="GC480" s="69"/>
      <c r="GD480" s="69"/>
      <c r="GE480" s="69"/>
      <c r="GF480" s="69"/>
      <c r="GG480" s="69"/>
      <c r="GH480" s="69"/>
      <c r="GI480" s="69"/>
      <c r="GJ480" s="69"/>
      <c r="GK480" s="69"/>
      <c r="GL480" s="69"/>
      <c r="GM480" s="69"/>
      <c r="GN480" s="69"/>
      <c r="GO480" s="69"/>
      <c r="GP480" s="69"/>
      <c r="GQ480" s="69"/>
      <c r="GR480" s="69"/>
      <c r="GS480" s="69"/>
      <c r="GT480" s="69"/>
      <c r="GU480" s="69"/>
      <c r="GV480" s="69"/>
      <c r="GW480" s="69"/>
      <c r="GX480" s="69"/>
      <c r="GY480" s="69"/>
      <c r="GZ480" s="69"/>
      <c r="HA480" s="69"/>
      <c r="HB480" s="69"/>
      <c r="HC480" s="69"/>
      <c r="HD480" s="69"/>
      <c r="HE480" s="69"/>
      <c r="HF480" s="69"/>
      <c r="HG480" s="69"/>
      <c r="HH480" s="69"/>
      <c r="HI480" s="69"/>
      <c r="HJ480" s="69"/>
      <c r="HK480" s="69"/>
      <c r="HL480" s="69"/>
      <c r="HM480" s="69"/>
      <c r="HN480" s="69"/>
      <c r="HO480" s="69"/>
      <c r="HP480" s="69"/>
      <c r="HQ480" s="69"/>
      <c r="HR480" s="69"/>
      <c r="HS480" s="69"/>
      <c r="HT480" s="69"/>
      <c r="HU480" s="69"/>
      <c r="HV480" s="69"/>
      <c r="HW480" s="69"/>
      <c r="HX480" s="69"/>
      <c r="HY480" s="69"/>
      <c r="HZ480" s="69"/>
      <c r="IA480" s="69"/>
      <c r="IB480" s="69"/>
      <c r="IC480" s="69"/>
      <c r="ID480" s="69"/>
      <c r="IE480" s="69"/>
      <c r="IF480" s="69"/>
      <c r="IG480" s="69"/>
      <c r="IH480" s="69"/>
      <c r="II480" s="69"/>
      <c r="IJ480" s="69"/>
      <c r="IK480" s="69"/>
    </row>
    <row r="481" spans="1:245" s="68" customFormat="1" x14ac:dyDescent="0.35">
      <c r="A481" s="84" t="s">
        <v>298</v>
      </c>
      <c r="B481" s="84" t="s">
        <v>903</v>
      </c>
      <c r="C481" s="84" t="s">
        <v>8</v>
      </c>
      <c r="D481" s="85">
        <v>10000000</v>
      </c>
      <c r="E481" s="86"/>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c r="HY481" s="1"/>
      <c r="HZ481" s="1"/>
      <c r="IA481" s="1"/>
      <c r="IB481" s="1"/>
      <c r="IC481" s="1"/>
      <c r="ID481" s="1"/>
      <c r="IE481" s="1"/>
      <c r="IF481" s="1"/>
      <c r="IG481" s="1"/>
      <c r="IH481" s="1"/>
      <c r="II481" s="1"/>
      <c r="IJ481" s="1"/>
      <c r="IK481" s="1"/>
    </row>
    <row r="482" spans="1:245" x14ac:dyDescent="0.35">
      <c r="A482" s="84" t="s">
        <v>904</v>
      </c>
      <c r="B482" s="84" t="s">
        <v>905</v>
      </c>
      <c r="C482" s="84" t="s">
        <v>8</v>
      </c>
      <c r="D482" s="85">
        <v>9000000</v>
      </c>
      <c r="E482" s="86"/>
      <c r="F482" s="69"/>
      <c r="G482" s="69"/>
      <c r="H482" s="69"/>
      <c r="I482" s="69"/>
      <c r="J482" s="69"/>
      <c r="K482" s="69"/>
      <c r="L482" s="69"/>
      <c r="M482" s="69"/>
      <c r="N482" s="69"/>
      <c r="O482" s="69"/>
      <c r="P482" s="69"/>
      <c r="Q482" s="69"/>
      <c r="R482" s="69"/>
      <c r="S482" s="69"/>
      <c r="T482" s="69"/>
      <c r="U482" s="69"/>
      <c r="V482" s="69"/>
      <c r="W482" s="69"/>
      <c r="X482" s="69"/>
      <c r="Y482" s="69"/>
      <c r="Z482" s="69"/>
      <c r="AA482" s="69"/>
      <c r="AB482" s="69"/>
      <c r="AC482" s="69"/>
      <c r="AD482" s="69"/>
      <c r="AE482" s="69"/>
      <c r="AF482" s="69"/>
      <c r="AG482" s="69"/>
      <c r="AH482" s="69"/>
      <c r="AI482" s="69"/>
      <c r="AJ482" s="69"/>
      <c r="AK482" s="69"/>
      <c r="AL482" s="69"/>
      <c r="AM482" s="69"/>
      <c r="AN482" s="69"/>
      <c r="AO482" s="69"/>
      <c r="AP482" s="69"/>
      <c r="AQ482" s="69"/>
      <c r="AR482" s="69"/>
      <c r="AS482" s="69"/>
      <c r="AT482" s="69"/>
      <c r="AU482" s="69"/>
      <c r="AV482" s="69"/>
      <c r="AW482" s="69"/>
      <c r="AX482" s="69"/>
      <c r="AY482" s="69"/>
      <c r="AZ482" s="69"/>
      <c r="BA482" s="69"/>
      <c r="BB482" s="69"/>
      <c r="BC482" s="69"/>
      <c r="BD482" s="69"/>
      <c r="BE482" s="69"/>
      <c r="BF482" s="69"/>
      <c r="BG482" s="69"/>
      <c r="BH482" s="69"/>
      <c r="BI482" s="69"/>
      <c r="BJ482" s="69"/>
      <c r="BK482" s="69"/>
      <c r="BL482" s="69"/>
      <c r="BM482" s="69"/>
      <c r="BN482" s="69"/>
      <c r="BO482" s="69"/>
      <c r="BP482" s="69"/>
      <c r="BQ482" s="69"/>
      <c r="BR482" s="69"/>
      <c r="BS482" s="69"/>
      <c r="BT482" s="69"/>
      <c r="BU482" s="69"/>
      <c r="BV482" s="69"/>
      <c r="BW482" s="69"/>
      <c r="BX482" s="69"/>
      <c r="BY482" s="69"/>
      <c r="BZ482" s="69"/>
      <c r="CA482" s="69"/>
      <c r="CB482" s="69"/>
      <c r="CC482" s="69"/>
      <c r="CD482" s="69"/>
      <c r="CE482" s="69"/>
      <c r="CF482" s="69"/>
      <c r="CG482" s="69"/>
      <c r="CH482" s="69"/>
      <c r="CI482" s="69"/>
      <c r="CJ482" s="69"/>
      <c r="CK482" s="69"/>
      <c r="CL482" s="69"/>
      <c r="CM482" s="69"/>
      <c r="CN482" s="69"/>
      <c r="CO482" s="69"/>
      <c r="CP482" s="69"/>
      <c r="CQ482" s="69"/>
      <c r="CR482" s="69"/>
      <c r="CS482" s="69"/>
      <c r="CT482" s="69"/>
      <c r="CU482" s="69"/>
      <c r="CV482" s="69"/>
      <c r="CW482" s="69"/>
      <c r="CX482" s="69"/>
      <c r="CY482" s="69"/>
      <c r="CZ482" s="69"/>
      <c r="DA482" s="69"/>
      <c r="DB482" s="69"/>
      <c r="DC482" s="69"/>
      <c r="DD482" s="69"/>
      <c r="DE482" s="69"/>
      <c r="DF482" s="69"/>
      <c r="DG482" s="69"/>
      <c r="DH482" s="69"/>
      <c r="DI482" s="69"/>
      <c r="DJ482" s="69"/>
      <c r="DK482" s="69"/>
      <c r="DL482" s="69"/>
      <c r="DM482" s="69"/>
      <c r="DN482" s="69"/>
      <c r="DO482" s="69"/>
      <c r="DP482" s="69"/>
      <c r="DQ482" s="69"/>
      <c r="DR482" s="69"/>
      <c r="DS482" s="69"/>
      <c r="DT482" s="69"/>
      <c r="DU482" s="69"/>
      <c r="DV482" s="69"/>
      <c r="DW482" s="69"/>
      <c r="DX482" s="69"/>
      <c r="DY482" s="69"/>
      <c r="DZ482" s="69"/>
      <c r="EA482" s="69"/>
      <c r="EB482" s="69"/>
      <c r="EC482" s="69"/>
      <c r="ED482" s="69"/>
      <c r="EE482" s="69"/>
      <c r="EF482" s="69"/>
      <c r="EG482" s="69"/>
      <c r="EH482" s="69"/>
      <c r="EI482" s="69"/>
      <c r="EJ482" s="69"/>
      <c r="EK482" s="69"/>
      <c r="EL482" s="69"/>
      <c r="EM482" s="69"/>
      <c r="EN482" s="69"/>
      <c r="EO482" s="69"/>
      <c r="EP482" s="69"/>
      <c r="EQ482" s="69"/>
      <c r="ER482" s="69"/>
      <c r="ES482" s="69"/>
      <c r="ET482" s="69"/>
      <c r="EU482" s="69"/>
      <c r="EV482" s="69"/>
      <c r="EW482" s="69"/>
      <c r="EX482" s="69"/>
      <c r="EY482" s="69"/>
      <c r="EZ482" s="69"/>
      <c r="FA482" s="69"/>
      <c r="FB482" s="69"/>
      <c r="FC482" s="69"/>
      <c r="FD482" s="69"/>
      <c r="FE482" s="69"/>
      <c r="FF482" s="69"/>
      <c r="FG482" s="69"/>
      <c r="FH482" s="69"/>
      <c r="FI482" s="69"/>
      <c r="FJ482" s="69"/>
      <c r="FK482" s="69"/>
      <c r="FL482" s="69"/>
      <c r="FM482" s="69"/>
      <c r="FN482" s="69"/>
      <c r="FO482" s="69"/>
      <c r="FP482" s="69"/>
      <c r="FQ482" s="69"/>
      <c r="FR482" s="69"/>
      <c r="FS482" s="69"/>
      <c r="FT482" s="69"/>
      <c r="FU482" s="69"/>
      <c r="FV482" s="69"/>
      <c r="FW482" s="69"/>
      <c r="FX482" s="69"/>
      <c r="FY482" s="69"/>
      <c r="FZ482" s="69"/>
      <c r="GA482" s="69"/>
      <c r="GB482" s="69"/>
      <c r="GC482" s="69"/>
      <c r="GD482" s="69"/>
      <c r="GE482" s="69"/>
      <c r="GF482" s="69"/>
      <c r="GG482" s="69"/>
      <c r="GH482" s="69"/>
      <c r="GI482" s="69"/>
      <c r="GJ482" s="69"/>
      <c r="GK482" s="69"/>
      <c r="GL482" s="69"/>
      <c r="GM482" s="69"/>
      <c r="GN482" s="69"/>
      <c r="GO482" s="69"/>
      <c r="GP482" s="69"/>
      <c r="GQ482" s="69"/>
      <c r="GR482" s="69"/>
      <c r="GS482" s="69"/>
      <c r="GT482" s="69"/>
      <c r="GU482" s="69"/>
      <c r="GV482" s="69"/>
      <c r="GW482" s="69"/>
      <c r="GX482" s="69"/>
      <c r="GY482" s="69"/>
      <c r="GZ482" s="69"/>
      <c r="HA482" s="69"/>
      <c r="HB482" s="69"/>
      <c r="HC482" s="69"/>
      <c r="HD482" s="69"/>
      <c r="HE482" s="69"/>
      <c r="HF482" s="69"/>
      <c r="HG482" s="69"/>
      <c r="HH482" s="69"/>
      <c r="HI482" s="69"/>
      <c r="HJ482" s="69"/>
      <c r="HK482" s="69"/>
      <c r="HL482" s="69"/>
      <c r="HM482" s="69"/>
      <c r="HN482" s="69"/>
      <c r="HO482" s="69"/>
      <c r="HP482" s="69"/>
      <c r="HQ482" s="69"/>
      <c r="HR482" s="69"/>
      <c r="HS482" s="69"/>
      <c r="HT482" s="69"/>
      <c r="HU482" s="69"/>
      <c r="HV482" s="69"/>
      <c r="HW482" s="69"/>
      <c r="HX482" s="69"/>
      <c r="HY482" s="69"/>
      <c r="HZ482" s="69"/>
      <c r="IA482" s="69"/>
      <c r="IB482" s="69"/>
      <c r="IC482" s="69"/>
      <c r="ID482" s="69"/>
      <c r="IE482" s="69"/>
      <c r="IF482" s="69"/>
      <c r="IG482" s="69"/>
      <c r="IH482" s="69"/>
      <c r="II482" s="69"/>
      <c r="IJ482" s="69"/>
      <c r="IK482" s="69"/>
    </row>
    <row r="483" spans="1:245" x14ac:dyDescent="0.35">
      <c r="A483" s="84" t="s">
        <v>906</v>
      </c>
      <c r="B483" s="84" t="s">
        <v>907</v>
      </c>
      <c r="C483" s="84" t="s">
        <v>8</v>
      </c>
      <c r="D483" s="85">
        <v>7000000</v>
      </c>
      <c r="E483" s="86"/>
    </row>
    <row r="484" spans="1:245" s="69" customFormat="1" x14ac:dyDescent="0.35">
      <c r="A484" s="84" t="s">
        <v>908</v>
      </c>
      <c r="B484" s="84" t="s">
        <v>909</v>
      </c>
      <c r="C484" s="84" t="s">
        <v>8</v>
      </c>
      <c r="D484" s="85">
        <v>7000000</v>
      </c>
      <c r="E484" s="86"/>
    </row>
    <row r="485" spans="1:245" s="69" customFormat="1" x14ac:dyDescent="0.35">
      <c r="A485" s="84" t="s">
        <v>910</v>
      </c>
      <c r="B485" s="84" t="s">
        <v>911</v>
      </c>
      <c r="C485" s="84" t="s">
        <v>8</v>
      </c>
      <c r="D485" s="85">
        <v>7000000</v>
      </c>
      <c r="E485" s="86"/>
      <c r="F485" s="68"/>
      <c r="G485" s="68"/>
      <c r="H485" s="68"/>
      <c r="I485" s="68"/>
      <c r="J485" s="68"/>
      <c r="K485" s="68"/>
      <c r="L485" s="68"/>
      <c r="M485" s="68"/>
      <c r="N485" s="68"/>
      <c r="O485" s="68"/>
      <c r="P485" s="68"/>
      <c r="Q485" s="68"/>
      <c r="R485" s="68"/>
      <c r="S485" s="68"/>
      <c r="T485" s="68"/>
      <c r="U485" s="68"/>
      <c r="V485" s="68"/>
      <c r="W485" s="68"/>
      <c r="X485" s="68"/>
      <c r="Y485" s="68"/>
      <c r="Z485" s="68"/>
      <c r="AA485" s="68"/>
      <c r="AB485" s="68"/>
      <c r="AC485" s="68"/>
      <c r="AD485" s="68"/>
      <c r="AE485" s="68"/>
      <c r="AF485" s="68"/>
      <c r="AG485" s="68"/>
      <c r="AH485" s="68"/>
      <c r="AI485" s="68"/>
      <c r="AJ485" s="68"/>
      <c r="AK485" s="68"/>
      <c r="AL485" s="68"/>
      <c r="AM485" s="68"/>
      <c r="AN485" s="68"/>
      <c r="AO485" s="68"/>
      <c r="AP485" s="68"/>
      <c r="AQ485" s="68"/>
      <c r="AR485" s="68"/>
      <c r="AS485" s="68"/>
      <c r="AT485" s="68"/>
      <c r="AU485" s="68"/>
      <c r="AV485" s="68"/>
      <c r="AW485" s="68"/>
      <c r="AX485" s="68"/>
      <c r="AY485" s="68"/>
      <c r="AZ485" s="68"/>
      <c r="BA485" s="68"/>
      <c r="BB485" s="68"/>
      <c r="BC485" s="68"/>
      <c r="BD485" s="68"/>
      <c r="BE485" s="68"/>
      <c r="BF485" s="68"/>
      <c r="BG485" s="68"/>
      <c r="BH485" s="68"/>
      <c r="BI485" s="68"/>
      <c r="BJ485" s="68"/>
      <c r="BK485" s="68"/>
      <c r="BL485" s="68"/>
      <c r="BM485" s="68"/>
      <c r="BN485" s="68"/>
      <c r="BO485" s="68"/>
      <c r="BP485" s="68"/>
      <c r="BQ485" s="68"/>
      <c r="BR485" s="68"/>
      <c r="BS485" s="68"/>
      <c r="BT485" s="68"/>
      <c r="BU485" s="68"/>
      <c r="BV485" s="68"/>
      <c r="BW485" s="68"/>
      <c r="BX485" s="68"/>
      <c r="BY485" s="68"/>
      <c r="BZ485" s="68"/>
      <c r="CA485" s="68"/>
      <c r="CB485" s="68"/>
      <c r="CC485" s="68"/>
      <c r="CD485" s="68"/>
      <c r="CE485" s="68"/>
      <c r="CF485" s="68"/>
      <c r="CG485" s="68"/>
      <c r="CH485" s="68"/>
      <c r="CI485" s="68"/>
      <c r="CJ485" s="68"/>
      <c r="CK485" s="68"/>
      <c r="CL485" s="68"/>
      <c r="CM485" s="68"/>
      <c r="CN485" s="68"/>
      <c r="CO485" s="68"/>
      <c r="CP485" s="68"/>
      <c r="CQ485" s="68"/>
      <c r="CR485" s="68"/>
      <c r="CS485" s="68"/>
      <c r="CT485" s="68"/>
      <c r="CU485" s="68"/>
      <c r="CV485" s="68"/>
      <c r="CW485" s="68"/>
      <c r="CX485" s="68"/>
      <c r="CY485" s="68"/>
      <c r="CZ485" s="68"/>
      <c r="DA485" s="68"/>
      <c r="DB485" s="68"/>
      <c r="DC485" s="68"/>
      <c r="DD485" s="68"/>
      <c r="DE485" s="68"/>
      <c r="DF485" s="68"/>
      <c r="DG485" s="68"/>
      <c r="DH485" s="68"/>
      <c r="DI485" s="68"/>
      <c r="DJ485" s="68"/>
      <c r="DK485" s="68"/>
      <c r="DL485" s="68"/>
      <c r="DM485" s="68"/>
      <c r="DN485" s="68"/>
      <c r="DO485" s="68"/>
      <c r="DP485" s="68"/>
      <c r="DQ485" s="68"/>
      <c r="DR485" s="68"/>
      <c r="DS485" s="68"/>
      <c r="DT485" s="68"/>
      <c r="DU485" s="68"/>
      <c r="DV485" s="68"/>
      <c r="DW485" s="68"/>
      <c r="DX485" s="68"/>
      <c r="DY485" s="68"/>
      <c r="DZ485" s="68"/>
      <c r="EA485" s="68"/>
      <c r="EB485" s="68"/>
      <c r="EC485" s="68"/>
      <c r="ED485" s="68"/>
      <c r="EE485" s="68"/>
      <c r="EF485" s="68"/>
      <c r="EG485" s="68"/>
      <c r="EH485" s="68"/>
      <c r="EI485" s="68"/>
      <c r="EJ485" s="68"/>
      <c r="EK485" s="68"/>
      <c r="EL485" s="68"/>
      <c r="EM485" s="68"/>
      <c r="EN485" s="68"/>
      <c r="EO485" s="68"/>
      <c r="EP485" s="68"/>
      <c r="EQ485" s="68"/>
      <c r="ER485" s="68"/>
      <c r="ES485" s="68"/>
      <c r="ET485" s="68"/>
      <c r="EU485" s="68"/>
      <c r="EV485" s="68"/>
      <c r="EW485" s="68"/>
      <c r="EX485" s="68"/>
      <c r="EY485" s="68"/>
      <c r="EZ485" s="68"/>
      <c r="FA485" s="68"/>
      <c r="FB485" s="68"/>
      <c r="FC485" s="68"/>
      <c r="FD485" s="68"/>
      <c r="FE485" s="68"/>
      <c r="FF485" s="68"/>
      <c r="FG485" s="68"/>
      <c r="FH485" s="68"/>
      <c r="FI485" s="68"/>
      <c r="FJ485" s="68"/>
      <c r="FK485" s="68"/>
      <c r="FL485" s="68"/>
      <c r="FM485" s="68"/>
      <c r="FN485" s="68"/>
      <c r="FO485" s="68"/>
      <c r="FP485" s="68"/>
      <c r="FQ485" s="68"/>
      <c r="FR485" s="68"/>
      <c r="FS485" s="68"/>
      <c r="FT485" s="68"/>
      <c r="FU485" s="68"/>
      <c r="FV485" s="68"/>
      <c r="FW485" s="68"/>
      <c r="FX485" s="68"/>
      <c r="FY485" s="68"/>
      <c r="FZ485" s="68"/>
      <c r="GA485" s="68"/>
      <c r="GB485" s="68"/>
      <c r="GC485" s="68"/>
      <c r="GD485" s="68"/>
      <c r="GE485" s="68"/>
      <c r="GF485" s="68"/>
      <c r="GG485" s="68"/>
      <c r="GH485" s="68"/>
      <c r="GI485" s="68"/>
      <c r="GJ485" s="68"/>
      <c r="GK485" s="68"/>
      <c r="GL485" s="68"/>
      <c r="GM485" s="68"/>
      <c r="GN485" s="68"/>
      <c r="GO485" s="68"/>
      <c r="GP485" s="68"/>
      <c r="GQ485" s="68"/>
      <c r="GR485" s="68"/>
      <c r="GS485" s="68"/>
      <c r="GT485" s="68"/>
      <c r="GU485" s="68"/>
      <c r="GV485" s="68"/>
      <c r="GW485" s="68"/>
      <c r="GX485" s="68"/>
      <c r="GY485" s="68"/>
      <c r="GZ485" s="68"/>
      <c r="HA485" s="68"/>
      <c r="HB485" s="68"/>
      <c r="HC485" s="68"/>
      <c r="HD485" s="68"/>
      <c r="HE485" s="68"/>
      <c r="HF485" s="68"/>
      <c r="HG485" s="68"/>
      <c r="HH485" s="68"/>
      <c r="HI485" s="68"/>
      <c r="HJ485" s="68"/>
      <c r="HK485" s="68"/>
      <c r="HL485" s="68"/>
      <c r="HM485" s="68"/>
      <c r="HN485" s="68"/>
      <c r="HO485" s="68"/>
      <c r="HP485" s="68"/>
      <c r="HQ485" s="68"/>
      <c r="HR485" s="68"/>
      <c r="HS485" s="68"/>
      <c r="HT485" s="68"/>
      <c r="HU485" s="68"/>
      <c r="HV485" s="68"/>
      <c r="HW485" s="68"/>
      <c r="HX485" s="68"/>
      <c r="HY485" s="68"/>
      <c r="HZ485" s="68"/>
      <c r="IA485" s="68"/>
      <c r="IB485" s="68"/>
      <c r="IC485" s="68"/>
      <c r="ID485" s="68"/>
      <c r="IE485" s="68"/>
      <c r="IF485" s="68"/>
      <c r="IG485" s="68"/>
      <c r="IH485" s="68"/>
      <c r="II485" s="68"/>
      <c r="IJ485" s="68"/>
      <c r="IK485" s="68"/>
    </row>
    <row r="486" spans="1:245" s="69" customFormat="1" x14ac:dyDescent="0.35">
      <c r="A486" s="84"/>
      <c r="B486" s="84"/>
      <c r="C486" s="84"/>
      <c r="D486" s="85"/>
      <c r="E486" s="86"/>
      <c r="F486" s="73"/>
      <c r="G486" s="73"/>
      <c r="H486" s="73"/>
      <c r="I486" s="73"/>
      <c r="J486" s="73"/>
      <c r="K486" s="73"/>
      <c r="L486" s="73"/>
      <c r="M486" s="73"/>
      <c r="N486" s="73"/>
      <c r="O486" s="73"/>
      <c r="P486" s="73"/>
      <c r="Q486" s="73"/>
      <c r="R486" s="73"/>
      <c r="S486" s="73"/>
      <c r="T486" s="73"/>
      <c r="U486" s="73"/>
      <c r="V486" s="73"/>
      <c r="W486" s="73"/>
      <c r="X486" s="73"/>
      <c r="Y486" s="73"/>
      <c r="Z486" s="73"/>
      <c r="AA486" s="73"/>
      <c r="AB486" s="73"/>
      <c r="AC486" s="73"/>
      <c r="AD486" s="73"/>
      <c r="AE486" s="73"/>
      <c r="AF486" s="73"/>
      <c r="AG486" s="73"/>
      <c r="AH486" s="73"/>
      <c r="AI486" s="73"/>
      <c r="AJ486" s="73"/>
      <c r="AK486" s="73"/>
      <c r="AL486" s="73"/>
      <c r="AM486" s="73"/>
      <c r="AN486" s="73"/>
      <c r="AO486" s="73"/>
      <c r="AP486" s="73"/>
      <c r="AQ486" s="73"/>
      <c r="AR486" s="73"/>
      <c r="AS486" s="73"/>
      <c r="AT486" s="73"/>
      <c r="AU486" s="73"/>
      <c r="AV486" s="73"/>
      <c r="AW486" s="73"/>
      <c r="AX486" s="73"/>
      <c r="AY486" s="73"/>
      <c r="AZ486" s="73"/>
      <c r="BA486" s="73"/>
      <c r="BB486" s="73"/>
      <c r="BC486" s="73"/>
      <c r="BD486" s="73"/>
      <c r="BE486" s="73"/>
      <c r="BF486" s="73"/>
      <c r="BG486" s="73"/>
      <c r="BH486" s="73"/>
      <c r="BI486" s="73"/>
      <c r="BJ486" s="73"/>
      <c r="BK486" s="73"/>
      <c r="BL486" s="73"/>
      <c r="BM486" s="73"/>
      <c r="BN486" s="73"/>
      <c r="BO486" s="73"/>
      <c r="BP486" s="73"/>
      <c r="BQ486" s="73"/>
      <c r="BR486" s="73"/>
      <c r="BS486" s="73"/>
      <c r="BT486" s="73"/>
      <c r="BU486" s="73"/>
      <c r="BV486" s="73"/>
      <c r="BW486" s="73"/>
      <c r="BX486" s="73"/>
      <c r="BY486" s="73"/>
      <c r="BZ486" s="73"/>
      <c r="CA486" s="73"/>
      <c r="CB486" s="73"/>
      <c r="CC486" s="73"/>
      <c r="CD486" s="73"/>
      <c r="CE486" s="73"/>
      <c r="CF486" s="73"/>
      <c r="CG486" s="73"/>
      <c r="CH486" s="73"/>
      <c r="CI486" s="73"/>
      <c r="CJ486" s="73"/>
      <c r="CK486" s="73"/>
      <c r="CL486" s="73"/>
      <c r="CM486" s="73"/>
      <c r="CN486" s="73"/>
      <c r="CO486" s="73"/>
      <c r="CP486" s="73"/>
      <c r="CQ486" s="73"/>
      <c r="CR486" s="73"/>
      <c r="CS486" s="73"/>
      <c r="CT486" s="73"/>
      <c r="CU486" s="73"/>
      <c r="CV486" s="73"/>
      <c r="CW486" s="73"/>
      <c r="CX486" s="73"/>
      <c r="CY486" s="73"/>
      <c r="CZ486" s="73"/>
      <c r="DA486" s="73"/>
      <c r="DB486" s="73"/>
      <c r="DC486" s="73"/>
      <c r="DD486" s="73"/>
      <c r="DE486" s="73"/>
      <c r="DF486" s="73"/>
      <c r="DG486" s="73"/>
      <c r="DH486" s="73"/>
      <c r="DI486" s="73"/>
      <c r="DJ486" s="73"/>
      <c r="DK486" s="73"/>
      <c r="DL486" s="73"/>
      <c r="DM486" s="73"/>
      <c r="DN486" s="73"/>
      <c r="DO486" s="73"/>
      <c r="DP486" s="73"/>
      <c r="DQ486" s="73"/>
      <c r="DR486" s="73"/>
      <c r="DS486" s="73"/>
      <c r="DT486" s="73"/>
      <c r="DU486" s="73"/>
      <c r="DV486" s="73"/>
      <c r="DW486" s="73"/>
      <c r="DX486" s="73"/>
      <c r="DY486" s="73"/>
      <c r="DZ486" s="73"/>
      <c r="EA486" s="73"/>
      <c r="EB486" s="73"/>
      <c r="EC486" s="73"/>
      <c r="ED486" s="73"/>
      <c r="EE486" s="73"/>
      <c r="EF486" s="73"/>
      <c r="EG486" s="73"/>
      <c r="EH486" s="73"/>
      <c r="EI486" s="73"/>
      <c r="EJ486" s="73"/>
      <c r="EK486" s="73"/>
      <c r="EL486" s="73"/>
      <c r="EM486" s="73"/>
      <c r="EN486" s="73"/>
      <c r="EO486" s="73"/>
      <c r="EP486" s="73"/>
      <c r="EQ486" s="73"/>
      <c r="ER486" s="73"/>
      <c r="ES486" s="73"/>
      <c r="ET486" s="73"/>
      <c r="EU486" s="73"/>
      <c r="EV486" s="73"/>
      <c r="EW486" s="73"/>
      <c r="EX486" s="73"/>
      <c r="EY486" s="73"/>
      <c r="EZ486" s="73"/>
      <c r="FA486" s="73"/>
      <c r="FB486" s="73"/>
      <c r="FC486" s="73"/>
      <c r="FD486" s="73"/>
      <c r="FE486" s="73"/>
      <c r="FF486" s="73"/>
      <c r="FG486" s="73"/>
      <c r="FH486" s="73"/>
      <c r="FI486" s="73"/>
      <c r="FJ486" s="73"/>
      <c r="FK486" s="73"/>
      <c r="FL486" s="73"/>
      <c r="FM486" s="73"/>
      <c r="FN486" s="73"/>
      <c r="FO486" s="73"/>
      <c r="FP486" s="73"/>
      <c r="FQ486" s="73"/>
      <c r="FR486" s="73"/>
      <c r="FS486" s="73"/>
      <c r="FT486" s="73"/>
      <c r="FU486" s="73"/>
      <c r="FV486" s="73"/>
      <c r="FW486" s="73"/>
      <c r="FX486" s="73"/>
      <c r="FY486" s="73"/>
      <c r="FZ486" s="73"/>
      <c r="GA486" s="73"/>
      <c r="GB486" s="73"/>
      <c r="GC486" s="73"/>
      <c r="GD486" s="73"/>
      <c r="GE486" s="73"/>
      <c r="GF486" s="73"/>
      <c r="GG486" s="73"/>
      <c r="GH486" s="73"/>
      <c r="GI486" s="73"/>
      <c r="GJ486" s="73"/>
      <c r="GK486" s="73"/>
      <c r="GL486" s="73"/>
      <c r="GM486" s="73"/>
      <c r="GN486" s="73"/>
      <c r="GO486" s="73"/>
      <c r="GP486" s="73"/>
      <c r="GQ486" s="73"/>
      <c r="GR486" s="73"/>
      <c r="GS486" s="73"/>
      <c r="GT486" s="73"/>
      <c r="GU486" s="73"/>
      <c r="GV486" s="73"/>
      <c r="GW486" s="73"/>
      <c r="GX486" s="73"/>
      <c r="GY486" s="73"/>
      <c r="GZ486" s="73"/>
      <c r="HA486" s="73"/>
      <c r="HB486" s="73"/>
      <c r="HC486" s="73"/>
      <c r="HD486" s="73"/>
      <c r="HE486" s="73"/>
      <c r="HF486" s="73"/>
      <c r="HG486" s="73"/>
      <c r="HH486" s="73"/>
      <c r="HI486" s="73"/>
      <c r="HJ486" s="73"/>
      <c r="HK486" s="73"/>
      <c r="HL486" s="73"/>
      <c r="HM486" s="73"/>
      <c r="HN486" s="73"/>
      <c r="HO486" s="73"/>
      <c r="HP486" s="73"/>
      <c r="HQ486" s="73"/>
      <c r="HR486" s="73"/>
      <c r="HS486" s="73"/>
      <c r="HT486" s="73"/>
      <c r="HU486" s="73"/>
      <c r="HV486" s="73"/>
      <c r="HW486" s="73"/>
      <c r="HX486" s="73"/>
      <c r="HY486" s="73"/>
      <c r="HZ486" s="73"/>
      <c r="IA486" s="73"/>
      <c r="IB486" s="73"/>
      <c r="IC486" s="73"/>
      <c r="ID486" s="73"/>
      <c r="IE486" s="73"/>
      <c r="IF486" s="73"/>
      <c r="IG486" s="73"/>
      <c r="IH486" s="73"/>
      <c r="II486" s="73"/>
      <c r="IJ486" s="73"/>
      <c r="IK486" s="73"/>
    </row>
    <row r="487" spans="1:245" s="69" customFormat="1" x14ac:dyDescent="0.35">
      <c r="A487" s="84" t="s">
        <v>299</v>
      </c>
      <c r="B487" s="84" t="s">
        <v>912</v>
      </c>
      <c r="C487" s="84" t="s">
        <v>17</v>
      </c>
      <c r="D487" s="85">
        <v>14000000</v>
      </c>
      <c r="E487" s="86"/>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row>
    <row r="488" spans="1:245" x14ac:dyDescent="0.35">
      <c r="A488" s="84" t="s">
        <v>301</v>
      </c>
      <c r="B488" s="84" t="s">
        <v>307</v>
      </c>
      <c r="C488" s="84" t="s">
        <v>17</v>
      </c>
      <c r="D488" s="85">
        <v>12000000</v>
      </c>
      <c r="E488" s="86"/>
    </row>
    <row r="489" spans="1:245" s="69" customFormat="1" x14ac:dyDescent="0.35">
      <c r="A489" s="84" t="s">
        <v>302</v>
      </c>
      <c r="B489" s="84" t="s">
        <v>495</v>
      </c>
      <c r="C489" s="84" t="s">
        <v>17</v>
      </c>
      <c r="D489" s="85">
        <v>11000000</v>
      </c>
      <c r="E489" s="86"/>
      <c r="F489" s="68"/>
      <c r="G489" s="68"/>
      <c r="H489" s="68"/>
      <c r="I489" s="68"/>
      <c r="J489" s="68"/>
      <c r="K489" s="68"/>
      <c r="L489" s="68"/>
      <c r="M489" s="68"/>
      <c r="N489" s="68"/>
      <c r="O489" s="68"/>
      <c r="P489" s="68"/>
      <c r="Q489" s="68"/>
      <c r="R489" s="68"/>
      <c r="S489" s="68"/>
      <c r="T489" s="68"/>
      <c r="U489" s="68"/>
      <c r="V489" s="68"/>
      <c r="W489" s="68"/>
      <c r="X489" s="68"/>
      <c r="Y489" s="68"/>
      <c r="Z489" s="68"/>
      <c r="AA489" s="68"/>
      <c r="AB489" s="68"/>
      <c r="AC489" s="68"/>
      <c r="AD489" s="68"/>
      <c r="AE489" s="68"/>
      <c r="AF489" s="68"/>
      <c r="AG489" s="68"/>
      <c r="AH489" s="68"/>
      <c r="AI489" s="68"/>
      <c r="AJ489" s="68"/>
      <c r="AK489" s="68"/>
      <c r="AL489" s="68"/>
      <c r="AM489" s="68"/>
      <c r="AN489" s="68"/>
      <c r="AO489" s="68"/>
      <c r="AP489" s="68"/>
      <c r="AQ489" s="68"/>
      <c r="AR489" s="68"/>
      <c r="AS489" s="68"/>
      <c r="AT489" s="68"/>
      <c r="AU489" s="68"/>
      <c r="AV489" s="68"/>
      <c r="AW489" s="68"/>
      <c r="AX489" s="68"/>
      <c r="AY489" s="68"/>
      <c r="AZ489" s="68"/>
      <c r="BA489" s="68"/>
      <c r="BB489" s="68"/>
      <c r="BC489" s="68"/>
      <c r="BD489" s="68"/>
      <c r="BE489" s="68"/>
      <c r="BF489" s="68"/>
      <c r="BG489" s="68"/>
      <c r="BH489" s="68"/>
      <c r="BI489" s="68"/>
      <c r="BJ489" s="68"/>
      <c r="BK489" s="68"/>
      <c r="BL489" s="68"/>
      <c r="BM489" s="68"/>
      <c r="BN489" s="68"/>
      <c r="BO489" s="68"/>
      <c r="BP489" s="68"/>
      <c r="BQ489" s="68"/>
      <c r="BR489" s="68"/>
      <c r="BS489" s="68"/>
      <c r="BT489" s="68"/>
      <c r="BU489" s="68"/>
      <c r="BV489" s="68"/>
      <c r="BW489" s="68"/>
      <c r="BX489" s="68"/>
      <c r="BY489" s="68"/>
      <c r="BZ489" s="68"/>
      <c r="CA489" s="68"/>
      <c r="CB489" s="68"/>
      <c r="CC489" s="68"/>
      <c r="CD489" s="68"/>
      <c r="CE489" s="68"/>
      <c r="CF489" s="68"/>
      <c r="CG489" s="68"/>
      <c r="CH489" s="68"/>
      <c r="CI489" s="68"/>
      <c r="CJ489" s="68"/>
      <c r="CK489" s="68"/>
      <c r="CL489" s="68"/>
      <c r="CM489" s="68"/>
      <c r="CN489" s="68"/>
      <c r="CO489" s="68"/>
      <c r="CP489" s="68"/>
      <c r="CQ489" s="68"/>
      <c r="CR489" s="68"/>
      <c r="CS489" s="68"/>
      <c r="CT489" s="68"/>
      <c r="CU489" s="68"/>
      <c r="CV489" s="68"/>
      <c r="CW489" s="68"/>
      <c r="CX489" s="68"/>
      <c r="CY489" s="68"/>
      <c r="CZ489" s="68"/>
      <c r="DA489" s="68"/>
      <c r="DB489" s="68"/>
      <c r="DC489" s="68"/>
      <c r="DD489" s="68"/>
      <c r="DE489" s="68"/>
      <c r="DF489" s="68"/>
      <c r="DG489" s="68"/>
      <c r="DH489" s="68"/>
      <c r="DI489" s="68"/>
      <c r="DJ489" s="68"/>
      <c r="DK489" s="68"/>
      <c r="DL489" s="68"/>
      <c r="DM489" s="68"/>
      <c r="DN489" s="68"/>
      <c r="DO489" s="68"/>
      <c r="DP489" s="68"/>
      <c r="DQ489" s="68"/>
      <c r="DR489" s="68"/>
      <c r="DS489" s="68"/>
      <c r="DT489" s="68"/>
      <c r="DU489" s="68"/>
      <c r="DV489" s="68"/>
      <c r="DW489" s="68"/>
      <c r="DX489" s="68"/>
      <c r="DY489" s="68"/>
      <c r="DZ489" s="68"/>
      <c r="EA489" s="68"/>
      <c r="EB489" s="68"/>
      <c r="EC489" s="68"/>
      <c r="ED489" s="68"/>
      <c r="EE489" s="68"/>
      <c r="EF489" s="68"/>
      <c r="EG489" s="68"/>
      <c r="EH489" s="68"/>
      <c r="EI489" s="68"/>
      <c r="EJ489" s="68"/>
      <c r="EK489" s="68"/>
      <c r="EL489" s="68"/>
      <c r="EM489" s="68"/>
      <c r="EN489" s="68"/>
      <c r="EO489" s="68"/>
      <c r="EP489" s="68"/>
      <c r="EQ489" s="68"/>
      <c r="ER489" s="68"/>
      <c r="ES489" s="68"/>
      <c r="ET489" s="68"/>
      <c r="EU489" s="68"/>
      <c r="EV489" s="68"/>
      <c r="EW489" s="68"/>
      <c r="EX489" s="68"/>
      <c r="EY489" s="68"/>
      <c r="EZ489" s="68"/>
      <c r="FA489" s="68"/>
      <c r="FB489" s="68"/>
      <c r="FC489" s="68"/>
      <c r="FD489" s="68"/>
      <c r="FE489" s="68"/>
      <c r="FF489" s="68"/>
      <c r="FG489" s="68"/>
      <c r="FH489" s="68"/>
      <c r="FI489" s="68"/>
      <c r="FJ489" s="68"/>
      <c r="FK489" s="68"/>
      <c r="FL489" s="68"/>
      <c r="FM489" s="68"/>
      <c r="FN489" s="68"/>
      <c r="FO489" s="68"/>
      <c r="FP489" s="68"/>
      <c r="FQ489" s="68"/>
      <c r="FR489" s="68"/>
      <c r="FS489" s="68"/>
      <c r="FT489" s="68"/>
      <c r="FU489" s="68"/>
      <c r="FV489" s="68"/>
      <c r="FW489" s="68"/>
      <c r="FX489" s="68"/>
      <c r="FY489" s="68"/>
      <c r="FZ489" s="68"/>
      <c r="GA489" s="68"/>
      <c r="GB489" s="68"/>
      <c r="GC489" s="68"/>
      <c r="GD489" s="68"/>
      <c r="GE489" s="68"/>
      <c r="GF489" s="68"/>
      <c r="GG489" s="68"/>
      <c r="GH489" s="68"/>
      <c r="GI489" s="68"/>
      <c r="GJ489" s="68"/>
      <c r="GK489" s="68"/>
      <c r="GL489" s="68"/>
      <c r="GM489" s="68"/>
      <c r="GN489" s="68"/>
      <c r="GO489" s="68"/>
      <c r="GP489" s="68"/>
      <c r="GQ489" s="68"/>
      <c r="GR489" s="68"/>
      <c r="GS489" s="68"/>
      <c r="GT489" s="68"/>
      <c r="GU489" s="68"/>
      <c r="GV489" s="68"/>
      <c r="GW489" s="68"/>
      <c r="GX489" s="68"/>
      <c r="GY489" s="68"/>
      <c r="GZ489" s="68"/>
      <c r="HA489" s="68"/>
      <c r="HB489" s="68"/>
      <c r="HC489" s="68"/>
      <c r="HD489" s="68"/>
      <c r="HE489" s="68"/>
      <c r="HF489" s="68"/>
      <c r="HG489" s="68"/>
      <c r="HH489" s="68"/>
      <c r="HI489" s="68"/>
      <c r="HJ489" s="68"/>
      <c r="HK489" s="68"/>
      <c r="HL489" s="68"/>
      <c r="HM489" s="68"/>
      <c r="HN489" s="68"/>
      <c r="HO489" s="68"/>
      <c r="HP489" s="68"/>
      <c r="HQ489" s="68"/>
      <c r="HR489" s="68"/>
      <c r="HS489" s="68"/>
      <c r="HT489" s="68"/>
      <c r="HU489" s="68"/>
      <c r="HV489" s="68"/>
      <c r="HW489" s="68"/>
      <c r="HX489" s="68"/>
      <c r="HY489" s="68"/>
      <c r="HZ489" s="68"/>
      <c r="IA489" s="68"/>
      <c r="IB489" s="68"/>
      <c r="IC489" s="68"/>
      <c r="ID489" s="68"/>
      <c r="IE489" s="68"/>
      <c r="IF489" s="68"/>
      <c r="IG489" s="68"/>
      <c r="IH489" s="68"/>
      <c r="II489" s="68"/>
      <c r="IJ489" s="68"/>
      <c r="IK489" s="68"/>
    </row>
    <row r="490" spans="1:245" x14ac:dyDescent="0.35">
      <c r="A490" s="84" t="s">
        <v>304</v>
      </c>
      <c r="B490" s="84" t="s">
        <v>342</v>
      </c>
      <c r="C490" s="84" t="s">
        <v>17</v>
      </c>
      <c r="D490" s="85">
        <v>9000000</v>
      </c>
      <c r="E490" s="86"/>
    </row>
    <row r="491" spans="1:245" x14ac:dyDescent="0.35">
      <c r="A491" s="84" t="s">
        <v>306</v>
      </c>
      <c r="B491" s="84" t="s">
        <v>913</v>
      </c>
      <c r="C491" s="84" t="s">
        <v>17</v>
      </c>
      <c r="D491" s="85">
        <v>8000000</v>
      </c>
      <c r="E491" s="86"/>
      <c r="F491" s="71"/>
      <c r="G491" s="71"/>
      <c r="H491" s="71"/>
      <c r="I491" s="71"/>
      <c r="J491" s="71"/>
      <c r="K491" s="71"/>
      <c r="L491" s="71"/>
      <c r="M491" s="71"/>
      <c r="N491" s="71"/>
      <c r="O491" s="71"/>
      <c r="P491" s="71"/>
      <c r="Q491" s="71"/>
      <c r="R491" s="71"/>
      <c r="S491" s="71"/>
      <c r="T491" s="71"/>
      <c r="U491" s="71"/>
      <c r="V491" s="71"/>
      <c r="W491" s="71"/>
      <c r="X491" s="71"/>
      <c r="Y491" s="71"/>
      <c r="Z491" s="71"/>
      <c r="AA491" s="71"/>
      <c r="AB491" s="71"/>
      <c r="AC491" s="71"/>
      <c r="AD491" s="71"/>
      <c r="AE491" s="71"/>
      <c r="AF491" s="71"/>
      <c r="AG491" s="71"/>
      <c r="AH491" s="71"/>
      <c r="AI491" s="71"/>
      <c r="AJ491" s="71"/>
      <c r="AK491" s="71"/>
      <c r="AL491" s="71"/>
      <c r="AM491" s="71"/>
      <c r="AN491" s="71"/>
      <c r="AO491" s="71"/>
      <c r="AP491" s="71"/>
      <c r="AQ491" s="71"/>
      <c r="AR491" s="71"/>
      <c r="AS491" s="71"/>
      <c r="AT491" s="71"/>
      <c r="AU491" s="71"/>
      <c r="AV491" s="71"/>
      <c r="AW491" s="71"/>
      <c r="AX491" s="71"/>
      <c r="AY491" s="71"/>
      <c r="AZ491" s="71"/>
      <c r="BA491" s="71"/>
      <c r="BB491" s="71"/>
      <c r="BC491" s="71"/>
      <c r="BD491" s="71"/>
      <c r="BE491" s="71"/>
      <c r="BF491" s="71"/>
      <c r="BG491" s="71"/>
      <c r="BH491" s="71"/>
      <c r="BI491" s="71"/>
      <c r="BJ491" s="71"/>
      <c r="BK491" s="71"/>
      <c r="BL491" s="71"/>
      <c r="BM491" s="71"/>
      <c r="BN491" s="71"/>
      <c r="BO491" s="71"/>
      <c r="BP491" s="71"/>
      <c r="BQ491" s="71"/>
      <c r="BR491" s="71"/>
      <c r="BS491" s="71"/>
      <c r="BT491" s="71"/>
      <c r="BU491" s="71"/>
      <c r="BV491" s="71"/>
      <c r="BW491" s="71"/>
      <c r="BX491" s="71"/>
      <c r="BY491" s="71"/>
      <c r="BZ491" s="71"/>
      <c r="CA491" s="71"/>
      <c r="CB491" s="71"/>
      <c r="CC491" s="71"/>
      <c r="CD491" s="71"/>
      <c r="CE491" s="71"/>
      <c r="CF491" s="71"/>
      <c r="CG491" s="71"/>
      <c r="CH491" s="71"/>
      <c r="CI491" s="71"/>
      <c r="CJ491" s="71"/>
      <c r="CK491" s="71"/>
      <c r="CL491" s="71"/>
      <c r="CM491" s="71"/>
      <c r="CN491" s="71"/>
      <c r="CO491" s="71"/>
      <c r="CP491" s="71"/>
      <c r="CQ491" s="71"/>
      <c r="CR491" s="71"/>
      <c r="CS491" s="71"/>
      <c r="CT491" s="71"/>
      <c r="CU491" s="71"/>
      <c r="CV491" s="71"/>
      <c r="CW491" s="71"/>
      <c r="CX491" s="71"/>
      <c r="CY491" s="71"/>
      <c r="CZ491" s="71"/>
      <c r="DA491" s="71"/>
      <c r="DB491" s="71"/>
      <c r="DC491" s="71"/>
      <c r="DD491" s="71"/>
      <c r="DE491" s="71"/>
      <c r="DF491" s="71"/>
      <c r="DG491" s="71"/>
      <c r="DH491" s="71"/>
      <c r="DI491" s="71"/>
      <c r="DJ491" s="71"/>
      <c r="DK491" s="71"/>
      <c r="DL491" s="71"/>
      <c r="DM491" s="71"/>
      <c r="DN491" s="71"/>
      <c r="DO491" s="71"/>
      <c r="DP491" s="71"/>
      <c r="DQ491" s="71"/>
      <c r="DR491" s="71"/>
      <c r="DS491" s="71"/>
      <c r="DT491" s="71"/>
      <c r="DU491" s="71"/>
      <c r="DV491" s="71"/>
      <c r="DW491" s="71"/>
      <c r="DX491" s="71"/>
      <c r="DY491" s="71"/>
      <c r="DZ491" s="71"/>
      <c r="EA491" s="71"/>
      <c r="EB491" s="71"/>
      <c r="EC491" s="71"/>
      <c r="ED491" s="71"/>
      <c r="EE491" s="71"/>
      <c r="EF491" s="71"/>
      <c r="EG491" s="71"/>
      <c r="EH491" s="71"/>
      <c r="EI491" s="71"/>
      <c r="EJ491" s="71"/>
      <c r="EK491" s="71"/>
      <c r="EL491" s="71"/>
      <c r="EM491" s="71"/>
      <c r="EN491" s="71"/>
      <c r="EO491" s="71"/>
      <c r="EP491" s="71"/>
      <c r="EQ491" s="71"/>
      <c r="ER491" s="71"/>
      <c r="ES491" s="71"/>
      <c r="ET491" s="71"/>
      <c r="EU491" s="71"/>
      <c r="EV491" s="71"/>
      <c r="EW491" s="71"/>
      <c r="EX491" s="71"/>
      <c r="EY491" s="71"/>
      <c r="EZ491" s="71"/>
      <c r="FA491" s="71"/>
      <c r="FB491" s="71"/>
      <c r="FC491" s="71"/>
      <c r="FD491" s="71"/>
      <c r="FE491" s="71"/>
      <c r="FF491" s="71"/>
      <c r="FG491" s="71"/>
      <c r="FH491" s="71"/>
      <c r="FI491" s="71"/>
      <c r="FJ491" s="71"/>
      <c r="FK491" s="71"/>
      <c r="FL491" s="71"/>
      <c r="FM491" s="71"/>
      <c r="FN491" s="71"/>
      <c r="FO491" s="71"/>
      <c r="FP491" s="71"/>
      <c r="FQ491" s="71"/>
      <c r="FR491" s="71"/>
      <c r="FS491" s="71"/>
      <c r="FT491" s="71"/>
      <c r="FU491" s="71"/>
      <c r="FV491" s="71"/>
      <c r="FW491" s="71"/>
      <c r="FX491" s="71"/>
      <c r="FY491" s="71"/>
      <c r="FZ491" s="71"/>
      <c r="GA491" s="71"/>
      <c r="GB491" s="71"/>
      <c r="GC491" s="71"/>
      <c r="GD491" s="71"/>
      <c r="GE491" s="71"/>
      <c r="GF491" s="71"/>
      <c r="GG491" s="71"/>
      <c r="GH491" s="71"/>
      <c r="GI491" s="71"/>
      <c r="GJ491" s="71"/>
      <c r="GK491" s="71"/>
      <c r="GL491" s="71"/>
      <c r="GM491" s="71"/>
      <c r="GN491" s="71"/>
      <c r="GO491" s="71"/>
      <c r="GP491" s="71"/>
      <c r="GQ491" s="71"/>
      <c r="GR491" s="71"/>
      <c r="GS491" s="71"/>
      <c r="GT491" s="71"/>
      <c r="GU491" s="71"/>
      <c r="GV491" s="71"/>
      <c r="GW491" s="71"/>
      <c r="GX491" s="71"/>
      <c r="GY491" s="71"/>
      <c r="GZ491" s="71"/>
      <c r="HA491" s="71"/>
      <c r="HB491" s="71"/>
      <c r="HC491" s="71"/>
      <c r="HD491" s="71"/>
      <c r="HE491" s="71"/>
      <c r="HF491" s="71"/>
      <c r="HG491" s="71"/>
      <c r="HH491" s="71"/>
      <c r="HI491" s="71"/>
      <c r="HJ491" s="71"/>
      <c r="HK491" s="71"/>
      <c r="HL491" s="71"/>
      <c r="HM491" s="71"/>
      <c r="HN491" s="71"/>
      <c r="HO491" s="71"/>
      <c r="HP491" s="71"/>
      <c r="HQ491" s="71"/>
      <c r="HR491" s="71"/>
      <c r="HS491" s="71"/>
      <c r="HT491" s="71"/>
      <c r="HU491" s="71"/>
      <c r="HV491" s="71"/>
      <c r="HW491" s="71"/>
      <c r="HX491" s="71"/>
      <c r="HY491" s="71"/>
      <c r="HZ491" s="71"/>
      <c r="IA491" s="71"/>
      <c r="IB491" s="71"/>
      <c r="IC491" s="71"/>
      <c r="ID491" s="71"/>
      <c r="IE491" s="71"/>
      <c r="IF491" s="71"/>
      <c r="IG491" s="71"/>
      <c r="IH491" s="71"/>
      <c r="II491" s="71"/>
      <c r="IJ491" s="71"/>
      <c r="IK491" s="71"/>
    </row>
    <row r="492" spans="1:245" x14ac:dyDescent="0.35">
      <c r="A492" s="84" t="s">
        <v>308</v>
      </c>
      <c r="B492" s="84" t="s">
        <v>311</v>
      </c>
      <c r="C492" s="84" t="s">
        <v>17</v>
      </c>
      <c r="D492" s="85">
        <v>7000000</v>
      </c>
      <c r="E492" s="86"/>
      <c r="F492" s="72"/>
      <c r="G492" s="72"/>
      <c r="H492" s="72"/>
      <c r="I492" s="72"/>
      <c r="J492" s="72"/>
      <c r="K492" s="72"/>
      <c r="L492" s="72"/>
      <c r="M492" s="72"/>
      <c r="N492" s="72"/>
      <c r="O492" s="72"/>
      <c r="P492" s="72"/>
      <c r="Q492" s="72"/>
      <c r="R492" s="72"/>
      <c r="S492" s="72"/>
      <c r="T492" s="72"/>
      <c r="U492" s="72"/>
      <c r="V492" s="72"/>
      <c r="W492" s="72"/>
      <c r="X492" s="72"/>
      <c r="Y492" s="72"/>
      <c r="Z492" s="72"/>
      <c r="AA492" s="72"/>
      <c r="AB492" s="72"/>
      <c r="AC492" s="72"/>
      <c r="AD492" s="72"/>
      <c r="AE492" s="72"/>
      <c r="AF492" s="72"/>
      <c r="AG492" s="72"/>
      <c r="AH492" s="72"/>
      <c r="AI492" s="72"/>
      <c r="AJ492" s="72"/>
      <c r="AK492" s="72"/>
      <c r="AL492" s="72"/>
      <c r="AM492" s="72"/>
      <c r="AN492" s="72"/>
      <c r="AO492" s="72"/>
      <c r="AP492" s="72"/>
      <c r="AQ492" s="72"/>
      <c r="AR492" s="72"/>
      <c r="AS492" s="72"/>
      <c r="AT492" s="72"/>
      <c r="AU492" s="72"/>
      <c r="AV492" s="72"/>
      <c r="AW492" s="72"/>
      <c r="AX492" s="72"/>
      <c r="AY492" s="72"/>
      <c r="AZ492" s="72"/>
      <c r="BA492" s="72"/>
      <c r="BB492" s="72"/>
      <c r="BC492" s="72"/>
      <c r="BD492" s="72"/>
      <c r="BE492" s="72"/>
      <c r="BF492" s="72"/>
      <c r="BG492" s="72"/>
      <c r="BH492" s="72"/>
      <c r="BI492" s="72"/>
      <c r="BJ492" s="72"/>
      <c r="BK492" s="72"/>
      <c r="BL492" s="72"/>
      <c r="BM492" s="72"/>
      <c r="BN492" s="72"/>
      <c r="BO492" s="72"/>
      <c r="BP492" s="72"/>
      <c r="BQ492" s="72"/>
      <c r="BR492" s="72"/>
      <c r="BS492" s="72"/>
      <c r="BT492" s="72"/>
      <c r="BU492" s="72"/>
      <c r="BV492" s="72"/>
      <c r="BW492" s="72"/>
      <c r="BX492" s="72"/>
      <c r="BY492" s="72"/>
      <c r="BZ492" s="72"/>
      <c r="CA492" s="72"/>
      <c r="CB492" s="72"/>
      <c r="CC492" s="72"/>
      <c r="CD492" s="72"/>
      <c r="CE492" s="72"/>
      <c r="CF492" s="72"/>
      <c r="CG492" s="72"/>
      <c r="CH492" s="72"/>
      <c r="CI492" s="72"/>
      <c r="CJ492" s="72"/>
      <c r="CK492" s="72"/>
      <c r="CL492" s="72"/>
      <c r="CM492" s="72"/>
      <c r="CN492" s="72"/>
      <c r="CO492" s="72"/>
      <c r="CP492" s="72"/>
      <c r="CQ492" s="72"/>
      <c r="CR492" s="72"/>
      <c r="CS492" s="72"/>
      <c r="CT492" s="72"/>
      <c r="CU492" s="72"/>
      <c r="CV492" s="72"/>
      <c r="CW492" s="72"/>
      <c r="CX492" s="72"/>
      <c r="CY492" s="72"/>
      <c r="CZ492" s="72"/>
      <c r="DA492" s="72"/>
      <c r="DB492" s="72"/>
      <c r="DC492" s="72"/>
      <c r="DD492" s="72"/>
      <c r="DE492" s="72"/>
      <c r="DF492" s="72"/>
      <c r="DG492" s="72"/>
      <c r="DH492" s="72"/>
      <c r="DI492" s="72"/>
      <c r="DJ492" s="72"/>
      <c r="DK492" s="72"/>
      <c r="DL492" s="72"/>
      <c r="DM492" s="72"/>
      <c r="DN492" s="72"/>
      <c r="DO492" s="72"/>
      <c r="DP492" s="72"/>
      <c r="DQ492" s="72"/>
      <c r="DR492" s="72"/>
      <c r="DS492" s="72"/>
      <c r="DT492" s="72"/>
      <c r="DU492" s="72"/>
      <c r="DV492" s="72"/>
      <c r="DW492" s="72"/>
      <c r="DX492" s="72"/>
      <c r="DY492" s="72"/>
      <c r="DZ492" s="72"/>
      <c r="EA492" s="72"/>
      <c r="EB492" s="72"/>
      <c r="EC492" s="72"/>
      <c r="ED492" s="72"/>
      <c r="EE492" s="72"/>
      <c r="EF492" s="72"/>
      <c r="EG492" s="72"/>
      <c r="EH492" s="72"/>
      <c r="EI492" s="72"/>
      <c r="EJ492" s="72"/>
      <c r="EK492" s="72"/>
      <c r="EL492" s="72"/>
      <c r="EM492" s="72"/>
      <c r="EN492" s="72"/>
      <c r="EO492" s="72"/>
      <c r="EP492" s="72"/>
      <c r="EQ492" s="72"/>
      <c r="ER492" s="72"/>
      <c r="ES492" s="72"/>
      <c r="ET492" s="72"/>
      <c r="EU492" s="72"/>
      <c r="EV492" s="72"/>
      <c r="EW492" s="72"/>
      <c r="EX492" s="72"/>
      <c r="EY492" s="72"/>
      <c r="EZ492" s="72"/>
      <c r="FA492" s="72"/>
      <c r="FB492" s="72"/>
      <c r="FC492" s="72"/>
      <c r="FD492" s="72"/>
      <c r="FE492" s="72"/>
      <c r="FF492" s="72"/>
      <c r="FG492" s="72"/>
      <c r="FH492" s="72"/>
      <c r="FI492" s="72"/>
      <c r="FJ492" s="72"/>
      <c r="FK492" s="72"/>
      <c r="FL492" s="72"/>
      <c r="FM492" s="72"/>
      <c r="FN492" s="72"/>
      <c r="FO492" s="72"/>
      <c r="FP492" s="72"/>
      <c r="FQ492" s="72"/>
      <c r="FR492" s="72"/>
      <c r="FS492" s="72"/>
      <c r="FT492" s="72"/>
      <c r="FU492" s="72"/>
      <c r="FV492" s="72"/>
      <c r="FW492" s="72"/>
      <c r="FX492" s="72"/>
      <c r="FY492" s="72"/>
      <c r="FZ492" s="72"/>
      <c r="GA492" s="72"/>
      <c r="GB492" s="72"/>
      <c r="GC492" s="72"/>
      <c r="GD492" s="72"/>
      <c r="GE492" s="72"/>
      <c r="GF492" s="72"/>
      <c r="GG492" s="72"/>
      <c r="GH492" s="72"/>
      <c r="GI492" s="72"/>
      <c r="GJ492" s="72"/>
      <c r="GK492" s="72"/>
      <c r="GL492" s="72"/>
      <c r="GM492" s="72"/>
      <c r="GN492" s="72"/>
      <c r="GO492" s="72"/>
      <c r="GP492" s="72"/>
      <c r="GQ492" s="72"/>
      <c r="GR492" s="72"/>
      <c r="GS492" s="72"/>
      <c r="GT492" s="72"/>
      <c r="GU492" s="72"/>
      <c r="GV492" s="72"/>
      <c r="GW492" s="72"/>
      <c r="GX492" s="72"/>
      <c r="GY492" s="72"/>
      <c r="GZ492" s="72"/>
      <c r="HA492" s="72"/>
      <c r="HB492" s="72"/>
      <c r="HC492" s="72"/>
      <c r="HD492" s="72"/>
      <c r="HE492" s="72"/>
      <c r="HF492" s="72"/>
      <c r="HG492" s="72"/>
      <c r="HH492" s="72"/>
      <c r="HI492" s="72"/>
      <c r="HJ492" s="72"/>
      <c r="HK492" s="72"/>
      <c r="HL492" s="72"/>
      <c r="HM492" s="72"/>
      <c r="HN492" s="72"/>
      <c r="HO492" s="72"/>
      <c r="HP492" s="72"/>
      <c r="HQ492" s="72"/>
      <c r="HR492" s="72"/>
      <c r="HS492" s="72"/>
      <c r="HT492" s="72"/>
      <c r="HU492" s="72"/>
      <c r="HV492" s="72"/>
      <c r="HW492" s="72"/>
      <c r="HX492" s="72"/>
      <c r="HY492" s="72"/>
      <c r="HZ492" s="72"/>
      <c r="IA492" s="72"/>
      <c r="IB492" s="72"/>
      <c r="IC492" s="72"/>
      <c r="ID492" s="72"/>
      <c r="IE492" s="72"/>
      <c r="IF492" s="72"/>
      <c r="IG492" s="72"/>
      <c r="IH492" s="72"/>
      <c r="II492" s="72"/>
      <c r="IJ492" s="72"/>
      <c r="IK492" s="72"/>
    </row>
    <row r="493" spans="1:245" x14ac:dyDescent="0.35">
      <c r="A493" s="84" t="s">
        <v>310</v>
      </c>
      <c r="B493" s="84" t="s">
        <v>914</v>
      </c>
      <c r="C493" s="84" t="s">
        <v>17</v>
      </c>
      <c r="D493" s="85">
        <v>6000000</v>
      </c>
      <c r="E493" s="86"/>
    </row>
    <row r="494" spans="1:245" s="68" customFormat="1" x14ac:dyDescent="0.35">
      <c r="A494" s="84" t="s">
        <v>915</v>
      </c>
      <c r="B494" s="84" t="s">
        <v>916</v>
      </c>
      <c r="C494" s="84" t="s">
        <v>17</v>
      </c>
      <c r="D494" s="85">
        <v>6000000</v>
      </c>
      <c r="E494" s="86"/>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row>
    <row r="495" spans="1:245" s="116" customFormat="1" x14ac:dyDescent="0.35">
      <c r="A495" s="102" t="s">
        <v>718</v>
      </c>
      <c r="B495" s="102" t="s">
        <v>917</v>
      </c>
      <c r="C495" s="102" t="s">
        <v>17</v>
      </c>
      <c r="D495" s="103">
        <v>6000000</v>
      </c>
      <c r="E495" s="104"/>
    </row>
    <row r="496" spans="1:245" s="68" customFormat="1" x14ac:dyDescent="0.35">
      <c r="A496" s="89" t="s">
        <v>918</v>
      </c>
      <c r="B496" s="89" t="s">
        <v>777</v>
      </c>
      <c r="C496" s="89" t="s">
        <v>17</v>
      </c>
      <c r="D496" s="90">
        <v>13000000</v>
      </c>
      <c r="E496" s="91" t="s">
        <v>542</v>
      </c>
    </row>
    <row r="497" spans="1:245" s="72" customFormat="1" x14ac:dyDescent="0.35">
      <c r="A497" s="84"/>
      <c r="B497" s="84"/>
      <c r="C497" s="84"/>
      <c r="D497" s="85"/>
      <c r="E497" s="86"/>
    </row>
    <row r="498" spans="1:245" s="69" customFormat="1" x14ac:dyDescent="0.35">
      <c r="A498" s="84" t="s">
        <v>312</v>
      </c>
      <c r="B498" s="84" t="s">
        <v>919</v>
      </c>
      <c r="C498" s="84" t="s">
        <v>24</v>
      </c>
      <c r="D498" s="85">
        <v>13000000</v>
      </c>
      <c r="E498" s="86"/>
      <c r="F498" s="72"/>
      <c r="G498" s="72"/>
      <c r="H498" s="72"/>
      <c r="I498" s="72"/>
      <c r="J498" s="72"/>
      <c r="K498" s="72"/>
      <c r="L498" s="72"/>
      <c r="M498" s="72"/>
      <c r="N498" s="72"/>
      <c r="O498" s="72"/>
      <c r="P498" s="72"/>
      <c r="Q498" s="72"/>
      <c r="R498" s="72"/>
      <c r="S498" s="72"/>
      <c r="T498" s="72"/>
      <c r="U498" s="72"/>
      <c r="V498" s="72"/>
      <c r="W498" s="72"/>
      <c r="X498" s="72"/>
      <c r="Y498" s="72"/>
      <c r="Z498" s="72"/>
      <c r="AA498" s="72"/>
      <c r="AB498" s="72"/>
      <c r="AC498" s="72"/>
      <c r="AD498" s="72"/>
      <c r="AE498" s="72"/>
      <c r="AF498" s="72"/>
      <c r="AG498" s="72"/>
      <c r="AH498" s="72"/>
      <c r="AI498" s="72"/>
      <c r="AJ498" s="72"/>
      <c r="AK498" s="72"/>
      <c r="AL498" s="72"/>
      <c r="AM498" s="72"/>
      <c r="AN498" s="72"/>
      <c r="AO498" s="72"/>
      <c r="AP498" s="72"/>
      <c r="AQ498" s="72"/>
      <c r="AR498" s="72"/>
      <c r="AS498" s="72"/>
      <c r="AT498" s="72"/>
      <c r="AU498" s="72"/>
      <c r="AV498" s="72"/>
      <c r="AW498" s="72"/>
      <c r="AX498" s="72"/>
      <c r="AY498" s="72"/>
      <c r="AZ498" s="72"/>
      <c r="BA498" s="72"/>
      <c r="BB498" s="72"/>
      <c r="BC498" s="72"/>
      <c r="BD498" s="72"/>
      <c r="BE498" s="72"/>
      <c r="BF498" s="72"/>
      <c r="BG498" s="72"/>
      <c r="BH498" s="72"/>
      <c r="BI498" s="72"/>
      <c r="BJ498" s="72"/>
      <c r="BK498" s="72"/>
      <c r="BL498" s="72"/>
      <c r="BM498" s="72"/>
      <c r="BN498" s="72"/>
      <c r="BO498" s="72"/>
      <c r="BP498" s="72"/>
      <c r="BQ498" s="72"/>
      <c r="BR498" s="72"/>
      <c r="BS498" s="72"/>
      <c r="BT498" s="72"/>
      <c r="BU498" s="72"/>
      <c r="BV498" s="72"/>
      <c r="BW498" s="72"/>
      <c r="BX498" s="72"/>
      <c r="BY498" s="72"/>
      <c r="BZ498" s="72"/>
      <c r="CA498" s="72"/>
      <c r="CB498" s="72"/>
      <c r="CC498" s="72"/>
      <c r="CD498" s="72"/>
      <c r="CE498" s="72"/>
      <c r="CF498" s="72"/>
      <c r="CG498" s="72"/>
      <c r="CH498" s="72"/>
      <c r="CI498" s="72"/>
      <c r="CJ498" s="72"/>
      <c r="CK498" s="72"/>
      <c r="CL498" s="72"/>
      <c r="CM498" s="72"/>
      <c r="CN498" s="72"/>
      <c r="CO498" s="72"/>
      <c r="CP498" s="72"/>
      <c r="CQ498" s="72"/>
      <c r="CR498" s="72"/>
      <c r="CS498" s="72"/>
      <c r="CT498" s="72"/>
      <c r="CU498" s="72"/>
      <c r="CV498" s="72"/>
      <c r="CW498" s="72"/>
      <c r="CX498" s="72"/>
      <c r="CY498" s="72"/>
      <c r="CZ498" s="72"/>
      <c r="DA498" s="72"/>
      <c r="DB498" s="72"/>
      <c r="DC498" s="72"/>
      <c r="DD498" s="72"/>
      <c r="DE498" s="72"/>
      <c r="DF498" s="72"/>
      <c r="DG498" s="72"/>
      <c r="DH498" s="72"/>
      <c r="DI498" s="72"/>
      <c r="DJ498" s="72"/>
      <c r="DK498" s="72"/>
      <c r="DL498" s="72"/>
      <c r="DM498" s="72"/>
      <c r="DN498" s="72"/>
      <c r="DO498" s="72"/>
      <c r="DP498" s="72"/>
      <c r="DQ498" s="72"/>
      <c r="DR498" s="72"/>
      <c r="DS498" s="72"/>
      <c r="DT498" s="72"/>
      <c r="DU498" s="72"/>
      <c r="DV498" s="72"/>
      <c r="DW498" s="72"/>
      <c r="DX498" s="72"/>
      <c r="DY498" s="72"/>
      <c r="DZ498" s="72"/>
      <c r="EA498" s="72"/>
      <c r="EB498" s="72"/>
      <c r="EC498" s="72"/>
      <c r="ED498" s="72"/>
      <c r="EE498" s="72"/>
      <c r="EF498" s="72"/>
      <c r="EG498" s="72"/>
      <c r="EH498" s="72"/>
      <c r="EI498" s="72"/>
      <c r="EJ498" s="72"/>
      <c r="EK498" s="72"/>
      <c r="EL498" s="72"/>
      <c r="EM498" s="72"/>
      <c r="EN498" s="72"/>
      <c r="EO498" s="72"/>
      <c r="EP498" s="72"/>
      <c r="EQ498" s="72"/>
      <c r="ER498" s="72"/>
      <c r="ES498" s="72"/>
      <c r="ET498" s="72"/>
      <c r="EU498" s="72"/>
      <c r="EV498" s="72"/>
      <c r="EW498" s="72"/>
      <c r="EX498" s="72"/>
      <c r="EY498" s="72"/>
      <c r="EZ498" s="72"/>
      <c r="FA498" s="72"/>
      <c r="FB498" s="72"/>
      <c r="FC498" s="72"/>
      <c r="FD498" s="72"/>
      <c r="FE498" s="72"/>
      <c r="FF498" s="72"/>
      <c r="FG498" s="72"/>
      <c r="FH498" s="72"/>
      <c r="FI498" s="72"/>
      <c r="FJ498" s="72"/>
      <c r="FK498" s="72"/>
      <c r="FL498" s="72"/>
      <c r="FM498" s="72"/>
      <c r="FN498" s="72"/>
      <c r="FO498" s="72"/>
      <c r="FP498" s="72"/>
      <c r="FQ498" s="72"/>
      <c r="FR498" s="72"/>
      <c r="FS498" s="72"/>
      <c r="FT498" s="72"/>
      <c r="FU498" s="72"/>
      <c r="FV498" s="72"/>
      <c r="FW498" s="72"/>
      <c r="FX498" s="72"/>
      <c r="FY498" s="72"/>
      <c r="FZ498" s="72"/>
      <c r="GA498" s="72"/>
      <c r="GB498" s="72"/>
      <c r="GC498" s="72"/>
      <c r="GD498" s="72"/>
      <c r="GE498" s="72"/>
      <c r="GF498" s="72"/>
      <c r="GG498" s="72"/>
      <c r="GH498" s="72"/>
      <c r="GI498" s="72"/>
      <c r="GJ498" s="72"/>
      <c r="GK498" s="72"/>
      <c r="GL498" s="72"/>
      <c r="GM498" s="72"/>
      <c r="GN498" s="72"/>
      <c r="GO498" s="72"/>
      <c r="GP498" s="72"/>
      <c r="GQ498" s="72"/>
      <c r="GR498" s="72"/>
      <c r="GS498" s="72"/>
      <c r="GT498" s="72"/>
      <c r="GU498" s="72"/>
      <c r="GV498" s="72"/>
      <c r="GW498" s="72"/>
      <c r="GX498" s="72"/>
      <c r="GY498" s="72"/>
      <c r="GZ498" s="72"/>
      <c r="HA498" s="72"/>
      <c r="HB498" s="72"/>
      <c r="HC498" s="72"/>
      <c r="HD498" s="72"/>
      <c r="HE498" s="72"/>
      <c r="HF498" s="72"/>
      <c r="HG498" s="72"/>
      <c r="HH498" s="72"/>
      <c r="HI498" s="72"/>
      <c r="HJ498" s="72"/>
      <c r="HK498" s="72"/>
      <c r="HL498" s="72"/>
      <c r="HM498" s="72"/>
      <c r="HN498" s="72"/>
      <c r="HO498" s="72"/>
      <c r="HP498" s="72"/>
      <c r="HQ498" s="72"/>
      <c r="HR498" s="72"/>
      <c r="HS498" s="72"/>
      <c r="HT498" s="72"/>
      <c r="HU498" s="72"/>
      <c r="HV498" s="72"/>
      <c r="HW498" s="72"/>
      <c r="HX498" s="72"/>
      <c r="HY498" s="72"/>
      <c r="HZ498" s="72"/>
      <c r="IA498" s="72"/>
      <c r="IB498" s="72"/>
      <c r="IC498" s="72"/>
      <c r="ID498" s="72"/>
      <c r="IE498" s="72"/>
      <c r="IF498" s="72"/>
      <c r="IG498" s="72"/>
      <c r="IH498" s="72"/>
      <c r="II498" s="72"/>
      <c r="IJ498" s="72"/>
      <c r="IK498" s="72"/>
    </row>
    <row r="499" spans="1:245" x14ac:dyDescent="0.35">
      <c r="A499" s="84" t="s">
        <v>313</v>
      </c>
      <c r="B499" s="84" t="s">
        <v>920</v>
      </c>
      <c r="C499" s="84" t="s">
        <v>24</v>
      </c>
      <c r="D499" s="85">
        <v>13000000</v>
      </c>
      <c r="E499" s="86"/>
    </row>
    <row r="500" spans="1:245" x14ac:dyDescent="0.35">
      <c r="A500" s="84" t="s">
        <v>314</v>
      </c>
      <c r="B500" s="84" t="s">
        <v>412</v>
      </c>
      <c r="C500" s="84" t="s">
        <v>24</v>
      </c>
      <c r="D500" s="85">
        <v>12000000</v>
      </c>
      <c r="E500" s="86"/>
    </row>
    <row r="501" spans="1:245" x14ac:dyDescent="0.35">
      <c r="A501" s="84" t="s">
        <v>315</v>
      </c>
      <c r="B501" s="84" t="s">
        <v>234</v>
      </c>
      <c r="C501" s="84" t="s">
        <v>24</v>
      </c>
      <c r="D501" s="85">
        <v>12000000</v>
      </c>
      <c r="E501" s="86"/>
    </row>
    <row r="502" spans="1:245" x14ac:dyDescent="0.35">
      <c r="A502" s="84" t="s">
        <v>316</v>
      </c>
      <c r="B502" s="84" t="s">
        <v>320</v>
      </c>
      <c r="C502" s="84" t="s">
        <v>24</v>
      </c>
      <c r="D502" s="85">
        <v>11000000</v>
      </c>
      <c r="E502" s="86"/>
    </row>
    <row r="503" spans="1:245" s="116" customFormat="1" x14ac:dyDescent="0.35">
      <c r="A503" s="102" t="s">
        <v>1043</v>
      </c>
      <c r="B503" s="102" t="s">
        <v>497</v>
      </c>
      <c r="C503" s="102" t="s">
        <v>24</v>
      </c>
      <c r="D503" s="103">
        <v>10000000</v>
      </c>
      <c r="E503" s="104"/>
    </row>
    <row r="504" spans="1:245" x14ac:dyDescent="0.35">
      <c r="A504" s="84" t="s">
        <v>318</v>
      </c>
      <c r="B504" s="84" t="s">
        <v>496</v>
      </c>
      <c r="C504" s="84" t="s">
        <v>24</v>
      </c>
      <c r="D504" s="85">
        <v>8000000</v>
      </c>
      <c r="E504" s="86"/>
    </row>
    <row r="505" spans="1:245" x14ac:dyDescent="0.35">
      <c r="A505" s="84" t="s">
        <v>319</v>
      </c>
      <c r="B505" s="84" t="s">
        <v>921</v>
      </c>
      <c r="C505" s="84" t="s">
        <v>24</v>
      </c>
      <c r="D505" s="85">
        <v>8000000</v>
      </c>
      <c r="E505" s="86"/>
    </row>
    <row r="506" spans="1:245" s="68" customFormat="1" x14ac:dyDescent="0.35">
      <c r="A506" s="102" t="s">
        <v>922</v>
      </c>
      <c r="B506" s="102" t="s">
        <v>882</v>
      </c>
      <c r="C506" s="102" t="s">
        <v>24</v>
      </c>
      <c r="D506" s="103">
        <v>6000000</v>
      </c>
      <c r="E506" s="104"/>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c r="FE506" s="1"/>
      <c r="FF506" s="1"/>
      <c r="FG506" s="1"/>
      <c r="FH506" s="1"/>
      <c r="FI506" s="1"/>
      <c r="FJ506" s="1"/>
      <c r="FK506" s="1"/>
      <c r="FL506" s="1"/>
      <c r="FM506" s="1"/>
      <c r="FN506" s="1"/>
      <c r="FO506" s="1"/>
      <c r="FP506" s="1"/>
      <c r="FQ506" s="1"/>
      <c r="FR506" s="1"/>
      <c r="FS506" s="1"/>
      <c r="FT506" s="1"/>
      <c r="FU506" s="1"/>
      <c r="FV506" s="1"/>
      <c r="FW506" s="1"/>
      <c r="FX506" s="1"/>
      <c r="FY506" s="1"/>
      <c r="FZ506" s="1"/>
      <c r="GA506" s="1"/>
      <c r="GB506" s="1"/>
      <c r="GC506" s="1"/>
      <c r="GD506" s="1"/>
      <c r="GE506" s="1"/>
      <c r="GF506" s="1"/>
      <c r="GG506" s="1"/>
      <c r="GH506" s="1"/>
      <c r="GI506" s="1"/>
      <c r="GJ506" s="1"/>
      <c r="GK506" s="1"/>
      <c r="GL506" s="1"/>
      <c r="GM506" s="1"/>
      <c r="GN506" s="1"/>
      <c r="GO506" s="1"/>
      <c r="GP506" s="1"/>
      <c r="GQ506" s="1"/>
      <c r="GR506" s="1"/>
      <c r="GS506" s="1"/>
      <c r="GT506" s="1"/>
      <c r="GU506" s="1"/>
      <c r="GV506" s="1"/>
      <c r="GW506" s="1"/>
      <c r="GX506" s="1"/>
      <c r="GY506" s="1"/>
      <c r="GZ506" s="1"/>
      <c r="HA506" s="1"/>
      <c r="HB506" s="1"/>
      <c r="HC506" s="1"/>
      <c r="HD506" s="1"/>
      <c r="HE506" s="1"/>
      <c r="HF506" s="1"/>
      <c r="HG506" s="1"/>
      <c r="HH506" s="1"/>
      <c r="HI506" s="1"/>
      <c r="HJ506" s="1"/>
      <c r="HK506" s="1"/>
      <c r="HL506" s="1"/>
      <c r="HM506" s="1"/>
      <c r="HN506" s="1"/>
      <c r="HO506" s="1"/>
      <c r="HP506" s="1"/>
      <c r="HQ506" s="1"/>
      <c r="HR506" s="1"/>
      <c r="HS506" s="1"/>
      <c r="HT506" s="1"/>
      <c r="HU506" s="1"/>
      <c r="HV506" s="1"/>
      <c r="HW506" s="1"/>
      <c r="HX506" s="1"/>
      <c r="HY506" s="1"/>
      <c r="HZ506" s="1"/>
      <c r="IA506" s="1"/>
      <c r="IB506" s="1"/>
      <c r="IC506" s="1"/>
      <c r="ID506" s="1"/>
      <c r="IE506" s="1"/>
      <c r="IF506" s="1"/>
      <c r="IG506" s="1"/>
      <c r="IH506" s="1"/>
      <c r="II506" s="1"/>
      <c r="IJ506" s="1"/>
      <c r="IK506" s="1"/>
    </row>
    <row r="507" spans="1:245" x14ac:dyDescent="0.35">
      <c r="A507" s="84" t="s">
        <v>538</v>
      </c>
      <c r="B507" s="84" t="s">
        <v>923</v>
      </c>
      <c r="C507" s="84" t="s">
        <v>24</v>
      </c>
      <c r="D507" s="85">
        <v>6000000</v>
      </c>
      <c r="E507" s="86"/>
    </row>
    <row r="508" spans="1:245" x14ac:dyDescent="0.35">
      <c r="A508" s="84"/>
      <c r="B508" s="84"/>
      <c r="C508" s="84"/>
      <c r="D508" s="85"/>
      <c r="E508" s="86"/>
    </row>
    <row r="509" spans="1:245" s="68" customFormat="1" x14ac:dyDescent="0.35">
      <c r="A509" s="84"/>
      <c r="B509" s="84"/>
      <c r="C509" s="84"/>
      <c r="D509" s="85"/>
      <c r="E509" s="86"/>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c r="GP509" s="1"/>
      <c r="GQ509" s="1"/>
      <c r="GR509" s="1"/>
      <c r="GS509" s="1"/>
      <c r="GT509" s="1"/>
      <c r="GU509" s="1"/>
      <c r="GV509" s="1"/>
      <c r="GW509" s="1"/>
      <c r="GX509" s="1"/>
      <c r="GY509" s="1"/>
      <c r="GZ509" s="1"/>
      <c r="HA509" s="1"/>
      <c r="HB509" s="1"/>
      <c r="HC509" s="1"/>
      <c r="HD509" s="1"/>
      <c r="HE509" s="1"/>
      <c r="HF509" s="1"/>
      <c r="HG509" s="1"/>
      <c r="HH509" s="1"/>
      <c r="HI509" s="1"/>
      <c r="HJ509" s="1"/>
      <c r="HK509" s="1"/>
      <c r="HL509" s="1"/>
      <c r="HM509" s="1"/>
      <c r="HN509" s="1"/>
      <c r="HO509" s="1"/>
      <c r="HP509" s="1"/>
      <c r="HQ509" s="1"/>
      <c r="HR509" s="1"/>
      <c r="HS509" s="1"/>
      <c r="HT509" s="1"/>
      <c r="HU509" s="1"/>
      <c r="HV509" s="1"/>
      <c r="HW509" s="1"/>
      <c r="HX509" s="1"/>
      <c r="HY509" s="1"/>
      <c r="HZ509" s="1"/>
      <c r="IA509" s="1"/>
      <c r="IB509" s="1"/>
      <c r="IC509" s="1"/>
      <c r="ID509" s="1"/>
      <c r="IE509" s="1"/>
      <c r="IF509" s="1"/>
      <c r="IG509" s="1"/>
      <c r="IH509" s="1"/>
      <c r="II509" s="1"/>
      <c r="IJ509" s="1"/>
      <c r="IK509" s="1"/>
    </row>
    <row r="510" spans="1:245" x14ac:dyDescent="0.35">
      <c r="A510" s="87"/>
      <c r="B510" s="87" t="s">
        <v>400</v>
      </c>
      <c r="C510" s="87"/>
      <c r="D510" s="88"/>
      <c r="E510" s="80"/>
      <c r="F510" s="68"/>
      <c r="G510" s="68"/>
      <c r="H510" s="68"/>
      <c r="I510" s="68"/>
      <c r="J510" s="68"/>
      <c r="K510" s="68"/>
      <c r="L510" s="68"/>
      <c r="M510" s="68"/>
      <c r="N510" s="68"/>
      <c r="O510" s="68"/>
      <c r="P510" s="68"/>
      <c r="Q510" s="68"/>
      <c r="R510" s="68"/>
      <c r="S510" s="68"/>
      <c r="T510" s="68"/>
      <c r="U510" s="68"/>
      <c r="V510" s="68"/>
      <c r="W510" s="68"/>
      <c r="X510" s="68"/>
      <c r="Y510" s="68"/>
      <c r="Z510" s="68"/>
      <c r="AA510" s="68"/>
      <c r="AB510" s="68"/>
      <c r="AC510" s="68"/>
      <c r="AD510" s="68"/>
      <c r="AE510" s="68"/>
      <c r="AF510" s="68"/>
      <c r="AG510" s="68"/>
      <c r="AH510" s="68"/>
      <c r="AI510" s="68"/>
      <c r="AJ510" s="68"/>
      <c r="AK510" s="68"/>
      <c r="AL510" s="68"/>
      <c r="AM510" s="68"/>
      <c r="AN510" s="68"/>
      <c r="AO510" s="68"/>
      <c r="AP510" s="68"/>
      <c r="AQ510" s="68"/>
      <c r="AR510" s="68"/>
      <c r="AS510" s="68"/>
      <c r="AT510" s="68"/>
      <c r="AU510" s="68"/>
      <c r="AV510" s="68"/>
      <c r="AW510" s="68"/>
      <c r="AX510" s="68"/>
      <c r="AY510" s="68"/>
      <c r="AZ510" s="68"/>
      <c r="BA510" s="68"/>
      <c r="BB510" s="68"/>
      <c r="BC510" s="68"/>
      <c r="BD510" s="68"/>
      <c r="BE510" s="68"/>
      <c r="BF510" s="68"/>
      <c r="BG510" s="68"/>
      <c r="BH510" s="68"/>
      <c r="BI510" s="68"/>
      <c r="BJ510" s="68"/>
      <c r="BK510" s="68"/>
      <c r="BL510" s="68"/>
      <c r="BM510" s="68"/>
      <c r="BN510" s="68"/>
      <c r="BO510" s="68"/>
      <c r="BP510" s="68"/>
      <c r="BQ510" s="68"/>
      <c r="BR510" s="68"/>
      <c r="BS510" s="68"/>
      <c r="BT510" s="68"/>
      <c r="BU510" s="68"/>
      <c r="BV510" s="68"/>
      <c r="BW510" s="68"/>
      <c r="BX510" s="68"/>
      <c r="BY510" s="68"/>
      <c r="BZ510" s="68"/>
      <c r="CA510" s="68"/>
      <c r="CB510" s="68"/>
      <c r="CC510" s="68"/>
      <c r="CD510" s="68"/>
      <c r="CE510" s="68"/>
      <c r="CF510" s="68"/>
      <c r="CG510" s="68"/>
      <c r="CH510" s="68"/>
      <c r="CI510" s="68"/>
      <c r="CJ510" s="68"/>
      <c r="CK510" s="68"/>
      <c r="CL510" s="68"/>
      <c r="CM510" s="68"/>
      <c r="CN510" s="68"/>
      <c r="CO510" s="68"/>
      <c r="CP510" s="68"/>
      <c r="CQ510" s="68"/>
      <c r="CR510" s="68"/>
      <c r="CS510" s="68"/>
      <c r="CT510" s="68"/>
      <c r="CU510" s="68"/>
      <c r="CV510" s="68"/>
      <c r="CW510" s="68"/>
      <c r="CX510" s="68"/>
      <c r="CY510" s="68"/>
      <c r="CZ510" s="68"/>
      <c r="DA510" s="68"/>
      <c r="DB510" s="68"/>
      <c r="DC510" s="68"/>
      <c r="DD510" s="68"/>
      <c r="DE510" s="68"/>
      <c r="DF510" s="68"/>
      <c r="DG510" s="68"/>
      <c r="DH510" s="68"/>
      <c r="DI510" s="68"/>
      <c r="DJ510" s="68"/>
      <c r="DK510" s="68"/>
      <c r="DL510" s="68"/>
      <c r="DM510" s="68"/>
      <c r="DN510" s="68"/>
      <c r="DO510" s="68"/>
      <c r="DP510" s="68"/>
      <c r="DQ510" s="68"/>
      <c r="DR510" s="68"/>
      <c r="DS510" s="68"/>
      <c r="DT510" s="68"/>
      <c r="DU510" s="68"/>
      <c r="DV510" s="68"/>
      <c r="DW510" s="68"/>
      <c r="DX510" s="68"/>
      <c r="DY510" s="68"/>
      <c r="DZ510" s="68"/>
      <c r="EA510" s="68"/>
      <c r="EB510" s="68"/>
      <c r="EC510" s="68"/>
      <c r="ED510" s="68"/>
      <c r="EE510" s="68"/>
      <c r="EF510" s="68"/>
      <c r="EG510" s="68"/>
      <c r="EH510" s="68"/>
      <c r="EI510" s="68"/>
      <c r="EJ510" s="68"/>
      <c r="EK510" s="68"/>
      <c r="EL510" s="68"/>
      <c r="EM510" s="68"/>
      <c r="EN510" s="68"/>
      <c r="EO510" s="68"/>
      <c r="EP510" s="68"/>
      <c r="EQ510" s="68"/>
      <c r="ER510" s="68"/>
      <c r="ES510" s="68"/>
      <c r="ET510" s="68"/>
      <c r="EU510" s="68"/>
      <c r="EV510" s="68"/>
      <c r="EW510" s="68"/>
      <c r="EX510" s="68"/>
      <c r="EY510" s="68"/>
      <c r="EZ510" s="68"/>
      <c r="FA510" s="68"/>
      <c r="FB510" s="68"/>
      <c r="FC510" s="68"/>
      <c r="FD510" s="68"/>
      <c r="FE510" s="68"/>
      <c r="FF510" s="68"/>
      <c r="FG510" s="68"/>
      <c r="FH510" s="68"/>
      <c r="FI510" s="68"/>
      <c r="FJ510" s="68"/>
      <c r="FK510" s="68"/>
      <c r="FL510" s="68"/>
      <c r="FM510" s="68"/>
      <c r="FN510" s="68"/>
      <c r="FO510" s="68"/>
      <c r="FP510" s="68"/>
      <c r="FQ510" s="68"/>
      <c r="FR510" s="68"/>
      <c r="FS510" s="68"/>
      <c r="FT510" s="68"/>
      <c r="FU510" s="68"/>
      <c r="FV510" s="68"/>
      <c r="FW510" s="68"/>
      <c r="FX510" s="68"/>
      <c r="FY510" s="68"/>
      <c r="FZ510" s="68"/>
      <c r="GA510" s="68"/>
      <c r="GB510" s="68"/>
      <c r="GC510" s="68"/>
      <c r="GD510" s="68"/>
      <c r="GE510" s="68"/>
      <c r="GF510" s="68"/>
      <c r="GG510" s="68"/>
      <c r="GH510" s="68"/>
      <c r="GI510" s="68"/>
      <c r="GJ510" s="68"/>
      <c r="GK510" s="68"/>
      <c r="GL510" s="68"/>
      <c r="GM510" s="68"/>
      <c r="GN510" s="68"/>
      <c r="GO510" s="68"/>
      <c r="GP510" s="68"/>
      <c r="GQ510" s="68"/>
      <c r="GR510" s="68"/>
      <c r="GS510" s="68"/>
      <c r="GT510" s="68"/>
      <c r="GU510" s="68"/>
      <c r="GV510" s="68"/>
      <c r="GW510" s="68"/>
      <c r="GX510" s="68"/>
      <c r="GY510" s="68"/>
      <c r="GZ510" s="68"/>
      <c r="HA510" s="68"/>
      <c r="HB510" s="68"/>
      <c r="HC510" s="68"/>
      <c r="HD510" s="68"/>
      <c r="HE510" s="68"/>
      <c r="HF510" s="68"/>
      <c r="HG510" s="68"/>
      <c r="HH510" s="68"/>
      <c r="HI510" s="68"/>
      <c r="HJ510" s="68"/>
      <c r="HK510" s="68"/>
      <c r="HL510" s="68"/>
      <c r="HM510" s="68"/>
      <c r="HN510" s="68"/>
      <c r="HO510" s="68"/>
      <c r="HP510" s="68"/>
      <c r="HQ510" s="68"/>
      <c r="HR510" s="68"/>
      <c r="HS510" s="68"/>
      <c r="HT510" s="68"/>
      <c r="HU510" s="68"/>
      <c r="HV510" s="68"/>
      <c r="HW510" s="68"/>
      <c r="HX510" s="68"/>
      <c r="HY510" s="68"/>
      <c r="HZ510" s="68"/>
      <c r="IA510" s="68"/>
      <c r="IB510" s="68"/>
      <c r="IC510" s="68"/>
      <c r="ID510" s="68"/>
      <c r="IE510" s="68"/>
      <c r="IF510" s="68"/>
      <c r="IG510" s="68"/>
      <c r="IH510" s="68"/>
      <c r="II510" s="68"/>
      <c r="IJ510" s="68"/>
      <c r="IK510" s="68"/>
    </row>
    <row r="511" spans="1:245" x14ac:dyDescent="0.35">
      <c r="A511" s="84" t="s">
        <v>498</v>
      </c>
      <c r="B511" s="84" t="s">
        <v>499</v>
      </c>
      <c r="C511" s="84" t="s">
        <v>6</v>
      </c>
      <c r="D511" s="85">
        <v>5000000</v>
      </c>
      <c r="E511" s="86"/>
      <c r="F511" s="68"/>
      <c r="G511" s="68"/>
      <c r="H511" s="68"/>
      <c r="I511" s="68"/>
      <c r="J511" s="68"/>
      <c r="K511" s="68"/>
      <c r="L511" s="68"/>
      <c r="M511" s="68"/>
      <c r="N511" s="68"/>
      <c r="O511" s="68"/>
      <c r="P511" s="68"/>
      <c r="Q511" s="68"/>
      <c r="R511" s="68"/>
      <c r="S511" s="68"/>
      <c r="T511" s="68"/>
      <c r="U511" s="68"/>
      <c r="V511" s="68"/>
      <c r="W511" s="68"/>
      <c r="X511" s="68"/>
      <c r="Y511" s="68"/>
      <c r="Z511" s="68"/>
      <c r="AA511" s="68"/>
      <c r="AB511" s="68"/>
      <c r="AC511" s="68"/>
      <c r="AD511" s="68"/>
      <c r="AE511" s="68"/>
      <c r="AF511" s="68"/>
      <c r="AG511" s="68"/>
      <c r="AH511" s="68"/>
      <c r="AI511" s="68"/>
      <c r="AJ511" s="68"/>
      <c r="AK511" s="68"/>
      <c r="AL511" s="68"/>
      <c r="AM511" s="68"/>
      <c r="AN511" s="68"/>
      <c r="AO511" s="68"/>
      <c r="AP511" s="68"/>
      <c r="AQ511" s="68"/>
      <c r="AR511" s="68"/>
      <c r="AS511" s="68"/>
      <c r="AT511" s="68"/>
      <c r="AU511" s="68"/>
      <c r="AV511" s="68"/>
      <c r="AW511" s="68"/>
      <c r="AX511" s="68"/>
      <c r="AY511" s="68"/>
      <c r="AZ511" s="68"/>
      <c r="BA511" s="68"/>
      <c r="BB511" s="68"/>
      <c r="BC511" s="68"/>
      <c r="BD511" s="68"/>
      <c r="BE511" s="68"/>
      <c r="BF511" s="68"/>
      <c r="BG511" s="68"/>
      <c r="BH511" s="68"/>
      <c r="BI511" s="68"/>
      <c r="BJ511" s="68"/>
      <c r="BK511" s="68"/>
      <c r="BL511" s="68"/>
      <c r="BM511" s="68"/>
      <c r="BN511" s="68"/>
      <c r="BO511" s="68"/>
      <c r="BP511" s="68"/>
      <c r="BQ511" s="68"/>
      <c r="BR511" s="68"/>
      <c r="BS511" s="68"/>
      <c r="BT511" s="68"/>
      <c r="BU511" s="68"/>
      <c r="BV511" s="68"/>
      <c r="BW511" s="68"/>
      <c r="BX511" s="68"/>
      <c r="BY511" s="68"/>
      <c r="BZ511" s="68"/>
      <c r="CA511" s="68"/>
      <c r="CB511" s="68"/>
      <c r="CC511" s="68"/>
      <c r="CD511" s="68"/>
      <c r="CE511" s="68"/>
      <c r="CF511" s="68"/>
      <c r="CG511" s="68"/>
      <c r="CH511" s="68"/>
      <c r="CI511" s="68"/>
      <c r="CJ511" s="68"/>
      <c r="CK511" s="68"/>
      <c r="CL511" s="68"/>
      <c r="CM511" s="68"/>
      <c r="CN511" s="68"/>
      <c r="CO511" s="68"/>
      <c r="CP511" s="68"/>
      <c r="CQ511" s="68"/>
      <c r="CR511" s="68"/>
      <c r="CS511" s="68"/>
      <c r="CT511" s="68"/>
      <c r="CU511" s="68"/>
      <c r="CV511" s="68"/>
      <c r="CW511" s="68"/>
      <c r="CX511" s="68"/>
      <c r="CY511" s="68"/>
      <c r="CZ511" s="68"/>
      <c r="DA511" s="68"/>
      <c r="DB511" s="68"/>
      <c r="DC511" s="68"/>
      <c r="DD511" s="68"/>
      <c r="DE511" s="68"/>
      <c r="DF511" s="68"/>
      <c r="DG511" s="68"/>
      <c r="DH511" s="68"/>
      <c r="DI511" s="68"/>
      <c r="DJ511" s="68"/>
      <c r="DK511" s="68"/>
      <c r="DL511" s="68"/>
      <c r="DM511" s="68"/>
      <c r="DN511" s="68"/>
      <c r="DO511" s="68"/>
      <c r="DP511" s="68"/>
      <c r="DQ511" s="68"/>
      <c r="DR511" s="68"/>
      <c r="DS511" s="68"/>
      <c r="DT511" s="68"/>
      <c r="DU511" s="68"/>
      <c r="DV511" s="68"/>
      <c r="DW511" s="68"/>
      <c r="DX511" s="68"/>
      <c r="DY511" s="68"/>
      <c r="DZ511" s="68"/>
      <c r="EA511" s="68"/>
      <c r="EB511" s="68"/>
      <c r="EC511" s="68"/>
      <c r="ED511" s="68"/>
      <c r="EE511" s="68"/>
      <c r="EF511" s="68"/>
      <c r="EG511" s="68"/>
      <c r="EH511" s="68"/>
      <c r="EI511" s="68"/>
      <c r="EJ511" s="68"/>
      <c r="EK511" s="68"/>
      <c r="EL511" s="68"/>
      <c r="EM511" s="68"/>
      <c r="EN511" s="68"/>
      <c r="EO511" s="68"/>
      <c r="EP511" s="68"/>
      <c r="EQ511" s="68"/>
      <c r="ER511" s="68"/>
      <c r="ES511" s="68"/>
      <c r="ET511" s="68"/>
      <c r="EU511" s="68"/>
      <c r="EV511" s="68"/>
      <c r="EW511" s="68"/>
      <c r="EX511" s="68"/>
      <c r="EY511" s="68"/>
      <c r="EZ511" s="68"/>
      <c r="FA511" s="68"/>
      <c r="FB511" s="68"/>
      <c r="FC511" s="68"/>
      <c r="FD511" s="68"/>
      <c r="FE511" s="68"/>
      <c r="FF511" s="68"/>
      <c r="FG511" s="68"/>
      <c r="FH511" s="68"/>
      <c r="FI511" s="68"/>
      <c r="FJ511" s="68"/>
      <c r="FK511" s="68"/>
      <c r="FL511" s="68"/>
      <c r="FM511" s="68"/>
      <c r="FN511" s="68"/>
      <c r="FO511" s="68"/>
      <c r="FP511" s="68"/>
      <c r="FQ511" s="68"/>
      <c r="FR511" s="68"/>
      <c r="FS511" s="68"/>
      <c r="FT511" s="68"/>
      <c r="FU511" s="68"/>
      <c r="FV511" s="68"/>
      <c r="FW511" s="68"/>
      <c r="FX511" s="68"/>
      <c r="FY511" s="68"/>
      <c r="FZ511" s="68"/>
      <c r="GA511" s="68"/>
      <c r="GB511" s="68"/>
      <c r="GC511" s="68"/>
      <c r="GD511" s="68"/>
      <c r="GE511" s="68"/>
      <c r="GF511" s="68"/>
      <c r="GG511" s="68"/>
      <c r="GH511" s="68"/>
      <c r="GI511" s="68"/>
      <c r="GJ511" s="68"/>
      <c r="GK511" s="68"/>
      <c r="GL511" s="68"/>
      <c r="GM511" s="68"/>
      <c r="GN511" s="68"/>
      <c r="GO511" s="68"/>
      <c r="GP511" s="68"/>
      <c r="GQ511" s="68"/>
      <c r="GR511" s="68"/>
      <c r="GS511" s="68"/>
      <c r="GT511" s="68"/>
      <c r="GU511" s="68"/>
      <c r="GV511" s="68"/>
      <c r="GW511" s="68"/>
      <c r="GX511" s="68"/>
      <c r="GY511" s="68"/>
      <c r="GZ511" s="68"/>
      <c r="HA511" s="68"/>
      <c r="HB511" s="68"/>
      <c r="HC511" s="68"/>
      <c r="HD511" s="68"/>
      <c r="HE511" s="68"/>
      <c r="HF511" s="68"/>
      <c r="HG511" s="68"/>
      <c r="HH511" s="68"/>
      <c r="HI511" s="68"/>
      <c r="HJ511" s="68"/>
      <c r="HK511" s="68"/>
      <c r="HL511" s="68"/>
      <c r="HM511" s="68"/>
      <c r="HN511" s="68"/>
      <c r="HO511" s="68"/>
      <c r="HP511" s="68"/>
      <c r="HQ511" s="68"/>
      <c r="HR511" s="68"/>
      <c r="HS511" s="68"/>
      <c r="HT511" s="68"/>
      <c r="HU511" s="68"/>
      <c r="HV511" s="68"/>
      <c r="HW511" s="68"/>
      <c r="HX511" s="68"/>
      <c r="HY511" s="68"/>
      <c r="HZ511" s="68"/>
      <c r="IA511" s="68"/>
      <c r="IB511" s="68"/>
      <c r="IC511" s="68"/>
      <c r="ID511" s="68"/>
      <c r="IE511" s="68"/>
      <c r="IF511" s="68"/>
      <c r="IG511" s="68"/>
      <c r="IH511" s="68"/>
      <c r="II511" s="68"/>
      <c r="IJ511" s="68"/>
      <c r="IK511" s="68"/>
    </row>
    <row r="512" spans="1:245" s="68" customFormat="1" x14ac:dyDescent="0.35">
      <c r="A512" s="84"/>
      <c r="B512" s="84"/>
      <c r="C512" s="84"/>
      <c r="D512" s="85"/>
      <c r="E512" s="86"/>
    </row>
    <row r="513" spans="1:245" x14ac:dyDescent="0.35">
      <c r="A513" s="84" t="s">
        <v>500</v>
      </c>
      <c r="B513" s="84" t="s">
        <v>179</v>
      </c>
      <c r="C513" s="84" t="s">
        <v>8</v>
      </c>
      <c r="D513" s="85">
        <v>6000000</v>
      </c>
      <c r="E513" s="86"/>
      <c r="F513" s="68"/>
      <c r="G513" s="68"/>
      <c r="H513" s="68"/>
      <c r="I513" s="68"/>
      <c r="J513" s="68"/>
      <c r="K513" s="68"/>
      <c r="L513" s="68"/>
      <c r="M513" s="68"/>
      <c r="N513" s="68"/>
      <c r="O513" s="68"/>
      <c r="P513" s="68"/>
      <c r="Q513" s="68"/>
      <c r="R513" s="68"/>
      <c r="S513" s="68"/>
      <c r="T513" s="68"/>
      <c r="U513" s="68"/>
      <c r="V513" s="68"/>
      <c r="W513" s="68"/>
      <c r="X513" s="68"/>
      <c r="Y513" s="68"/>
      <c r="Z513" s="68"/>
      <c r="AA513" s="68"/>
      <c r="AB513" s="68"/>
      <c r="AC513" s="68"/>
      <c r="AD513" s="68"/>
      <c r="AE513" s="68"/>
      <c r="AF513" s="68"/>
      <c r="AG513" s="68"/>
      <c r="AH513" s="68"/>
      <c r="AI513" s="68"/>
      <c r="AJ513" s="68"/>
      <c r="AK513" s="68"/>
      <c r="AL513" s="68"/>
      <c r="AM513" s="68"/>
      <c r="AN513" s="68"/>
      <c r="AO513" s="68"/>
      <c r="AP513" s="68"/>
      <c r="AQ513" s="68"/>
      <c r="AR513" s="68"/>
      <c r="AS513" s="68"/>
      <c r="AT513" s="68"/>
      <c r="AU513" s="68"/>
      <c r="AV513" s="68"/>
      <c r="AW513" s="68"/>
      <c r="AX513" s="68"/>
      <c r="AY513" s="68"/>
      <c r="AZ513" s="68"/>
      <c r="BA513" s="68"/>
      <c r="BB513" s="68"/>
      <c r="BC513" s="68"/>
      <c r="BD513" s="68"/>
      <c r="BE513" s="68"/>
      <c r="BF513" s="68"/>
      <c r="BG513" s="68"/>
      <c r="BH513" s="68"/>
      <c r="BI513" s="68"/>
      <c r="BJ513" s="68"/>
      <c r="BK513" s="68"/>
      <c r="BL513" s="68"/>
      <c r="BM513" s="68"/>
      <c r="BN513" s="68"/>
      <c r="BO513" s="68"/>
      <c r="BP513" s="68"/>
      <c r="BQ513" s="68"/>
      <c r="BR513" s="68"/>
      <c r="BS513" s="68"/>
      <c r="BT513" s="68"/>
      <c r="BU513" s="68"/>
      <c r="BV513" s="68"/>
      <c r="BW513" s="68"/>
      <c r="BX513" s="68"/>
      <c r="BY513" s="68"/>
      <c r="BZ513" s="68"/>
      <c r="CA513" s="68"/>
      <c r="CB513" s="68"/>
      <c r="CC513" s="68"/>
      <c r="CD513" s="68"/>
      <c r="CE513" s="68"/>
      <c r="CF513" s="68"/>
      <c r="CG513" s="68"/>
      <c r="CH513" s="68"/>
      <c r="CI513" s="68"/>
      <c r="CJ513" s="68"/>
      <c r="CK513" s="68"/>
      <c r="CL513" s="68"/>
      <c r="CM513" s="68"/>
      <c r="CN513" s="68"/>
      <c r="CO513" s="68"/>
      <c r="CP513" s="68"/>
      <c r="CQ513" s="68"/>
      <c r="CR513" s="68"/>
      <c r="CS513" s="68"/>
      <c r="CT513" s="68"/>
      <c r="CU513" s="68"/>
      <c r="CV513" s="68"/>
      <c r="CW513" s="68"/>
      <c r="CX513" s="68"/>
      <c r="CY513" s="68"/>
      <c r="CZ513" s="68"/>
      <c r="DA513" s="68"/>
      <c r="DB513" s="68"/>
      <c r="DC513" s="68"/>
      <c r="DD513" s="68"/>
      <c r="DE513" s="68"/>
      <c r="DF513" s="68"/>
      <c r="DG513" s="68"/>
      <c r="DH513" s="68"/>
      <c r="DI513" s="68"/>
      <c r="DJ513" s="68"/>
      <c r="DK513" s="68"/>
      <c r="DL513" s="68"/>
      <c r="DM513" s="68"/>
      <c r="DN513" s="68"/>
      <c r="DO513" s="68"/>
      <c r="DP513" s="68"/>
      <c r="DQ513" s="68"/>
      <c r="DR513" s="68"/>
      <c r="DS513" s="68"/>
      <c r="DT513" s="68"/>
      <c r="DU513" s="68"/>
      <c r="DV513" s="68"/>
      <c r="DW513" s="68"/>
      <c r="DX513" s="68"/>
      <c r="DY513" s="68"/>
      <c r="DZ513" s="68"/>
      <c r="EA513" s="68"/>
      <c r="EB513" s="68"/>
      <c r="EC513" s="68"/>
      <c r="ED513" s="68"/>
      <c r="EE513" s="68"/>
      <c r="EF513" s="68"/>
      <c r="EG513" s="68"/>
      <c r="EH513" s="68"/>
      <c r="EI513" s="68"/>
      <c r="EJ513" s="68"/>
      <c r="EK513" s="68"/>
      <c r="EL513" s="68"/>
      <c r="EM513" s="68"/>
      <c r="EN513" s="68"/>
      <c r="EO513" s="68"/>
      <c r="EP513" s="68"/>
      <c r="EQ513" s="68"/>
      <c r="ER513" s="68"/>
      <c r="ES513" s="68"/>
      <c r="ET513" s="68"/>
      <c r="EU513" s="68"/>
      <c r="EV513" s="68"/>
      <c r="EW513" s="68"/>
      <c r="EX513" s="68"/>
      <c r="EY513" s="68"/>
      <c r="EZ513" s="68"/>
      <c r="FA513" s="68"/>
      <c r="FB513" s="68"/>
      <c r="FC513" s="68"/>
      <c r="FD513" s="68"/>
      <c r="FE513" s="68"/>
      <c r="FF513" s="68"/>
      <c r="FG513" s="68"/>
      <c r="FH513" s="68"/>
      <c r="FI513" s="68"/>
      <c r="FJ513" s="68"/>
      <c r="FK513" s="68"/>
      <c r="FL513" s="68"/>
      <c r="FM513" s="68"/>
      <c r="FN513" s="68"/>
      <c r="FO513" s="68"/>
      <c r="FP513" s="68"/>
      <c r="FQ513" s="68"/>
      <c r="FR513" s="68"/>
      <c r="FS513" s="68"/>
      <c r="FT513" s="68"/>
      <c r="FU513" s="68"/>
      <c r="FV513" s="68"/>
      <c r="FW513" s="68"/>
      <c r="FX513" s="68"/>
      <c r="FY513" s="68"/>
      <c r="FZ513" s="68"/>
      <c r="GA513" s="68"/>
      <c r="GB513" s="68"/>
      <c r="GC513" s="68"/>
      <c r="GD513" s="68"/>
      <c r="GE513" s="68"/>
      <c r="GF513" s="68"/>
      <c r="GG513" s="68"/>
      <c r="GH513" s="68"/>
      <c r="GI513" s="68"/>
      <c r="GJ513" s="68"/>
      <c r="GK513" s="68"/>
      <c r="GL513" s="68"/>
      <c r="GM513" s="68"/>
      <c r="GN513" s="68"/>
      <c r="GO513" s="68"/>
      <c r="GP513" s="68"/>
      <c r="GQ513" s="68"/>
      <c r="GR513" s="68"/>
      <c r="GS513" s="68"/>
      <c r="GT513" s="68"/>
      <c r="GU513" s="68"/>
      <c r="GV513" s="68"/>
      <c r="GW513" s="68"/>
      <c r="GX513" s="68"/>
      <c r="GY513" s="68"/>
      <c r="GZ513" s="68"/>
      <c r="HA513" s="68"/>
      <c r="HB513" s="68"/>
      <c r="HC513" s="68"/>
      <c r="HD513" s="68"/>
      <c r="HE513" s="68"/>
      <c r="HF513" s="68"/>
      <c r="HG513" s="68"/>
      <c r="HH513" s="68"/>
      <c r="HI513" s="68"/>
      <c r="HJ513" s="68"/>
      <c r="HK513" s="68"/>
      <c r="HL513" s="68"/>
      <c r="HM513" s="68"/>
      <c r="HN513" s="68"/>
      <c r="HO513" s="68"/>
      <c r="HP513" s="68"/>
      <c r="HQ513" s="68"/>
      <c r="HR513" s="68"/>
      <c r="HS513" s="68"/>
      <c r="HT513" s="68"/>
      <c r="HU513" s="68"/>
      <c r="HV513" s="68"/>
      <c r="HW513" s="68"/>
      <c r="HX513" s="68"/>
      <c r="HY513" s="68"/>
      <c r="HZ513" s="68"/>
      <c r="IA513" s="68"/>
      <c r="IB513" s="68"/>
      <c r="IC513" s="68"/>
      <c r="ID513" s="68"/>
      <c r="IE513" s="68"/>
      <c r="IF513" s="68"/>
      <c r="IG513" s="68"/>
      <c r="IH513" s="68"/>
      <c r="II513" s="68"/>
      <c r="IJ513" s="68"/>
      <c r="IK513" s="68"/>
    </row>
    <row r="514" spans="1:245" x14ac:dyDescent="0.35">
      <c r="A514" s="84" t="s">
        <v>501</v>
      </c>
      <c r="B514" s="84" t="s">
        <v>414</v>
      </c>
      <c r="C514" s="84" t="s">
        <v>8</v>
      </c>
      <c r="D514" s="85">
        <v>6000000</v>
      </c>
      <c r="E514" s="86"/>
    </row>
    <row r="515" spans="1:245" s="70" customFormat="1" x14ac:dyDescent="0.35">
      <c r="A515" s="84" t="s">
        <v>502</v>
      </c>
      <c r="B515" s="84" t="s">
        <v>924</v>
      </c>
      <c r="C515" s="84" t="s">
        <v>8</v>
      </c>
      <c r="D515" s="85">
        <v>5000000</v>
      </c>
      <c r="E515" s="86"/>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row>
    <row r="516" spans="1:245" s="68" customFormat="1" x14ac:dyDescent="0.35">
      <c r="A516" s="84" t="s">
        <v>503</v>
      </c>
      <c r="B516" s="84" t="s">
        <v>925</v>
      </c>
      <c r="C516" s="84" t="s">
        <v>8</v>
      </c>
      <c r="D516" s="85">
        <v>5000000</v>
      </c>
      <c r="E516" s="86"/>
      <c r="F516" s="70"/>
      <c r="G516" s="70"/>
      <c r="H516" s="70"/>
      <c r="I516" s="70"/>
      <c r="J516" s="70"/>
      <c r="K516" s="70"/>
      <c r="L516" s="70"/>
      <c r="M516" s="70"/>
      <c r="N516" s="70"/>
      <c r="O516" s="70"/>
      <c r="P516" s="70"/>
      <c r="Q516" s="70"/>
      <c r="R516" s="70"/>
      <c r="S516" s="70"/>
      <c r="T516" s="70"/>
      <c r="U516" s="70"/>
      <c r="V516" s="70"/>
      <c r="W516" s="70"/>
      <c r="X516" s="70"/>
      <c r="Y516" s="70"/>
      <c r="Z516" s="70"/>
      <c r="AA516" s="70"/>
      <c r="AB516" s="70"/>
      <c r="AC516" s="70"/>
      <c r="AD516" s="70"/>
      <c r="AE516" s="70"/>
      <c r="AF516" s="70"/>
      <c r="AG516" s="70"/>
      <c r="AH516" s="70"/>
      <c r="AI516" s="70"/>
      <c r="AJ516" s="70"/>
      <c r="AK516" s="70"/>
      <c r="AL516" s="70"/>
      <c r="AM516" s="70"/>
      <c r="AN516" s="70"/>
      <c r="AO516" s="70"/>
      <c r="AP516" s="70"/>
      <c r="AQ516" s="70"/>
      <c r="AR516" s="70"/>
      <c r="AS516" s="70"/>
      <c r="AT516" s="70"/>
      <c r="AU516" s="70"/>
      <c r="AV516" s="70"/>
      <c r="AW516" s="70"/>
      <c r="AX516" s="70"/>
      <c r="AY516" s="70"/>
      <c r="AZ516" s="70"/>
      <c r="BA516" s="70"/>
      <c r="BB516" s="70"/>
      <c r="BC516" s="70"/>
      <c r="BD516" s="70"/>
      <c r="BE516" s="70"/>
      <c r="BF516" s="70"/>
      <c r="BG516" s="70"/>
      <c r="BH516" s="70"/>
      <c r="BI516" s="70"/>
      <c r="BJ516" s="70"/>
      <c r="BK516" s="70"/>
      <c r="BL516" s="70"/>
      <c r="BM516" s="70"/>
      <c r="BN516" s="70"/>
      <c r="BO516" s="70"/>
      <c r="BP516" s="70"/>
      <c r="BQ516" s="70"/>
      <c r="BR516" s="70"/>
      <c r="BS516" s="70"/>
      <c r="BT516" s="70"/>
      <c r="BU516" s="70"/>
      <c r="BV516" s="70"/>
      <c r="BW516" s="70"/>
      <c r="BX516" s="70"/>
      <c r="BY516" s="70"/>
      <c r="BZ516" s="70"/>
      <c r="CA516" s="70"/>
      <c r="CB516" s="70"/>
      <c r="CC516" s="70"/>
      <c r="CD516" s="70"/>
      <c r="CE516" s="70"/>
      <c r="CF516" s="70"/>
      <c r="CG516" s="70"/>
      <c r="CH516" s="70"/>
      <c r="CI516" s="70"/>
      <c r="CJ516" s="70"/>
      <c r="CK516" s="70"/>
      <c r="CL516" s="70"/>
      <c r="CM516" s="70"/>
      <c r="CN516" s="70"/>
      <c r="CO516" s="70"/>
      <c r="CP516" s="70"/>
      <c r="CQ516" s="70"/>
      <c r="CR516" s="70"/>
      <c r="CS516" s="70"/>
      <c r="CT516" s="70"/>
      <c r="CU516" s="70"/>
      <c r="CV516" s="70"/>
      <c r="CW516" s="70"/>
      <c r="CX516" s="70"/>
      <c r="CY516" s="70"/>
      <c r="CZ516" s="70"/>
      <c r="DA516" s="70"/>
      <c r="DB516" s="70"/>
      <c r="DC516" s="70"/>
      <c r="DD516" s="70"/>
      <c r="DE516" s="70"/>
      <c r="DF516" s="70"/>
      <c r="DG516" s="70"/>
      <c r="DH516" s="70"/>
      <c r="DI516" s="70"/>
      <c r="DJ516" s="70"/>
      <c r="DK516" s="70"/>
      <c r="DL516" s="70"/>
      <c r="DM516" s="70"/>
      <c r="DN516" s="70"/>
      <c r="DO516" s="70"/>
      <c r="DP516" s="70"/>
      <c r="DQ516" s="70"/>
      <c r="DR516" s="70"/>
      <c r="DS516" s="70"/>
      <c r="DT516" s="70"/>
      <c r="DU516" s="70"/>
      <c r="DV516" s="70"/>
      <c r="DW516" s="70"/>
      <c r="DX516" s="70"/>
      <c r="DY516" s="70"/>
      <c r="DZ516" s="70"/>
      <c r="EA516" s="70"/>
      <c r="EB516" s="70"/>
      <c r="EC516" s="70"/>
      <c r="ED516" s="70"/>
      <c r="EE516" s="70"/>
      <c r="EF516" s="70"/>
      <c r="EG516" s="70"/>
      <c r="EH516" s="70"/>
      <c r="EI516" s="70"/>
      <c r="EJ516" s="70"/>
      <c r="EK516" s="70"/>
      <c r="EL516" s="70"/>
      <c r="EM516" s="70"/>
      <c r="EN516" s="70"/>
      <c r="EO516" s="70"/>
      <c r="EP516" s="70"/>
      <c r="EQ516" s="70"/>
      <c r="ER516" s="70"/>
      <c r="ES516" s="70"/>
      <c r="ET516" s="70"/>
      <c r="EU516" s="70"/>
      <c r="EV516" s="70"/>
      <c r="EW516" s="70"/>
      <c r="EX516" s="70"/>
      <c r="EY516" s="70"/>
      <c r="EZ516" s="70"/>
      <c r="FA516" s="70"/>
      <c r="FB516" s="70"/>
      <c r="FC516" s="70"/>
      <c r="FD516" s="70"/>
      <c r="FE516" s="70"/>
      <c r="FF516" s="70"/>
      <c r="FG516" s="70"/>
      <c r="FH516" s="70"/>
      <c r="FI516" s="70"/>
      <c r="FJ516" s="70"/>
      <c r="FK516" s="70"/>
      <c r="FL516" s="70"/>
      <c r="FM516" s="70"/>
      <c r="FN516" s="70"/>
      <c r="FO516" s="70"/>
      <c r="FP516" s="70"/>
      <c r="FQ516" s="70"/>
      <c r="FR516" s="70"/>
      <c r="FS516" s="70"/>
      <c r="FT516" s="70"/>
      <c r="FU516" s="70"/>
      <c r="FV516" s="70"/>
      <c r="FW516" s="70"/>
      <c r="FX516" s="70"/>
      <c r="FY516" s="70"/>
      <c r="FZ516" s="70"/>
      <c r="GA516" s="70"/>
      <c r="GB516" s="70"/>
      <c r="GC516" s="70"/>
      <c r="GD516" s="70"/>
      <c r="GE516" s="70"/>
      <c r="GF516" s="70"/>
      <c r="GG516" s="70"/>
      <c r="GH516" s="70"/>
      <c r="GI516" s="70"/>
      <c r="GJ516" s="70"/>
      <c r="GK516" s="70"/>
      <c r="GL516" s="70"/>
      <c r="GM516" s="70"/>
      <c r="GN516" s="70"/>
      <c r="GO516" s="70"/>
      <c r="GP516" s="70"/>
      <c r="GQ516" s="70"/>
      <c r="GR516" s="70"/>
      <c r="GS516" s="70"/>
      <c r="GT516" s="70"/>
      <c r="GU516" s="70"/>
      <c r="GV516" s="70"/>
      <c r="GW516" s="70"/>
      <c r="GX516" s="70"/>
      <c r="GY516" s="70"/>
      <c r="GZ516" s="70"/>
      <c r="HA516" s="70"/>
      <c r="HB516" s="70"/>
      <c r="HC516" s="70"/>
      <c r="HD516" s="70"/>
      <c r="HE516" s="70"/>
      <c r="HF516" s="70"/>
      <c r="HG516" s="70"/>
      <c r="HH516" s="70"/>
      <c r="HI516" s="70"/>
      <c r="HJ516" s="70"/>
      <c r="HK516" s="70"/>
      <c r="HL516" s="70"/>
      <c r="HM516" s="70"/>
      <c r="HN516" s="70"/>
      <c r="HO516" s="70"/>
      <c r="HP516" s="70"/>
      <c r="HQ516" s="70"/>
      <c r="HR516" s="70"/>
      <c r="HS516" s="70"/>
      <c r="HT516" s="70"/>
      <c r="HU516" s="70"/>
      <c r="HV516" s="70"/>
      <c r="HW516" s="70"/>
      <c r="HX516" s="70"/>
      <c r="HY516" s="70"/>
      <c r="HZ516" s="70"/>
      <c r="IA516" s="70"/>
      <c r="IB516" s="70"/>
      <c r="IC516" s="70"/>
      <c r="ID516" s="70"/>
      <c r="IE516" s="70"/>
      <c r="IF516" s="70"/>
      <c r="IG516" s="70"/>
      <c r="IH516" s="70"/>
      <c r="II516" s="70"/>
      <c r="IJ516" s="70"/>
      <c r="IK516" s="70"/>
    </row>
    <row r="517" spans="1:245" x14ac:dyDescent="0.35">
      <c r="A517" s="84" t="s">
        <v>504</v>
      </c>
      <c r="B517" s="84" t="s">
        <v>926</v>
      </c>
      <c r="C517" s="84" t="s">
        <v>8</v>
      </c>
      <c r="D517" s="85">
        <v>5000000</v>
      </c>
      <c r="E517" s="86"/>
      <c r="F517" s="68"/>
      <c r="G517" s="68"/>
      <c r="H517" s="68"/>
      <c r="I517" s="68"/>
      <c r="J517" s="68"/>
      <c r="K517" s="68"/>
      <c r="L517" s="68"/>
      <c r="M517" s="68"/>
      <c r="N517" s="68"/>
      <c r="O517" s="68"/>
      <c r="P517" s="68"/>
      <c r="Q517" s="68"/>
      <c r="R517" s="68"/>
      <c r="S517" s="68"/>
      <c r="T517" s="68"/>
      <c r="U517" s="68"/>
      <c r="V517" s="68"/>
      <c r="W517" s="68"/>
      <c r="X517" s="68"/>
      <c r="Y517" s="68"/>
      <c r="Z517" s="68"/>
      <c r="AA517" s="68"/>
      <c r="AB517" s="68"/>
      <c r="AC517" s="68"/>
      <c r="AD517" s="68"/>
      <c r="AE517" s="68"/>
      <c r="AF517" s="68"/>
      <c r="AG517" s="68"/>
      <c r="AH517" s="68"/>
      <c r="AI517" s="68"/>
      <c r="AJ517" s="68"/>
      <c r="AK517" s="68"/>
      <c r="AL517" s="68"/>
      <c r="AM517" s="68"/>
      <c r="AN517" s="68"/>
      <c r="AO517" s="68"/>
      <c r="AP517" s="68"/>
      <c r="AQ517" s="68"/>
      <c r="AR517" s="68"/>
      <c r="AS517" s="68"/>
      <c r="AT517" s="68"/>
      <c r="AU517" s="68"/>
      <c r="AV517" s="68"/>
      <c r="AW517" s="68"/>
      <c r="AX517" s="68"/>
      <c r="AY517" s="68"/>
      <c r="AZ517" s="68"/>
      <c r="BA517" s="68"/>
      <c r="BB517" s="68"/>
      <c r="BC517" s="68"/>
      <c r="BD517" s="68"/>
      <c r="BE517" s="68"/>
      <c r="BF517" s="68"/>
      <c r="BG517" s="68"/>
      <c r="BH517" s="68"/>
      <c r="BI517" s="68"/>
      <c r="BJ517" s="68"/>
      <c r="BK517" s="68"/>
      <c r="BL517" s="68"/>
      <c r="BM517" s="68"/>
      <c r="BN517" s="68"/>
      <c r="BO517" s="68"/>
      <c r="BP517" s="68"/>
      <c r="BQ517" s="68"/>
      <c r="BR517" s="68"/>
      <c r="BS517" s="68"/>
      <c r="BT517" s="68"/>
      <c r="BU517" s="68"/>
      <c r="BV517" s="68"/>
      <c r="BW517" s="68"/>
      <c r="BX517" s="68"/>
      <c r="BY517" s="68"/>
      <c r="BZ517" s="68"/>
      <c r="CA517" s="68"/>
      <c r="CB517" s="68"/>
      <c r="CC517" s="68"/>
      <c r="CD517" s="68"/>
      <c r="CE517" s="68"/>
      <c r="CF517" s="68"/>
      <c r="CG517" s="68"/>
      <c r="CH517" s="68"/>
      <c r="CI517" s="68"/>
      <c r="CJ517" s="68"/>
      <c r="CK517" s="68"/>
      <c r="CL517" s="68"/>
      <c r="CM517" s="68"/>
      <c r="CN517" s="68"/>
      <c r="CO517" s="68"/>
      <c r="CP517" s="68"/>
      <c r="CQ517" s="68"/>
      <c r="CR517" s="68"/>
      <c r="CS517" s="68"/>
      <c r="CT517" s="68"/>
      <c r="CU517" s="68"/>
      <c r="CV517" s="68"/>
      <c r="CW517" s="68"/>
      <c r="CX517" s="68"/>
      <c r="CY517" s="68"/>
      <c r="CZ517" s="68"/>
      <c r="DA517" s="68"/>
      <c r="DB517" s="68"/>
      <c r="DC517" s="68"/>
      <c r="DD517" s="68"/>
      <c r="DE517" s="68"/>
      <c r="DF517" s="68"/>
      <c r="DG517" s="68"/>
      <c r="DH517" s="68"/>
      <c r="DI517" s="68"/>
      <c r="DJ517" s="68"/>
      <c r="DK517" s="68"/>
      <c r="DL517" s="68"/>
      <c r="DM517" s="68"/>
      <c r="DN517" s="68"/>
      <c r="DO517" s="68"/>
      <c r="DP517" s="68"/>
      <c r="DQ517" s="68"/>
      <c r="DR517" s="68"/>
      <c r="DS517" s="68"/>
      <c r="DT517" s="68"/>
      <c r="DU517" s="68"/>
      <c r="DV517" s="68"/>
      <c r="DW517" s="68"/>
      <c r="DX517" s="68"/>
      <c r="DY517" s="68"/>
      <c r="DZ517" s="68"/>
      <c r="EA517" s="68"/>
      <c r="EB517" s="68"/>
      <c r="EC517" s="68"/>
      <c r="ED517" s="68"/>
      <c r="EE517" s="68"/>
      <c r="EF517" s="68"/>
      <c r="EG517" s="68"/>
      <c r="EH517" s="68"/>
      <c r="EI517" s="68"/>
      <c r="EJ517" s="68"/>
      <c r="EK517" s="68"/>
      <c r="EL517" s="68"/>
      <c r="EM517" s="68"/>
      <c r="EN517" s="68"/>
      <c r="EO517" s="68"/>
      <c r="EP517" s="68"/>
      <c r="EQ517" s="68"/>
      <c r="ER517" s="68"/>
      <c r="ES517" s="68"/>
      <c r="ET517" s="68"/>
      <c r="EU517" s="68"/>
      <c r="EV517" s="68"/>
      <c r="EW517" s="68"/>
      <c r="EX517" s="68"/>
      <c r="EY517" s="68"/>
      <c r="EZ517" s="68"/>
      <c r="FA517" s="68"/>
      <c r="FB517" s="68"/>
      <c r="FC517" s="68"/>
      <c r="FD517" s="68"/>
      <c r="FE517" s="68"/>
      <c r="FF517" s="68"/>
      <c r="FG517" s="68"/>
      <c r="FH517" s="68"/>
      <c r="FI517" s="68"/>
      <c r="FJ517" s="68"/>
      <c r="FK517" s="68"/>
      <c r="FL517" s="68"/>
      <c r="FM517" s="68"/>
      <c r="FN517" s="68"/>
      <c r="FO517" s="68"/>
      <c r="FP517" s="68"/>
      <c r="FQ517" s="68"/>
      <c r="FR517" s="68"/>
      <c r="FS517" s="68"/>
      <c r="FT517" s="68"/>
      <c r="FU517" s="68"/>
      <c r="FV517" s="68"/>
      <c r="FW517" s="68"/>
      <c r="FX517" s="68"/>
      <c r="FY517" s="68"/>
      <c r="FZ517" s="68"/>
      <c r="GA517" s="68"/>
      <c r="GB517" s="68"/>
      <c r="GC517" s="68"/>
      <c r="GD517" s="68"/>
      <c r="GE517" s="68"/>
      <c r="GF517" s="68"/>
      <c r="GG517" s="68"/>
      <c r="GH517" s="68"/>
      <c r="GI517" s="68"/>
      <c r="GJ517" s="68"/>
      <c r="GK517" s="68"/>
      <c r="GL517" s="68"/>
      <c r="GM517" s="68"/>
      <c r="GN517" s="68"/>
      <c r="GO517" s="68"/>
      <c r="GP517" s="68"/>
      <c r="GQ517" s="68"/>
      <c r="GR517" s="68"/>
      <c r="GS517" s="68"/>
      <c r="GT517" s="68"/>
      <c r="GU517" s="68"/>
      <c r="GV517" s="68"/>
      <c r="GW517" s="68"/>
      <c r="GX517" s="68"/>
      <c r="GY517" s="68"/>
      <c r="GZ517" s="68"/>
      <c r="HA517" s="68"/>
      <c r="HB517" s="68"/>
      <c r="HC517" s="68"/>
      <c r="HD517" s="68"/>
      <c r="HE517" s="68"/>
      <c r="HF517" s="68"/>
      <c r="HG517" s="68"/>
      <c r="HH517" s="68"/>
      <c r="HI517" s="68"/>
      <c r="HJ517" s="68"/>
      <c r="HK517" s="68"/>
      <c r="HL517" s="68"/>
      <c r="HM517" s="68"/>
      <c r="HN517" s="68"/>
      <c r="HO517" s="68"/>
      <c r="HP517" s="68"/>
      <c r="HQ517" s="68"/>
      <c r="HR517" s="68"/>
      <c r="HS517" s="68"/>
      <c r="HT517" s="68"/>
      <c r="HU517" s="68"/>
      <c r="HV517" s="68"/>
      <c r="HW517" s="68"/>
      <c r="HX517" s="68"/>
      <c r="HY517" s="68"/>
      <c r="HZ517" s="68"/>
      <c r="IA517" s="68"/>
      <c r="IB517" s="68"/>
      <c r="IC517" s="68"/>
      <c r="ID517" s="68"/>
      <c r="IE517" s="68"/>
      <c r="IF517" s="68"/>
      <c r="IG517" s="68"/>
      <c r="IH517" s="68"/>
      <c r="II517" s="68"/>
      <c r="IJ517" s="68"/>
      <c r="IK517" s="68"/>
    </row>
    <row r="518" spans="1:245" x14ac:dyDescent="0.35">
      <c r="A518" s="84" t="s">
        <v>505</v>
      </c>
      <c r="B518" s="84" t="s">
        <v>927</v>
      </c>
      <c r="C518" s="84" t="s">
        <v>8</v>
      </c>
      <c r="D518" s="85">
        <v>5000000</v>
      </c>
      <c r="E518" s="86"/>
      <c r="F518" s="70"/>
      <c r="G518" s="70"/>
      <c r="H518" s="70"/>
      <c r="I518" s="70"/>
      <c r="J518" s="70"/>
      <c r="K518" s="70"/>
      <c r="L518" s="70"/>
      <c r="M518" s="70"/>
      <c r="N518" s="70"/>
      <c r="O518" s="70"/>
      <c r="P518" s="70"/>
      <c r="Q518" s="70"/>
      <c r="R518" s="70"/>
      <c r="S518" s="70"/>
      <c r="T518" s="70"/>
      <c r="U518" s="70"/>
      <c r="V518" s="70"/>
      <c r="W518" s="70"/>
      <c r="X518" s="70"/>
      <c r="Y518" s="70"/>
      <c r="Z518" s="70"/>
      <c r="AA518" s="70"/>
      <c r="AB518" s="70"/>
      <c r="AC518" s="70"/>
      <c r="AD518" s="70"/>
      <c r="AE518" s="70"/>
      <c r="AF518" s="70"/>
      <c r="AG518" s="70"/>
      <c r="AH518" s="70"/>
      <c r="AI518" s="70"/>
      <c r="AJ518" s="70"/>
      <c r="AK518" s="70"/>
      <c r="AL518" s="70"/>
      <c r="AM518" s="70"/>
      <c r="AN518" s="70"/>
      <c r="AO518" s="70"/>
      <c r="AP518" s="70"/>
      <c r="AQ518" s="70"/>
      <c r="AR518" s="70"/>
      <c r="AS518" s="70"/>
      <c r="AT518" s="70"/>
      <c r="AU518" s="70"/>
      <c r="AV518" s="70"/>
      <c r="AW518" s="70"/>
      <c r="AX518" s="70"/>
      <c r="AY518" s="70"/>
      <c r="AZ518" s="70"/>
      <c r="BA518" s="70"/>
      <c r="BB518" s="70"/>
      <c r="BC518" s="70"/>
      <c r="BD518" s="70"/>
      <c r="BE518" s="70"/>
      <c r="BF518" s="70"/>
      <c r="BG518" s="70"/>
      <c r="BH518" s="70"/>
      <c r="BI518" s="70"/>
      <c r="BJ518" s="70"/>
      <c r="BK518" s="70"/>
      <c r="BL518" s="70"/>
      <c r="BM518" s="70"/>
      <c r="BN518" s="70"/>
      <c r="BO518" s="70"/>
      <c r="BP518" s="70"/>
      <c r="BQ518" s="70"/>
      <c r="BR518" s="70"/>
      <c r="BS518" s="70"/>
      <c r="BT518" s="70"/>
      <c r="BU518" s="70"/>
      <c r="BV518" s="70"/>
      <c r="BW518" s="70"/>
      <c r="BX518" s="70"/>
      <c r="BY518" s="70"/>
      <c r="BZ518" s="70"/>
      <c r="CA518" s="70"/>
      <c r="CB518" s="70"/>
      <c r="CC518" s="70"/>
      <c r="CD518" s="70"/>
      <c r="CE518" s="70"/>
      <c r="CF518" s="70"/>
      <c r="CG518" s="70"/>
      <c r="CH518" s="70"/>
      <c r="CI518" s="70"/>
      <c r="CJ518" s="70"/>
      <c r="CK518" s="70"/>
      <c r="CL518" s="70"/>
      <c r="CM518" s="70"/>
      <c r="CN518" s="70"/>
      <c r="CO518" s="70"/>
      <c r="CP518" s="70"/>
      <c r="CQ518" s="70"/>
      <c r="CR518" s="70"/>
      <c r="CS518" s="70"/>
      <c r="CT518" s="70"/>
      <c r="CU518" s="70"/>
      <c r="CV518" s="70"/>
      <c r="CW518" s="70"/>
      <c r="CX518" s="70"/>
      <c r="CY518" s="70"/>
      <c r="CZ518" s="70"/>
      <c r="DA518" s="70"/>
      <c r="DB518" s="70"/>
      <c r="DC518" s="70"/>
      <c r="DD518" s="70"/>
      <c r="DE518" s="70"/>
      <c r="DF518" s="70"/>
      <c r="DG518" s="70"/>
      <c r="DH518" s="70"/>
      <c r="DI518" s="70"/>
      <c r="DJ518" s="70"/>
      <c r="DK518" s="70"/>
      <c r="DL518" s="70"/>
      <c r="DM518" s="70"/>
      <c r="DN518" s="70"/>
      <c r="DO518" s="70"/>
      <c r="DP518" s="70"/>
      <c r="DQ518" s="70"/>
      <c r="DR518" s="70"/>
      <c r="DS518" s="70"/>
      <c r="DT518" s="70"/>
      <c r="DU518" s="70"/>
      <c r="DV518" s="70"/>
      <c r="DW518" s="70"/>
      <c r="DX518" s="70"/>
      <c r="DY518" s="70"/>
      <c r="DZ518" s="70"/>
      <c r="EA518" s="70"/>
      <c r="EB518" s="70"/>
      <c r="EC518" s="70"/>
      <c r="ED518" s="70"/>
      <c r="EE518" s="70"/>
      <c r="EF518" s="70"/>
      <c r="EG518" s="70"/>
      <c r="EH518" s="70"/>
      <c r="EI518" s="70"/>
      <c r="EJ518" s="70"/>
      <c r="EK518" s="70"/>
      <c r="EL518" s="70"/>
      <c r="EM518" s="70"/>
      <c r="EN518" s="70"/>
      <c r="EO518" s="70"/>
      <c r="EP518" s="70"/>
      <c r="EQ518" s="70"/>
      <c r="ER518" s="70"/>
      <c r="ES518" s="70"/>
      <c r="ET518" s="70"/>
      <c r="EU518" s="70"/>
      <c r="EV518" s="70"/>
      <c r="EW518" s="70"/>
      <c r="EX518" s="70"/>
      <c r="EY518" s="70"/>
      <c r="EZ518" s="70"/>
      <c r="FA518" s="70"/>
      <c r="FB518" s="70"/>
      <c r="FC518" s="70"/>
      <c r="FD518" s="70"/>
      <c r="FE518" s="70"/>
      <c r="FF518" s="70"/>
      <c r="FG518" s="70"/>
      <c r="FH518" s="70"/>
      <c r="FI518" s="70"/>
      <c r="FJ518" s="70"/>
      <c r="FK518" s="70"/>
      <c r="FL518" s="70"/>
      <c r="FM518" s="70"/>
      <c r="FN518" s="70"/>
      <c r="FO518" s="70"/>
      <c r="FP518" s="70"/>
      <c r="FQ518" s="70"/>
      <c r="FR518" s="70"/>
      <c r="FS518" s="70"/>
      <c r="FT518" s="70"/>
      <c r="FU518" s="70"/>
      <c r="FV518" s="70"/>
      <c r="FW518" s="70"/>
      <c r="FX518" s="70"/>
      <c r="FY518" s="70"/>
      <c r="FZ518" s="70"/>
      <c r="GA518" s="70"/>
      <c r="GB518" s="70"/>
      <c r="GC518" s="70"/>
      <c r="GD518" s="70"/>
      <c r="GE518" s="70"/>
      <c r="GF518" s="70"/>
      <c r="GG518" s="70"/>
      <c r="GH518" s="70"/>
      <c r="GI518" s="70"/>
      <c r="GJ518" s="70"/>
      <c r="GK518" s="70"/>
      <c r="GL518" s="70"/>
      <c r="GM518" s="70"/>
      <c r="GN518" s="70"/>
      <c r="GO518" s="70"/>
      <c r="GP518" s="70"/>
      <c r="GQ518" s="70"/>
      <c r="GR518" s="70"/>
      <c r="GS518" s="70"/>
      <c r="GT518" s="70"/>
      <c r="GU518" s="70"/>
      <c r="GV518" s="70"/>
      <c r="GW518" s="70"/>
      <c r="GX518" s="70"/>
      <c r="GY518" s="70"/>
      <c r="GZ518" s="70"/>
      <c r="HA518" s="70"/>
      <c r="HB518" s="70"/>
      <c r="HC518" s="70"/>
      <c r="HD518" s="70"/>
      <c r="HE518" s="70"/>
      <c r="HF518" s="70"/>
      <c r="HG518" s="70"/>
      <c r="HH518" s="70"/>
      <c r="HI518" s="70"/>
      <c r="HJ518" s="70"/>
      <c r="HK518" s="70"/>
      <c r="HL518" s="70"/>
      <c r="HM518" s="70"/>
      <c r="HN518" s="70"/>
      <c r="HO518" s="70"/>
      <c r="HP518" s="70"/>
      <c r="HQ518" s="70"/>
      <c r="HR518" s="70"/>
      <c r="HS518" s="70"/>
      <c r="HT518" s="70"/>
      <c r="HU518" s="70"/>
      <c r="HV518" s="70"/>
      <c r="HW518" s="70"/>
      <c r="HX518" s="70"/>
      <c r="HY518" s="70"/>
      <c r="HZ518" s="70"/>
      <c r="IA518" s="70"/>
      <c r="IB518" s="70"/>
      <c r="IC518" s="70"/>
      <c r="ID518" s="70"/>
      <c r="IE518" s="70"/>
      <c r="IF518" s="70"/>
      <c r="IG518" s="70"/>
      <c r="IH518" s="70"/>
      <c r="II518" s="70"/>
      <c r="IJ518" s="70"/>
      <c r="IK518" s="70"/>
    </row>
    <row r="519" spans="1:245" x14ac:dyDescent="0.35">
      <c r="A519" s="84" t="s">
        <v>506</v>
      </c>
      <c r="B519" s="84" t="s">
        <v>928</v>
      </c>
      <c r="C519" s="84" t="s">
        <v>8</v>
      </c>
      <c r="D519" s="85">
        <v>5000000</v>
      </c>
      <c r="E519" s="86"/>
      <c r="F519" s="68"/>
      <c r="G519" s="68"/>
      <c r="H519" s="68"/>
      <c r="I519" s="68"/>
      <c r="J519" s="68"/>
      <c r="K519" s="68"/>
      <c r="L519" s="68"/>
      <c r="M519" s="68"/>
      <c r="N519" s="68"/>
      <c r="O519" s="68"/>
      <c r="P519" s="68"/>
      <c r="Q519" s="68"/>
      <c r="R519" s="68"/>
      <c r="S519" s="68"/>
      <c r="T519" s="68"/>
      <c r="U519" s="68"/>
      <c r="V519" s="68"/>
      <c r="W519" s="68"/>
      <c r="X519" s="68"/>
      <c r="Y519" s="68"/>
      <c r="Z519" s="68"/>
      <c r="AA519" s="68"/>
      <c r="AB519" s="68"/>
      <c r="AC519" s="68"/>
      <c r="AD519" s="68"/>
      <c r="AE519" s="68"/>
      <c r="AF519" s="68"/>
      <c r="AG519" s="68"/>
      <c r="AH519" s="68"/>
      <c r="AI519" s="68"/>
      <c r="AJ519" s="68"/>
      <c r="AK519" s="68"/>
      <c r="AL519" s="68"/>
      <c r="AM519" s="68"/>
      <c r="AN519" s="68"/>
      <c r="AO519" s="68"/>
      <c r="AP519" s="68"/>
      <c r="AQ519" s="68"/>
      <c r="AR519" s="68"/>
      <c r="AS519" s="68"/>
      <c r="AT519" s="68"/>
      <c r="AU519" s="68"/>
      <c r="AV519" s="68"/>
      <c r="AW519" s="68"/>
      <c r="AX519" s="68"/>
      <c r="AY519" s="68"/>
      <c r="AZ519" s="68"/>
      <c r="BA519" s="68"/>
      <c r="BB519" s="68"/>
      <c r="BC519" s="68"/>
      <c r="BD519" s="68"/>
      <c r="BE519" s="68"/>
      <c r="BF519" s="68"/>
      <c r="BG519" s="68"/>
      <c r="BH519" s="68"/>
      <c r="BI519" s="68"/>
      <c r="BJ519" s="68"/>
      <c r="BK519" s="68"/>
      <c r="BL519" s="68"/>
      <c r="BM519" s="68"/>
      <c r="BN519" s="68"/>
      <c r="BO519" s="68"/>
      <c r="BP519" s="68"/>
      <c r="BQ519" s="68"/>
      <c r="BR519" s="68"/>
      <c r="BS519" s="68"/>
      <c r="BT519" s="68"/>
      <c r="BU519" s="68"/>
      <c r="BV519" s="68"/>
      <c r="BW519" s="68"/>
      <c r="BX519" s="68"/>
      <c r="BY519" s="68"/>
      <c r="BZ519" s="68"/>
      <c r="CA519" s="68"/>
      <c r="CB519" s="68"/>
      <c r="CC519" s="68"/>
      <c r="CD519" s="68"/>
      <c r="CE519" s="68"/>
      <c r="CF519" s="68"/>
      <c r="CG519" s="68"/>
      <c r="CH519" s="68"/>
      <c r="CI519" s="68"/>
      <c r="CJ519" s="68"/>
      <c r="CK519" s="68"/>
      <c r="CL519" s="68"/>
      <c r="CM519" s="68"/>
      <c r="CN519" s="68"/>
      <c r="CO519" s="68"/>
      <c r="CP519" s="68"/>
      <c r="CQ519" s="68"/>
      <c r="CR519" s="68"/>
      <c r="CS519" s="68"/>
      <c r="CT519" s="68"/>
      <c r="CU519" s="68"/>
      <c r="CV519" s="68"/>
      <c r="CW519" s="68"/>
      <c r="CX519" s="68"/>
      <c r="CY519" s="68"/>
      <c r="CZ519" s="68"/>
      <c r="DA519" s="68"/>
      <c r="DB519" s="68"/>
      <c r="DC519" s="68"/>
      <c r="DD519" s="68"/>
      <c r="DE519" s="68"/>
      <c r="DF519" s="68"/>
      <c r="DG519" s="68"/>
      <c r="DH519" s="68"/>
      <c r="DI519" s="68"/>
      <c r="DJ519" s="68"/>
      <c r="DK519" s="68"/>
      <c r="DL519" s="68"/>
      <c r="DM519" s="68"/>
      <c r="DN519" s="68"/>
      <c r="DO519" s="68"/>
      <c r="DP519" s="68"/>
      <c r="DQ519" s="68"/>
      <c r="DR519" s="68"/>
      <c r="DS519" s="68"/>
      <c r="DT519" s="68"/>
      <c r="DU519" s="68"/>
      <c r="DV519" s="68"/>
      <c r="DW519" s="68"/>
      <c r="DX519" s="68"/>
      <c r="DY519" s="68"/>
      <c r="DZ519" s="68"/>
      <c r="EA519" s="68"/>
      <c r="EB519" s="68"/>
      <c r="EC519" s="68"/>
      <c r="ED519" s="68"/>
      <c r="EE519" s="68"/>
      <c r="EF519" s="68"/>
      <c r="EG519" s="68"/>
      <c r="EH519" s="68"/>
      <c r="EI519" s="68"/>
      <c r="EJ519" s="68"/>
      <c r="EK519" s="68"/>
      <c r="EL519" s="68"/>
      <c r="EM519" s="68"/>
      <c r="EN519" s="68"/>
      <c r="EO519" s="68"/>
      <c r="EP519" s="68"/>
      <c r="EQ519" s="68"/>
      <c r="ER519" s="68"/>
      <c r="ES519" s="68"/>
      <c r="ET519" s="68"/>
      <c r="EU519" s="68"/>
      <c r="EV519" s="68"/>
      <c r="EW519" s="68"/>
      <c r="EX519" s="68"/>
      <c r="EY519" s="68"/>
      <c r="EZ519" s="68"/>
      <c r="FA519" s="68"/>
      <c r="FB519" s="68"/>
      <c r="FC519" s="68"/>
      <c r="FD519" s="68"/>
      <c r="FE519" s="68"/>
      <c r="FF519" s="68"/>
      <c r="FG519" s="68"/>
      <c r="FH519" s="68"/>
      <c r="FI519" s="68"/>
      <c r="FJ519" s="68"/>
      <c r="FK519" s="68"/>
      <c r="FL519" s="68"/>
      <c r="FM519" s="68"/>
      <c r="FN519" s="68"/>
      <c r="FO519" s="68"/>
      <c r="FP519" s="68"/>
      <c r="FQ519" s="68"/>
      <c r="FR519" s="68"/>
      <c r="FS519" s="68"/>
      <c r="FT519" s="68"/>
      <c r="FU519" s="68"/>
      <c r="FV519" s="68"/>
      <c r="FW519" s="68"/>
      <c r="FX519" s="68"/>
      <c r="FY519" s="68"/>
      <c r="FZ519" s="68"/>
      <c r="GA519" s="68"/>
      <c r="GB519" s="68"/>
      <c r="GC519" s="68"/>
      <c r="GD519" s="68"/>
      <c r="GE519" s="68"/>
      <c r="GF519" s="68"/>
      <c r="GG519" s="68"/>
      <c r="GH519" s="68"/>
      <c r="GI519" s="68"/>
      <c r="GJ519" s="68"/>
      <c r="GK519" s="68"/>
      <c r="GL519" s="68"/>
      <c r="GM519" s="68"/>
      <c r="GN519" s="68"/>
      <c r="GO519" s="68"/>
      <c r="GP519" s="68"/>
      <c r="GQ519" s="68"/>
      <c r="GR519" s="68"/>
      <c r="GS519" s="68"/>
      <c r="GT519" s="68"/>
      <c r="GU519" s="68"/>
      <c r="GV519" s="68"/>
      <c r="GW519" s="68"/>
      <c r="GX519" s="68"/>
      <c r="GY519" s="68"/>
      <c r="GZ519" s="68"/>
      <c r="HA519" s="68"/>
      <c r="HB519" s="68"/>
      <c r="HC519" s="68"/>
      <c r="HD519" s="68"/>
      <c r="HE519" s="68"/>
      <c r="HF519" s="68"/>
      <c r="HG519" s="68"/>
      <c r="HH519" s="68"/>
      <c r="HI519" s="68"/>
      <c r="HJ519" s="68"/>
      <c r="HK519" s="68"/>
      <c r="HL519" s="68"/>
      <c r="HM519" s="68"/>
      <c r="HN519" s="68"/>
      <c r="HO519" s="68"/>
      <c r="HP519" s="68"/>
      <c r="HQ519" s="68"/>
      <c r="HR519" s="68"/>
      <c r="HS519" s="68"/>
      <c r="HT519" s="68"/>
      <c r="HU519" s="68"/>
      <c r="HV519" s="68"/>
      <c r="HW519" s="68"/>
      <c r="HX519" s="68"/>
      <c r="HY519" s="68"/>
      <c r="HZ519" s="68"/>
      <c r="IA519" s="68"/>
      <c r="IB519" s="68"/>
      <c r="IC519" s="68"/>
      <c r="ID519" s="68"/>
      <c r="IE519" s="68"/>
      <c r="IF519" s="68"/>
      <c r="IG519" s="68"/>
      <c r="IH519" s="68"/>
      <c r="II519" s="68"/>
      <c r="IJ519" s="68"/>
      <c r="IK519" s="68"/>
    </row>
    <row r="520" spans="1:245" s="70" customFormat="1" x14ac:dyDescent="0.35">
      <c r="A520" s="84" t="s">
        <v>507</v>
      </c>
      <c r="B520" s="84" t="s">
        <v>929</v>
      </c>
      <c r="C520" s="84" t="s">
        <v>8</v>
      </c>
      <c r="D520" s="85">
        <v>5000000</v>
      </c>
      <c r="E520" s="86"/>
    </row>
    <row r="521" spans="1:245" s="69" customFormat="1" x14ac:dyDescent="0.35">
      <c r="A521" s="89" t="s">
        <v>930</v>
      </c>
      <c r="B521" s="89" t="s">
        <v>931</v>
      </c>
      <c r="C521" s="89" t="s">
        <v>8</v>
      </c>
      <c r="D521" s="90">
        <v>5000000</v>
      </c>
      <c r="E521" s="91" t="s">
        <v>542</v>
      </c>
    </row>
    <row r="522" spans="1:245" s="69" customFormat="1" x14ac:dyDescent="0.35">
      <c r="A522" s="89" t="s">
        <v>1044</v>
      </c>
      <c r="B522" s="89" t="s">
        <v>1045</v>
      </c>
      <c r="C522" s="89" t="s">
        <v>8</v>
      </c>
      <c r="D522" s="90">
        <v>6000000</v>
      </c>
      <c r="E522" s="91" t="s">
        <v>542</v>
      </c>
    </row>
    <row r="523" spans="1:245" s="70" customFormat="1" x14ac:dyDescent="0.35">
      <c r="A523" s="84"/>
      <c r="B523" s="84"/>
      <c r="C523" s="84"/>
      <c r="D523" s="85"/>
      <c r="E523" s="86"/>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row>
    <row r="524" spans="1:245" x14ac:dyDescent="0.35">
      <c r="A524" s="84" t="s">
        <v>508</v>
      </c>
      <c r="B524" s="84" t="s">
        <v>932</v>
      </c>
      <c r="C524" s="84" t="s">
        <v>17</v>
      </c>
      <c r="D524" s="85">
        <v>6000000</v>
      </c>
      <c r="E524" s="86"/>
    </row>
    <row r="525" spans="1:245" x14ac:dyDescent="0.35">
      <c r="A525" s="84" t="s">
        <v>510</v>
      </c>
      <c r="B525" s="84" t="s">
        <v>933</v>
      </c>
      <c r="C525" s="84" t="s">
        <v>17</v>
      </c>
      <c r="D525" s="85">
        <v>5000000</v>
      </c>
      <c r="E525" s="86"/>
    </row>
    <row r="526" spans="1:245" x14ac:dyDescent="0.35">
      <c r="A526" s="84" t="s">
        <v>511</v>
      </c>
      <c r="B526" s="84" t="s">
        <v>934</v>
      </c>
      <c r="C526" s="84" t="s">
        <v>17</v>
      </c>
      <c r="D526" s="85">
        <v>5000000</v>
      </c>
      <c r="E526" s="86"/>
    </row>
    <row r="527" spans="1:245" x14ac:dyDescent="0.35">
      <c r="A527" s="84" t="s">
        <v>512</v>
      </c>
      <c r="B527" s="84" t="s">
        <v>514</v>
      </c>
      <c r="C527" s="84" t="s">
        <v>17</v>
      </c>
      <c r="D527" s="85">
        <v>5000000</v>
      </c>
      <c r="E527" s="86"/>
    </row>
    <row r="528" spans="1:245" x14ac:dyDescent="0.35">
      <c r="A528" s="110" t="s">
        <v>513</v>
      </c>
      <c r="B528" s="110" t="s">
        <v>624</v>
      </c>
      <c r="C528" s="110" t="s">
        <v>17</v>
      </c>
      <c r="D528" s="107">
        <v>6000000</v>
      </c>
      <c r="E528" s="108" t="s">
        <v>542</v>
      </c>
    </row>
    <row r="529" spans="1:5" x14ac:dyDescent="0.35">
      <c r="A529" s="84"/>
      <c r="B529" s="84"/>
      <c r="C529" s="84"/>
      <c r="D529" s="85"/>
      <c r="E529" s="86"/>
    </row>
    <row r="530" spans="1:5" x14ac:dyDescent="0.35">
      <c r="A530" s="84" t="s">
        <v>515</v>
      </c>
      <c r="B530" s="84" t="s">
        <v>935</v>
      </c>
      <c r="C530" s="84" t="s">
        <v>24</v>
      </c>
      <c r="D530" s="85">
        <v>7000000</v>
      </c>
      <c r="E530" s="86"/>
    </row>
    <row r="531" spans="1:5" x14ac:dyDescent="0.35">
      <c r="A531" s="84" t="s">
        <v>516</v>
      </c>
      <c r="B531" s="84" t="s">
        <v>936</v>
      </c>
      <c r="C531" s="84" t="s">
        <v>24</v>
      </c>
      <c r="D531" s="85">
        <v>7000000</v>
      </c>
      <c r="E531" s="86"/>
    </row>
    <row r="532" spans="1:5" x14ac:dyDescent="0.35">
      <c r="A532" s="84" t="s">
        <v>517</v>
      </c>
      <c r="B532" s="84" t="s">
        <v>937</v>
      </c>
      <c r="C532" s="84" t="s">
        <v>24</v>
      </c>
      <c r="D532" s="85">
        <v>7000000</v>
      </c>
      <c r="E532" s="86"/>
    </row>
    <row r="533" spans="1:5" x14ac:dyDescent="0.35">
      <c r="A533" s="84" t="s">
        <v>518</v>
      </c>
      <c r="B533" s="84" t="s">
        <v>938</v>
      </c>
      <c r="C533" s="84" t="s">
        <v>24</v>
      </c>
      <c r="D533" s="85">
        <v>7000000</v>
      </c>
      <c r="E533" s="111"/>
    </row>
    <row r="534" spans="1:5" x14ac:dyDescent="0.35">
      <c r="A534" s="102" t="s">
        <v>787</v>
      </c>
      <c r="B534" s="102" t="s">
        <v>939</v>
      </c>
      <c r="C534" s="102" t="s">
        <v>24</v>
      </c>
      <c r="D534" s="103">
        <v>6000000</v>
      </c>
      <c r="E534" s="104"/>
    </row>
    <row r="535" spans="1:5" x14ac:dyDescent="0.35">
      <c r="A535" s="84" t="s">
        <v>541</v>
      </c>
      <c r="B535" s="84" t="s">
        <v>940</v>
      </c>
      <c r="C535" s="84" t="s">
        <v>24</v>
      </c>
      <c r="D535" s="85">
        <v>5000000</v>
      </c>
      <c r="E535" s="86"/>
    </row>
    <row r="536" spans="1:5" x14ac:dyDescent="0.35">
      <c r="A536" s="89" t="s">
        <v>941</v>
      </c>
      <c r="B536" s="89" t="s">
        <v>788</v>
      </c>
      <c r="C536" s="89" t="s">
        <v>24</v>
      </c>
      <c r="D536" s="90">
        <v>7000000</v>
      </c>
      <c r="E536" s="91" t="s">
        <v>542</v>
      </c>
    </row>
    <row r="537" spans="1:5" x14ac:dyDescent="0.35">
      <c r="A537" s="84"/>
      <c r="B537" s="84"/>
      <c r="C537" s="84"/>
      <c r="D537" s="85"/>
      <c r="E537" s="86"/>
    </row>
    <row r="538" spans="1:5" x14ac:dyDescent="0.35">
      <c r="A538" s="84"/>
      <c r="B538" s="84"/>
      <c r="C538" s="84"/>
      <c r="D538" s="85"/>
      <c r="E538" s="86"/>
    </row>
    <row r="539" spans="1:5" x14ac:dyDescent="0.35">
      <c r="A539" s="87"/>
      <c r="B539" s="87" t="s">
        <v>323</v>
      </c>
      <c r="C539" s="87"/>
      <c r="D539" s="88"/>
      <c r="E539" s="80"/>
    </row>
    <row r="540" spans="1:5" x14ac:dyDescent="0.35">
      <c r="A540" s="84" t="s">
        <v>324</v>
      </c>
      <c r="B540" s="84" t="s">
        <v>325</v>
      </c>
      <c r="C540" s="84" t="s">
        <v>6</v>
      </c>
      <c r="D540" s="85">
        <v>8000000</v>
      </c>
      <c r="E540" s="86"/>
    </row>
    <row r="541" spans="1:5" x14ac:dyDescent="0.35">
      <c r="A541" s="84"/>
      <c r="B541" s="84"/>
      <c r="C541" s="84"/>
      <c r="D541" s="85"/>
      <c r="E541" s="86"/>
    </row>
    <row r="542" spans="1:5" x14ac:dyDescent="0.35">
      <c r="A542" s="84" t="s">
        <v>326</v>
      </c>
      <c r="B542" s="84" t="s">
        <v>293</v>
      </c>
      <c r="C542" s="84" t="s">
        <v>8</v>
      </c>
      <c r="D542" s="85">
        <v>9000000</v>
      </c>
      <c r="E542" s="86"/>
    </row>
    <row r="543" spans="1:5" x14ac:dyDescent="0.35">
      <c r="A543" s="84" t="s">
        <v>327</v>
      </c>
      <c r="B543" s="84" t="s">
        <v>35</v>
      </c>
      <c r="C543" s="84" t="s">
        <v>8</v>
      </c>
      <c r="D543" s="85">
        <v>8000000</v>
      </c>
      <c r="E543" s="86"/>
    </row>
    <row r="544" spans="1:5" x14ac:dyDescent="0.35">
      <c r="A544" s="84" t="s">
        <v>329</v>
      </c>
      <c r="B544" s="84" t="s">
        <v>520</v>
      </c>
      <c r="C544" s="84" t="s">
        <v>8</v>
      </c>
      <c r="D544" s="85">
        <v>7000000</v>
      </c>
      <c r="E544" s="86"/>
    </row>
    <row r="545" spans="1:5" s="69" customFormat="1" x14ac:dyDescent="0.35">
      <c r="A545" s="84" t="s">
        <v>330</v>
      </c>
      <c r="B545" s="84" t="s">
        <v>245</v>
      </c>
      <c r="C545" s="84" t="s">
        <v>8</v>
      </c>
      <c r="D545" s="85">
        <v>7000000</v>
      </c>
      <c r="E545" s="86"/>
    </row>
    <row r="546" spans="1:5" x14ac:dyDescent="0.35">
      <c r="A546" s="84" t="s">
        <v>331</v>
      </c>
      <c r="B546" s="84" t="s">
        <v>942</v>
      </c>
      <c r="C546" s="84" t="s">
        <v>8</v>
      </c>
      <c r="D546" s="85">
        <v>6000000</v>
      </c>
      <c r="E546" s="86"/>
    </row>
    <row r="547" spans="1:5" x14ac:dyDescent="0.35">
      <c r="A547" s="84" t="s">
        <v>332</v>
      </c>
      <c r="B547" s="84" t="s">
        <v>943</v>
      </c>
      <c r="C547" s="84" t="s">
        <v>8</v>
      </c>
      <c r="D547" s="85">
        <v>6000000</v>
      </c>
      <c r="E547" s="86"/>
    </row>
    <row r="548" spans="1:5" x14ac:dyDescent="0.35">
      <c r="A548" s="84"/>
      <c r="B548" s="84"/>
      <c r="C548" s="84"/>
      <c r="D548" s="85"/>
      <c r="E548" s="86"/>
    </row>
    <row r="549" spans="1:5" x14ac:dyDescent="0.35">
      <c r="A549" s="84" t="s">
        <v>334</v>
      </c>
      <c r="B549" s="84" t="s">
        <v>444</v>
      </c>
      <c r="C549" s="84" t="s">
        <v>17</v>
      </c>
      <c r="D549" s="85">
        <v>13000000</v>
      </c>
      <c r="E549" s="86"/>
    </row>
    <row r="550" spans="1:5" x14ac:dyDescent="0.35">
      <c r="A550" s="84" t="s">
        <v>335</v>
      </c>
      <c r="B550" s="84" t="s">
        <v>337</v>
      </c>
      <c r="C550" s="84" t="s">
        <v>17</v>
      </c>
      <c r="D550" s="85">
        <v>9000000</v>
      </c>
      <c r="E550" s="86"/>
    </row>
    <row r="551" spans="1:5" s="69" customFormat="1" x14ac:dyDescent="0.35">
      <c r="A551" s="92" t="s">
        <v>336</v>
      </c>
      <c r="B551" s="92" t="s">
        <v>546</v>
      </c>
      <c r="C551" s="92" t="s">
        <v>17</v>
      </c>
      <c r="D551" s="95">
        <v>9000000</v>
      </c>
      <c r="E551" s="94"/>
    </row>
    <row r="552" spans="1:5" s="69" customFormat="1" x14ac:dyDescent="0.35">
      <c r="A552" s="84" t="s">
        <v>338</v>
      </c>
      <c r="B552" s="84" t="s">
        <v>523</v>
      </c>
      <c r="C552" s="84" t="s">
        <v>17</v>
      </c>
      <c r="D552" s="85">
        <v>8000000</v>
      </c>
      <c r="E552" s="86"/>
    </row>
    <row r="553" spans="1:5" x14ac:dyDescent="0.35">
      <c r="A553" s="84" t="s">
        <v>340</v>
      </c>
      <c r="B553" s="84" t="s">
        <v>944</v>
      </c>
      <c r="C553" s="84" t="s">
        <v>17</v>
      </c>
      <c r="D553" s="85">
        <v>8000000</v>
      </c>
      <c r="E553" s="86"/>
    </row>
    <row r="554" spans="1:5" x14ac:dyDescent="0.35">
      <c r="A554" s="84" t="s">
        <v>341</v>
      </c>
      <c r="B554" s="84" t="s">
        <v>945</v>
      </c>
      <c r="C554" s="84" t="s">
        <v>17</v>
      </c>
      <c r="D554" s="85">
        <v>7000000</v>
      </c>
      <c r="E554" s="86"/>
    </row>
    <row r="555" spans="1:5" x14ac:dyDescent="0.35">
      <c r="A555" s="84" t="s">
        <v>343</v>
      </c>
      <c r="B555" s="84" t="s">
        <v>946</v>
      </c>
      <c r="C555" s="84" t="s">
        <v>17</v>
      </c>
      <c r="D555" s="85">
        <v>6000000</v>
      </c>
      <c r="E555" s="86"/>
    </row>
    <row r="556" spans="1:5" x14ac:dyDescent="0.35">
      <c r="A556" s="84" t="s">
        <v>344</v>
      </c>
      <c r="B556" s="84" t="s">
        <v>947</v>
      </c>
      <c r="C556" s="84" t="s">
        <v>17</v>
      </c>
      <c r="D556" s="85">
        <v>5000000</v>
      </c>
      <c r="E556" s="86"/>
    </row>
    <row r="557" spans="1:5" x14ac:dyDescent="0.35">
      <c r="A557" s="92"/>
      <c r="B557" s="92"/>
      <c r="C557" s="92"/>
      <c r="D557" s="95"/>
      <c r="E557" s="94"/>
    </row>
    <row r="558" spans="1:5" x14ac:dyDescent="0.35">
      <c r="A558" s="84" t="s">
        <v>346</v>
      </c>
      <c r="B558" s="84" t="s">
        <v>948</v>
      </c>
      <c r="C558" s="84" t="s">
        <v>24</v>
      </c>
      <c r="D558" s="85">
        <v>15000000</v>
      </c>
      <c r="E558" s="86"/>
    </row>
    <row r="559" spans="1:5" x14ac:dyDescent="0.35">
      <c r="A559" s="84" t="s">
        <v>347</v>
      </c>
      <c r="B559" s="84" t="s">
        <v>949</v>
      </c>
      <c r="C559" s="84" t="s">
        <v>24</v>
      </c>
      <c r="D559" s="85">
        <v>13000000</v>
      </c>
      <c r="E559" s="86"/>
    </row>
    <row r="560" spans="1:5" x14ac:dyDescent="0.35">
      <c r="A560" s="84" t="s">
        <v>348</v>
      </c>
      <c r="B560" s="84" t="s">
        <v>550</v>
      </c>
      <c r="C560" s="84" t="s">
        <v>24</v>
      </c>
      <c r="D560" s="85">
        <v>10000000</v>
      </c>
      <c r="E560" s="86"/>
    </row>
    <row r="561" spans="1:5" x14ac:dyDescent="0.35">
      <c r="A561" s="84" t="s">
        <v>349</v>
      </c>
      <c r="B561" s="84" t="s">
        <v>950</v>
      </c>
      <c r="C561" s="84" t="s">
        <v>24</v>
      </c>
      <c r="D561" s="85">
        <v>7000000</v>
      </c>
      <c r="E561" s="86"/>
    </row>
    <row r="562" spans="1:5" x14ac:dyDescent="0.35">
      <c r="A562" s="89" t="s">
        <v>545</v>
      </c>
      <c r="B562" s="89" t="s">
        <v>951</v>
      </c>
      <c r="C562" s="89" t="s">
        <v>24</v>
      </c>
      <c r="D562" s="90">
        <v>9000000</v>
      </c>
      <c r="E562" s="91" t="s">
        <v>542</v>
      </c>
    </row>
    <row r="563" spans="1:5" x14ac:dyDescent="0.35">
      <c r="A563" s="1"/>
      <c r="B563" s="1"/>
      <c r="C563" s="1"/>
      <c r="D563" s="78"/>
    </row>
    <row r="564" spans="1:5" x14ac:dyDescent="0.35">
      <c r="A564" s="1"/>
      <c r="B564" s="1"/>
      <c r="C564" s="1"/>
      <c r="D564" s="78"/>
    </row>
    <row r="565" spans="1:5" x14ac:dyDescent="0.35">
      <c r="A565" s="1"/>
      <c r="B565" s="1"/>
      <c r="C565" s="1"/>
      <c r="D565" s="78"/>
    </row>
    <row r="566" spans="1:5" x14ac:dyDescent="0.35">
      <c r="A566" s="1"/>
      <c r="B566" s="1"/>
      <c r="C566" s="1"/>
      <c r="D566" s="78"/>
    </row>
    <row r="567" spans="1:5" x14ac:dyDescent="0.35">
      <c r="A567" s="1"/>
      <c r="B567" s="1"/>
      <c r="C567" s="1"/>
      <c r="D567" s="78"/>
    </row>
    <row r="568" spans="1:5" x14ac:dyDescent="0.35">
      <c r="A568" s="1"/>
      <c r="B568" s="1"/>
      <c r="C568" s="1"/>
      <c r="D568" s="78"/>
    </row>
    <row r="569" spans="1:5" x14ac:dyDescent="0.35">
      <c r="A569" s="1"/>
      <c r="B569" s="1"/>
      <c r="C569" s="1"/>
      <c r="D569" s="78"/>
    </row>
    <row r="570" spans="1:5" x14ac:dyDescent="0.35">
      <c r="A570" s="1"/>
      <c r="B570" s="1"/>
      <c r="C570" s="1"/>
      <c r="D570" s="78"/>
    </row>
    <row r="571" spans="1:5" x14ac:dyDescent="0.35">
      <c r="A571" s="1"/>
      <c r="B571" s="1"/>
      <c r="C571" s="1"/>
      <c r="D571" s="78"/>
    </row>
    <row r="572" spans="1:5" x14ac:dyDescent="0.35">
      <c r="A572" s="1"/>
      <c r="B572" s="1"/>
      <c r="C572" s="1"/>
      <c r="D572" s="78"/>
    </row>
    <row r="573" spans="1:5" x14ac:dyDescent="0.35">
      <c r="A573" s="1"/>
      <c r="B573" s="1"/>
      <c r="C573" s="1"/>
      <c r="D573" s="78"/>
    </row>
    <row r="574" spans="1:5" x14ac:dyDescent="0.35">
      <c r="A574" s="1"/>
      <c r="B574" s="1"/>
      <c r="C574" s="1"/>
      <c r="D574" s="78"/>
    </row>
    <row r="575" spans="1:5" x14ac:dyDescent="0.35">
      <c r="A575" s="1"/>
      <c r="B575" s="1"/>
      <c r="C575" s="1"/>
      <c r="D575" s="78"/>
    </row>
    <row r="576" spans="1:5" x14ac:dyDescent="0.35">
      <c r="A576" s="1"/>
      <c r="B576" s="1"/>
      <c r="C576" s="1"/>
      <c r="D576" s="78"/>
    </row>
    <row r="577" spans="1:4" x14ac:dyDescent="0.35">
      <c r="A577" s="1"/>
      <c r="B577" s="1"/>
      <c r="C577" s="1"/>
      <c r="D577" s="78"/>
    </row>
    <row r="578" spans="1:4" x14ac:dyDescent="0.35">
      <c r="A578" s="1"/>
      <c r="B578" s="1"/>
      <c r="C578" s="1"/>
      <c r="D578" s="78"/>
    </row>
    <row r="579" spans="1:4" x14ac:dyDescent="0.35">
      <c r="A579" s="1"/>
      <c r="B579" s="1"/>
      <c r="C579" s="1"/>
      <c r="D579" s="78"/>
    </row>
    <row r="580" spans="1:4" x14ac:dyDescent="0.35">
      <c r="A580" s="1"/>
      <c r="B580" s="1"/>
      <c r="C580" s="1"/>
      <c r="D580" s="78"/>
    </row>
    <row r="581" spans="1:4" x14ac:dyDescent="0.35">
      <c r="A581" s="1"/>
      <c r="B581" s="1"/>
      <c r="C581" s="1"/>
      <c r="D581" s="78"/>
    </row>
    <row r="582" spans="1:4" x14ac:dyDescent="0.35">
      <c r="A582" s="1"/>
      <c r="B582" s="1"/>
      <c r="C582" s="1"/>
      <c r="D582" s="78"/>
    </row>
    <row r="583" spans="1:4" x14ac:dyDescent="0.35">
      <c r="A583" s="1"/>
      <c r="B583" s="1"/>
      <c r="C583" s="1"/>
      <c r="D583" s="78"/>
    </row>
    <row r="584" spans="1:4" x14ac:dyDescent="0.35">
      <c r="A584" s="1"/>
      <c r="B584" s="1"/>
      <c r="C584" s="1"/>
      <c r="D584" s="78"/>
    </row>
    <row r="585" spans="1:4" x14ac:dyDescent="0.35">
      <c r="A585" s="1"/>
      <c r="B585" s="1"/>
      <c r="C585" s="1"/>
      <c r="D585" s="78"/>
    </row>
    <row r="586" spans="1:4" x14ac:dyDescent="0.35">
      <c r="A586" s="1"/>
      <c r="B586" s="1"/>
      <c r="C586" s="1"/>
      <c r="D586" s="78"/>
    </row>
    <row r="587" spans="1:4" x14ac:dyDescent="0.35">
      <c r="A587" s="1"/>
      <c r="B587" s="1"/>
      <c r="C587" s="1"/>
      <c r="D587" s="78"/>
    </row>
    <row r="588" spans="1:4" x14ac:dyDescent="0.35">
      <c r="A588" s="1"/>
      <c r="B588" s="1"/>
      <c r="C588" s="1"/>
      <c r="D588" s="78"/>
    </row>
    <row r="589" spans="1:4" x14ac:dyDescent="0.35">
      <c r="A589" s="1"/>
      <c r="B589" s="1"/>
      <c r="C589" s="1"/>
      <c r="D589" s="78"/>
    </row>
    <row r="590" spans="1:4" x14ac:dyDescent="0.35">
      <c r="A590" s="1"/>
      <c r="B590" s="1"/>
      <c r="C590" s="1"/>
      <c r="D590" s="78"/>
    </row>
    <row r="591" spans="1:4" x14ac:dyDescent="0.35">
      <c r="A591" s="1"/>
      <c r="B591" s="1"/>
      <c r="C591" s="1"/>
      <c r="D591" s="78"/>
    </row>
    <row r="592" spans="1:4" x14ac:dyDescent="0.35">
      <c r="A592" s="1"/>
      <c r="B592" s="1"/>
      <c r="C592" s="1"/>
      <c r="D592" s="78"/>
    </row>
    <row r="593" spans="1:4" x14ac:dyDescent="0.35">
      <c r="A593" s="1"/>
      <c r="B593" s="1"/>
      <c r="C593" s="1"/>
      <c r="D593" s="78"/>
    </row>
    <row r="594" spans="1:4" x14ac:dyDescent="0.35">
      <c r="A594" s="1"/>
      <c r="B594" s="1"/>
      <c r="C594" s="1"/>
      <c r="D594" s="78"/>
    </row>
    <row r="595" spans="1:4" x14ac:dyDescent="0.35">
      <c r="A595" s="1"/>
      <c r="B595" s="1"/>
      <c r="C595" s="1"/>
      <c r="D595" s="78"/>
    </row>
    <row r="596" spans="1:4" x14ac:dyDescent="0.35">
      <c r="A596" s="1"/>
      <c r="B596" s="1"/>
      <c r="C596" s="1"/>
      <c r="D596" s="78"/>
    </row>
    <row r="597" spans="1:4" x14ac:dyDescent="0.35">
      <c r="A597" s="1"/>
      <c r="B597" s="1"/>
      <c r="C597" s="1"/>
      <c r="D597" s="78"/>
    </row>
    <row r="598" spans="1:4" x14ac:dyDescent="0.35">
      <c r="A598" s="1"/>
      <c r="B598" s="1"/>
      <c r="C598" s="1"/>
      <c r="D598" s="78"/>
    </row>
    <row r="599" spans="1:4" x14ac:dyDescent="0.35">
      <c r="A599" s="1"/>
      <c r="B599" s="1"/>
      <c r="C599" s="1"/>
      <c r="D599" s="78"/>
    </row>
    <row r="600" spans="1:4" x14ac:dyDescent="0.35">
      <c r="A600" s="1"/>
      <c r="B600" s="1"/>
      <c r="C600" s="1"/>
      <c r="D600" s="78"/>
    </row>
    <row r="601" spans="1:4" x14ac:dyDescent="0.35">
      <c r="A601" s="1"/>
      <c r="B601" s="1"/>
      <c r="C601" s="1"/>
      <c r="D601" s="78"/>
    </row>
    <row r="602" spans="1:4" x14ac:dyDescent="0.35">
      <c r="A602" s="1"/>
      <c r="B602" s="1"/>
      <c r="C602" s="1"/>
      <c r="D602" s="78"/>
    </row>
    <row r="603" spans="1:4" x14ac:dyDescent="0.35">
      <c r="A603" s="1"/>
      <c r="B603" s="1"/>
      <c r="C603" s="1"/>
      <c r="D603" s="78"/>
    </row>
    <row r="604" spans="1:4" x14ac:dyDescent="0.35">
      <c r="A604" s="1"/>
      <c r="B604" s="1"/>
      <c r="C604" s="1"/>
      <c r="D604" s="78"/>
    </row>
    <row r="605" spans="1:4" x14ac:dyDescent="0.35">
      <c r="A605" s="1"/>
      <c r="B605" s="1"/>
      <c r="C605" s="1"/>
      <c r="D605" s="78"/>
    </row>
    <row r="606" spans="1:4" x14ac:dyDescent="0.35">
      <c r="A606" s="1"/>
      <c r="B606" s="1"/>
      <c r="C606" s="1"/>
      <c r="D606" s="78"/>
    </row>
    <row r="607" spans="1:4" x14ac:dyDescent="0.35">
      <c r="A607" s="1"/>
      <c r="B607" s="1"/>
      <c r="C607" s="1"/>
      <c r="D607" s="78"/>
    </row>
    <row r="608" spans="1:4" x14ac:dyDescent="0.35">
      <c r="A608" s="1"/>
      <c r="B608" s="1"/>
      <c r="C608" s="1"/>
      <c r="D608" s="78"/>
    </row>
    <row r="609" spans="1:4" x14ac:dyDescent="0.35">
      <c r="A609" s="1"/>
      <c r="B609" s="1"/>
      <c r="C609" s="1"/>
      <c r="D609" s="78"/>
    </row>
    <row r="610" spans="1:4" x14ac:dyDescent="0.35">
      <c r="A610" s="1"/>
      <c r="B610" s="1"/>
      <c r="C610" s="1"/>
      <c r="D610" s="78"/>
    </row>
    <row r="611" spans="1:4" x14ac:dyDescent="0.35">
      <c r="A611" s="1"/>
      <c r="B611" s="1"/>
      <c r="C611" s="1"/>
      <c r="D611" s="78"/>
    </row>
    <row r="612" spans="1:4" x14ac:dyDescent="0.35">
      <c r="A612" s="1"/>
      <c r="B612" s="1"/>
      <c r="C612" s="1"/>
      <c r="D612" s="78"/>
    </row>
    <row r="613" spans="1:4" x14ac:dyDescent="0.35">
      <c r="A613" s="1"/>
      <c r="B613" s="1"/>
      <c r="C613" s="1"/>
      <c r="D613" s="78"/>
    </row>
    <row r="614" spans="1:4" x14ac:dyDescent="0.35">
      <c r="A614" s="1"/>
      <c r="B614" s="1"/>
      <c r="C614" s="1"/>
      <c r="D614" s="78"/>
    </row>
    <row r="615" spans="1:4" x14ac:dyDescent="0.35">
      <c r="A615" s="1"/>
      <c r="B615" s="1"/>
      <c r="C615" s="1"/>
      <c r="D615" s="78"/>
    </row>
    <row r="616" spans="1:4" x14ac:dyDescent="0.35">
      <c r="A616" s="1"/>
      <c r="B616" s="1"/>
      <c r="C616" s="1"/>
      <c r="D616" s="78"/>
    </row>
    <row r="617" spans="1:4" x14ac:dyDescent="0.35">
      <c r="A617" s="1"/>
      <c r="B617" s="1"/>
      <c r="C617" s="1"/>
      <c r="D617" s="78"/>
    </row>
    <row r="618" spans="1:4" x14ac:dyDescent="0.35">
      <c r="A618" s="1"/>
      <c r="B618" s="1"/>
      <c r="C618" s="1"/>
      <c r="D618" s="78"/>
    </row>
    <row r="619" spans="1:4" x14ac:dyDescent="0.35">
      <c r="A619" s="1"/>
      <c r="B619" s="1"/>
      <c r="C619" s="1"/>
      <c r="D619" s="78"/>
    </row>
    <row r="620" spans="1:4" x14ac:dyDescent="0.35">
      <c r="A620" s="1"/>
      <c r="B620" s="1"/>
      <c r="C620" s="1"/>
      <c r="D620" s="78"/>
    </row>
    <row r="621" spans="1:4" x14ac:dyDescent="0.35">
      <c r="A621" s="1"/>
      <c r="B621" s="1"/>
      <c r="C621" s="1"/>
      <c r="D621" s="78"/>
    </row>
    <row r="622" spans="1:4" x14ac:dyDescent="0.35">
      <c r="A622" s="1"/>
      <c r="B622" s="1"/>
      <c r="C622" s="1"/>
      <c r="D622" s="78"/>
    </row>
    <row r="623" spans="1:4" x14ac:dyDescent="0.35">
      <c r="A623" s="1"/>
      <c r="B623" s="1"/>
      <c r="C623" s="1"/>
      <c r="D623" s="78"/>
    </row>
    <row r="624" spans="1:4" x14ac:dyDescent="0.35">
      <c r="A624" s="1"/>
      <c r="B624" s="1"/>
      <c r="C624" s="1"/>
      <c r="D624" s="78"/>
    </row>
    <row r="625" spans="1:4" x14ac:dyDescent="0.35">
      <c r="A625" s="1"/>
      <c r="B625" s="1"/>
      <c r="C625" s="1"/>
      <c r="D625" s="78"/>
    </row>
    <row r="626" spans="1:4" x14ac:dyDescent="0.35">
      <c r="A626" s="1"/>
      <c r="B626" s="1"/>
      <c r="C626" s="1"/>
      <c r="D626" s="78"/>
    </row>
    <row r="627" spans="1:4" x14ac:dyDescent="0.35">
      <c r="A627" s="1"/>
      <c r="B627" s="1"/>
      <c r="C627" s="1"/>
      <c r="D627" s="78"/>
    </row>
    <row r="628" spans="1:4" x14ac:dyDescent="0.35">
      <c r="A628" s="1"/>
      <c r="B628" s="1"/>
      <c r="C628" s="1"/>
      <c r="D628" s="78"/>
    </row>
    <row r="629" spans="1:4" x14ac:dyDescent="0.35">
      <c r="A629" s="1"/>
      <c r="B629" s="1"/>
      <c r="C629" s="1"/>
      <c r="D629" s="78"/>
    </row>
    <row r="630" spans="1:4" x14ac:dyDescent="0.35">
      <c r="A630" s="1"/>
      <c r="B630" s="1"/>
      <c r="C630" s="1"/>
      <c r="D630" s="78"/>
    </row>
    <row r="631" spans="1:4" x14ac:dyDescent="0.35">
      <c r="A631" s="1"/>
      <c r="B631" s="1"/>
      <c r="C631" s="1"/>
      <c r="D631" s="78"/>
    </row>
    <row r="632" spans="1:4" x14ac:dyDescent="0.35">
      <c r="A632" s="1"/>
      <c r="B632" s="1"/>
      <c r="C632" s="1"/>
      <c r="D632" s="78"/>
    </row>
    <row r="633" spans="1:4" x14ac:dyDescent="0.35">
      <c r="A633" s="1"/>
      <c r="B633" s="1"/>
      <c r="C633" s="1"/>
      <c r="D633" s="78"/>
    </row>
    <row r="634" spans="1:4" x14ac:dyDescent="0.35">
      <c r="A634" s="1"/>
      <c r="B634" s="1"/>
      <c r="C634" s="1"/>
      <c r="D634" s="78"/>
    </row>
    <row r="635" spans="1:4" x14ac:dyDescent="0.35">
      <c r="A635" s="1"/>
      <c r="B635" s="1"/>
      <c r="C635" s="1"/>
      <c r="D635" s="78"/>
    </row>
    <row r="636" spans="1:4" x14ac:dyDescent="0.35">
      <c r="A636" s="1"/>
      <c r="B636" s="1"/>
      <c r="C636" s="1"/>
      <c r="D636" s="78"/>
    </row>
    <row r="637" spans="1:4" x14ac:dyDescent="0.35">
      <c r="A637" s="1"/>
      <c r="B637" s="1"/>
      <c r="C637" s="1"/>
      <c r="D637" s="78"/>
    </row>
    <row r="638" spans="1:4" x14ac:dyDescent="0.35">
      <c r="A638" s="1"/>
      <c r="B638" s="1"/>
      <c r="C638" s="1"/>
      <c r="D638" s="78"/>
    </row>
    <row r="639" spans="1:4" x14ac:dyDescent="0.35">
      <c r="A639" s="1"/>
      <c r="B639" s="1"/>
      <c r="C639" s="1"/>
      <c r="D639" s="78"/>
    </row>
    <row r="640" spans="1:4" x14ac:dyDescent="0.35">
      <c r="A640" s="1"/>
      <c r="B640" s="1"/>
      <c r="C640" s="1"/>
      <c r="D640" s="78"/>
    </row>
    <row r="641" spans="1:4" x14ac:dyDescent="0.35">
      <c r="A641" s="1"/>
      <c r="B641" s="1"/>
      <c r="C641" s="1"/>
      <c r="D641" s="78"/>
    </row>
    <row r="642" spans="1:4" x14ac:dyDescent="0.35">
      <c r="A642" s="1"/>
      <c r="B642" s="1"/>
      <c r="C642" s="1"/>
      <c r="D642" s="78"/>
    </row>
    <row r="643" spans="1:4" x14ac:dyDescent="0.35">
      <c r="A643" s="1"/>
      <c r="B643" s="1"/>
      <c r="C643" s="1"/>
      <c r="D643" s="78"/>
    </row>
    <row r="644" spans="1:4" x14ac:dyDescent="0.35">
      <c r="A644" s="1"/>
      <c r="B644" s="1"/>
      <c r="C644" s="1"/>
      <c r="D644" s="78"/>
    </row>
    <row r="645" spans="1:4" x14ac:dyDescent="0.35">
      <c r="A645" s="1"/>
      <c r="B645" s="1"/>
      <c r="C645" s="1"/>
      <c r="D645" s="78"/>
    </row>
    <row r="646" spans="1:4" x14ac:dyDescent="0.35">
      <c r="A646" s="1"/>
      <c r="B646" s="1"/>
      <c r="C646" s="1"/>
      <c r="D646" s="78"/>
    </row>
    <row r="647" spans="1:4" x14ac:dyDescent="0.35">
      <c r="A647" s="1"/>
      <c r="B647" s="1"/>
      <c r="C647" s="1"/>
      <c r="D647" s="78"/>
    </row>
    <row r="648" spans="1:4" x14ac:dyDescent="0.35">
      <c r="A648" s="1"/>
      <c r="B648" s="1"/>
      <c r="C648" s="1"/>
      <c r="D648" s="78"/>
    </row>
    <row r="649" spans="1:4" x14ac:dyDescent="0.35">
      <c r="A649" s="1"/>
      <c r="B649" s="1"/>
      <c r="C649" s="1"/>
      <c r="D649" s="78"/>
    </row>
    <row r="650" spans="1:4" x14ac:dyDescent="0.35">
      <c r="A650" s="1"/>
      <c r="B650" s="1"/>
      <c r="C650" s="1"/>
      <c r="D650" s="78"/>
    </row>
    <row r="651" spans="1:4" x14ac:dyDescent="0.35">
      <c r="A651" s="1"/>
      <c r="B651" s="1"/>
      <c r="C651" s="1"/>
      <c r="D651" s="78"/>
    </row>
    <row r="652" spans="1:4" x14ac:dyDescent="0.35">
      <c r="A652" s="1"/>
      <c r="B652" s="1"/>
      <c r="C652" s="1"/>
      <c r="D652" s="78"/>
    </row>
    <row r="653" spans="1:4" x14ac:dyDescent="0.35">
      <c r="A653" s="1"/>
      <c r="B653" s="1"/>
      <c r="C653" s="1"/>
      <c r="D653" s="78"/>
    </row>
    <row r="654" spans="1:4" x14ac:dyDescent="0.35">
      <c r="A654" s="1"/>
      <c r="B654" s="1"/>
      <c r="C654" s="1"/>
      <c r="D654" s="78"/>
    </row>
    <row r="655" spans="1:4" x14ac:dyDescent="0.35">
      <c r="A655" s="1"/>
      <c r="B655" s="1"/>
      <c r="C655" s="1"/>
      <c r="D655" s="78"/>
    </row>
    <row r="656" spans="1:4" x14ac:dyDescent="0.35">
      <c r="A656" s="1"/>
      <c r="B656" s="1"/>
      <c r="C656" s="1"/>
      <c r="D656" s="78"/>
    </row>
    <row r="657" spans="1:4" x14ac:dyDescent="0.35">
      <c r="A657" s="1"/>
      <c r="B657" s="1"/>
      <c r="C657" s="1"/>
      <c r="D657" s="78"/>
    </row>
    <row r="658" spans="1:4" x14ac:dyDescent="0.35">
      <c r="A658" s="1"/>
      <c r="B658" s="1"/>
      <c r="C658" s="1"/>
      <c r="D658" s="78"/>
    </row>
    <row r="659" spans="1:4" x14ac:dyDescent="0.35">
      <c r="A659" s="1"/>
      <c r="B659" s="1"/>
      <c r="C659" s="1"/>
      <c r="D659" s="78"/>
    </row>
    <row r="660" spans="1:4" x14ac:dyDescent="0.35">
      <c r="A660" s="1"/>
      <c r="B660" s="1"/>
      <c r="C660" s="1"/>
      <c r="D660" s="78"/>
    </row>
    <row r="661" spans="1:4" x14ac:dyDescent="0.35">
      <c r="A661" s="1"/>
      <c r="B661" s="1"/>
      <c r="C661" s="1"/>
      <c r="D661" s="78"/>
    </row>
    <row r="662" spans="1:4" x14ac:dyDescent="0.35">
      <c r="A662" s="1"/>
      <c r="B662" s="1"/>
      <c r="C662" s="1"/>
      <c r="D662" s="78"/>
    </row>
    <row r="663" spans="1:4" x14ac:dyDescent="0.35">
      <c r="A663" s="1"/>
      <c r="B663" s="1"/>
      <c r="C663" s="1"/>
      <c r="D663" s="78"/>
    </row>
    <row r="664" spans="1:4" x14ac:dyDescent="0.35">
      <c r="A664" s="1"/>
      <c r="B664" s="1"/>
      <c r="C664" s="1"/>
      <c r="D664" s="78"/>
    </row>
    <row r="665" spans="1:4" x14ac:dyDescent="0.35">
      <c r="A665" s="1"/>
      <c r="B665" s="1"/>
      <c r="C665" s="1"/>
      <c r="D665" s="78"/>
    </row>
    <row r="666" spans="1:4" x14ac:dyDescent="0.35">
      <c r="A666" s="1"/>
      <c r="B666" s="1"/>
      <c r="C666" s="1"/>
      <c r="D666" s="78"/>
    </row>
    <row r="667" spans="1:4" x14ac:dyDescent="0.35">
      <c r="A667" s="1"/>
      <c r="B667" s="1"/>
      <c r="C667" s="1"/>
      <c r="D667" s="78"/>
    </row>
    <row r="668" spans="1:4" x14ac:dyDescent="0.35">
      <c r="A668" s="1"/>
      <c r="B668" s="1"/>
      <c r="C668" s="1"/>
      <c r="D668" s="78"/>
    </row>
    <row r="669" spans="1:4" x14ac:dyDescent="0.35">
      <c r="A669" s="1"/>
      <c r="B669" s="1"/>
      <c r="C669" s="1"/>
      <c r="D669" s="78"/>
    </row>
    <row r="670" spans="1:4" x14ac:dyDescent="0.35">
      <c r="A670" s="1"/>
      <c r="B670" s="1"/>
      <c r="C670" s="1"/>
      <c r="D670" s="78"/>
    </row>
    <row r="671" spans="1:4" x14ac:dyDescent="0.35">
      <c r="A671" s="1"/>
      <c r="B671" s="1"/>
      <c r="C671" s="1"/>
      <c r="D671" s="78"/>
    </row>
    <row r="672" spans="1:4" x14ac:dyDescent="0.35">
      <c r="A672" s="1"/>
      <c r="B672" s="1"/>
      <c r="C672" s="1"/>
      <c r="D672" s="78"/>
    </row>
    <row r="673" spans="1:4" x14ac:dyDescent="0.35">
      <c r="A673" s="1"/>
      <c r="B673" s="1"/>
      <c r="C673" s="1"/>
      <c r="D673" s="78"/>
    </row>
    <row r="674" spans="1:4" x14ac:dyDescent="0.35">
      <c r="A674" s="1"/>
      <c r="B674" s="1"/>
      <c r="C674" s="1"/>
      <c r="D674" s="78"/>
    </row>
    <row r="675" spans="1:4" x14ac:dyDescent="0.35">
      <c r="A675" s="1"/>
      <c r="B675" s="1"/>
      <c r="C675" s="1"/>
      <c r="D675" s="78"/>
    </row>
    <row r="676" spans="1:4" x14ac:dyDescent="0.35">
      <c r="A676" s="1"/>
      <c r="B676" s="1"/>
      <c r="C676" s="1"/>
      <c r="D676" s="78"/>
    </row>
    <row r="677" spans="1:4" x14ac:dyDescent="0.35">
      <c r="A677" s="1"/>
      <c r="B677" s="1"/>
      <c r="C677" s="1"/>
      <c r="D677" s="78"/>
    </row>
    <row r="678" spans="1:4" x14ac:dyDescent="0.35">
      <c r="A678" s="1"/>
      <c r="B678" s="1"/>
      <c r="C678" s="1"/>
      <c r="D678" s="78"/>
    </row>
    <row r="679" spans="1:4" x14ac:dyDescent="0.35">
      <c r="A679" s="1"/>
      <c r="B679" s="1"/>
      <c r="C679" s="1"/>
      <c r="D679" s="78"/>
    </row>
    <row r="680" spans="1:4" x14ac:dyDescent="0.35">
      <c r="A680" s="1"/>
      <c r="B680" s="1"/>
      <c r="C680" s="1"/>
      <c r="D680" s="78"/>
    </row>
    <row r="681" spans="1:4" x14ac:dyDescent="0.35">
      <c r="A681" s="1"/>
      <c r="B681" s="1"/>
      <c r="C681" s="1"/>
      <c r="D681" s="78"/>
    </row>
    <row r="682" spans="1:4" x14ac:dyDescent="0.35">
      <c r="A682" s="1"/>
      <c r="B682" s="1"/>
      <c r="C682" s="1"/>
      <c r="D682" s="78"/>
    </row>
    <row r="683" spans="1:4" x14ac:dyDescent="0.35">
      <c r="A683" s="1"/>
      <c r="B683" s="1"/>
      <c r="C683" s="1"/>
      <c r="D683" s="78"/>
    </row>
    <row r="684" spans="1:4" x14ac:dyDescent="0.35">
      <c r="A684" s="1"/>
      <c r="B684" s="1"/>
      <c r="C684" s="1"/>
      <c r="D684" s="78"/>
    </row>
    <row r="685" spans="1:4" x14ac:dyDescent="0.35">
      <c r="A685" s="1"/>
      <c r="B685" s="1"/>
      <c r="C685" s="1"/>
      <c r="D685" s="78"/>
    </row>
    <row r="686" spans="1:4" x14ac:dyDescent="0.35">
      <c r="A686" s="1"/>
      <c r="B686" s="1"/>
      <c r="C686" s="1"/>
      <c r="D686" s="78"/>
    </row>
    <row r="687" spans="1:4" x14ac:dyDescent="0.35">
      <c r="A687" s="1"/>
      <c r="B687" s="1"/>
      <c r="C687" s="1"/>
      <c r="D687" s="78"/>
    </row>
    <row r="688" spans="1:4" x14ac:dyDescent="0.35">
      <c r="A688" s="1"/>
      <c r="B688" s="1"/>
      <c r="C688" s="1"/>
      <c r="D688" s="78"/>
    </row>
    <row r="689" spans="1:4" x14ac:dyDescent="0.35">
      <c r="A689" s="1"/>
      <c r="B689" s="1"/>
      <c r="C689" s="1"/>
      <c r="D689" s="78"/>
    </row>
    <row r="690" spans="1:4" x14ac:dyDescent="0.35">
      <c r="A690" s="1"/>
      <c r="B690" s="1"/>
      <c r="C690" s="1"/>
      <c r="D690" s="78"/>
    </row>
    <row r="691" spans="1:4" x14ac:dyDescent="0.35">
      <c r="A691" s="1"/>
      <c r="B691" s="1"/>
      <c r="C691" s="1"/>
      <c r="D691" s="78"/>
    </row>
    <row r="692" spans="1:4" x14ac:dyDescent="0.35">
      <c r="A692" s="1"/>
      <c r="B692" s="1"/>
      <c r="C692" s="1"/>
      <c r="D692" s="78"/>
    </row>
    <row r="693" spans="1:4" x14ac:dyDescent="0.35">
      <c r="A693" s="1"/>
      <c r="B693" s="1"/>
      <c r="C693" s="1"/>
      <c r="D693" s="78"/>
    </row>
    <row r="694" spans="1:4" x14ac:dyDescent="0.35">
      <c r="A694" s="1"/>
      <c r="B694" s="1"/>
      <c r="C694" s="1"/>
      <c r="D694" s="78"/>
    </row>
    <row r="695" spans="1:4" x14ac:dyDescent="0.35">
      <c r="A695" s="1"/>
      <c r="B695" s="1"/>
      <c r="C695" s="1"/>
      <c r="D695" s="78"/>
    </row>
    <row r="696" spans="1:4" x14ac:dyDescent="0.35">
      <c r="A696" s="1"/>
      <c r="B696" s="1"/>
      <c r="C696" s="1"/>
      <c r="D696" s="78"/>
    </row>
    <row r="697" spans="1:4" x14ac:dyDescent="0.35">
      <c r="A697" s="1"/>
      <c r="B697" s="1"/>
      <c r="C697" s="1"/>
      <c r="D697" s="78"/>
    </row>
    <row r="698" spans="1:4" x14ac:dyDescent="0.35">
      <c r="A698" s="1"/>
      <c r="B698" s="1"/>
      <c r="C698" s="1"/>
      <c r="D698" s="78"/>
    </row>
    <row r="699" spans="1:4" x14ac:dyDescent="0.35">
      <c r="A699" s="1"/>
      <c r="B699" s="1"/>
      <c r="C699" s="1"/>
      <c r="D699" s="78"/>
    </row>
    <row r="700" spans="1:4" x14ac:dyDescent="0.35">
      <c r="A700" s="1"/>
      <c r="B700" s="1"/>
      <c r="C700" s="1"/>
      <c r="D700" s="78"/>
    </row>
    <row r="701" spans="1:4" x14ac:dyDescent="0.35">
      <c r="A701" s="1"/>
      <c r="B701" s="1"/>
      <c r="C701" s="1"/>
      <c r="D701" s="78"/>
    </row>
    <row r="702" spans="1:4" x14ac:dyDescent="0.35">
      <c r="A702" s="1"/>
      <c r="B702" s="1"/>
      <c r="C702" s="1"/>
      <c r="D702" s="78"/>
    </row>
    <row r="703" spans="1:4" x14ac:dyDescent="0.35">
      <c r="A703" s="1"/>
      <c r="B703" s="1"/>
      <c r="C703" s="1"/>
      <c r="D703" s="78"/>
    </row>
    <row r="704" spans="1:4" x14ac:dyDescent="0.35">
      <c r="A704" s="1"/>
      <c r="B704" s="1"/>
      <c r="C704" s="1"/>
      <c r="D704" s="78"/>
    </row>
    <row r="705" spans="1:4" x14ac:dyDescent="0.35">
      <c r="A705" s="1"/>
      <c r="B705" s="1"/>
      <c r="C705" s="1"/>
      <c r="D705" s="78"/>
    </row>
    <row r="706" spans="1:4" x14ac:dyDescent="0.35">
      <c r="A706" s="1"/>
      <c r="B706" s="1"/>
      <c r="C706" s="1"/>
      <c r="D706" s="78"/>
    </row>
    <row r="707" spans="1:4" x14ac:dyDescent="0.35">
      <c r="A707" s="1"/>
      <c r="B707" s="1"/>
      <c r="C707" s="1"/>
      <c r="D707" s="78"/>
    </row>
    <row r="708" spans="1:4" x14ac:dyDescent="0.35">
      <c r="A708" s="1"/>
      <c r="B708" s="1"/>
      <c r="C708" s="1"/>
      <c r="D708" s="78"/>
    </row>
    <row r="709" spans="1:4" x14ac:dyDescent="0.35">
      <c r="A709" s="1"/>
      <c r="B709" s="1"/>
      <c r="C709" s="1"/>
      <c r="D709" s="78"/>
    </row>
    <row r="710" spans="1:4" x14ac:dyDescent="0.35">
      <c r="A710" s="1"/>
      <c r="B710" s="1"/>
      <c r="C710" s="1"/>
      <c r="D710" s="78"/>
    </row>
    <row r="711" spans="1:4" x14ac:dyDescent="0.35">
      <c r="A711" s="1"/>
      <c r="B711" s="1"/>
      <c r="C711" s="1"/>
      <c r="D711" s="78"/>
    </row>
    <row r="712" spans="1:4" x14ac:dyDescent="0.35">
      <c r="A712" s="1"/>
      <c r="B712" s="1"/>
      <c r="C712" s="1"/>
      <c r="D712" s="78"/>
    </row>
    <row r="713" spans="1:4" x14ac:dyDescent="0.35">
      <c r="A713" s="1"/>
      <c r="B713" s="1"/>
      <c r="C713" s="1"/>
      <c r="D713" s="78"/>
    </row>
    <row r="714" spans="1:4" x14ac:dyDescent="0.35">
      <c r="A714" s="1"/>
      <c r="B714" s="1"/>
      <c r="C714" s="1"/>
      <c r="D714" s="78"/>
    </row>
    <row r="715" spans="1:4" x14ac:dyDescent="0.35">
      <c r="A715" s="1"/>
      <c r="B715" s="1"/>
      <c r="C715" s="1"/>
      <c r="D715" s="78"/>
    </row>
    <row r="716" spans="1:4" x14ac:dyDescent="0.35">
      <c r="A716" s="1"/>
      <c r="B716" s="1"/>
      <c r="C716" s="1"/>
      <c r="D716" s="78"/>
    </row>
    <row r="717" spans="1:4" x14ac:dyDescent="0.35">
      <c r="A717" s="1"/>
      <c r="B717" s="1"/>
      <c r="C717" s="1"/>
      <c r="D717" s="78"/>
    </row>
    <row r="718" spans="1:4" x14ac:dyDescent="0.35">
      <c r="A718" s="1"/>
      <c r="B718" s="1"/>
      <c r="C718" s="1"/>
      <c r="D718" s="78"/>
    </row>
    <row r="719" spans="1:4" x14ac:dyDescent="0.35">
      <c r="A719" s="1"/>
      <c r="B719" s="1"/>
      <c r="C719" s="1"/>
      <c r="D719" s="78"/>
    </row>
    <row r="720" spans="1:4" x14ac:dyDescent="0.35">
      <c r="A720" s="1"/>
      <c r="B720" s="1"/>
      <c r="C720" s="1"/>
      <c r="D720" s="78"/>
    </row>
    <row r="721" spans="1:4" x14ac:dyDescent="0.35">
      <c r="A721" s="1"/>
      <c r="B721" s="1"/>
      <c r="C721" s="1"/>
      <c r="D721" s="78"/>
    </row>
  </sheetData>
  <sheetProtection algorithmName="SHA-512" hashValue="FW4LsFAEiJIWCFhE3EaevfQ6E6/mV1CwWiak1jheVuLoG45/FCtlxjOjrfeflaLWEFfL4whh1if7HosObt1kmg==" saltValue="JNFjUbGXL/6Sz8uMK/wzeg==" spinCount="100000" sheet="1" objects="1" scenarios="1" selectLockedCells="1"/>
  <sortState ref="B487:D493">
    <sortCondition descending="1" ref="D487:D493"/>
  </sortState>
  <phoneticPr fontId="1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203"/>
  <sheetViews>
    <sheetView workbookViewId="0">
      <selection activeCell="D5" sqref="D5"/>
    </sheetView>
  </sheetViews>
  <sheetFormatPr defaultColWidth="9.1796875" defaultRowHeight="14.5" x14ac:dyDescent="0.35"/>
  <cols>
    <col min="1" max="1" width="1" style="11" customWidth="1"/>
    <col min="2" max="2" width="20.7265625" style="1" customWidth="1"/>
    <col min="3" max="3" width="5.81640625" style="1" customWidth="1"/>
    <col min="4" max="4" width="12.26953125" style="1" customWidth="1"/>
    <col min="5" max="5" width="26.453125" style="1" customWidth="1"/>
    <col min="6" max="6" width="21.7265625" style="1" customWidth="1"/>
    <col min="7" max="7" width="0.81640625" style="1" customWidth="1"/>
    <col min="8" max="8" width="61.1796875" style="1" customWidth="1"/>
    <col min="9" max="9" width="7.7265625" style="1" customWidth="1"/>
    <col min="10" max="25" width="5" style="1" customWidth="1"/>
    <col min="26" max="26" width="4.81640625" style="1" customWidth="1"/>
    <col min="27" max="27" width="2.81640625" style="11" customWidth="1"/>
    <col min="28" max="39" width="5" style="11" customWidth="1"/>
    <col min="40" max="42" width="4.7265625" style="11" customWidth="1"/>
    <col min="43" max="43" width="7.26953125" style="11" customWidth="1"/>
    <col min="44" max="45" width="6.7265625" style="11" customWidth="1"/>
    <col min="46" max="256" width="9.1796875" style="1"/>
    <col min="257" max="257" width="1" style="1" customWidth="1"/>
    <col min="258" max="258" width="20.7265625" style="1" customWidth="1"/>
    <col min="259" max="259" width="5.81640625" style="1" customWidth="1"/>
    <col min="260" max="260" width="23.1796875" style="1" customWidth="1"/>
    <col min="261" max="261" width="26.453125" style="1" customWidth="1"/>
    <col min="262" max="262" width="21.7265625" style="1" customWidth="1"/>
    <col min="263" max="263" width="5.453125" style="1" customWidth="1"/>
    <col min="264" max="264" width="63.7265625" style="1" customWidth="1"/>
    <col min="265" max="265" width="11.7265625" style="1" customWidth="1"/>
    <col min="266" max="281" width="5" style="1" customWidth="1"/>
    <col min="282" max="282" width="4.81640625" style="1" customWidth="1"/>
    <col min="283" max="283" width="2.81640625" style="1" customWidth="1"/>
    <col min="284" max="295" width="5" style="1" customWidth="1"/>
    <col min="296" max="298" width="4.7265625" style="1" customWidth="1"/>
    <col min="299" max="299" width="7.26953125" style="1" customWidth="1"/>
    <col min="300" max="301" width="6.7265625" style="1" customWidth="1"/>
    <col min="302" max="512" width="9.1796875" style="1"/>
    <col min="513" max="513" width="1" style="1" customWidth="1"/>
    <col min="514" max="514" width="20.7265625" style="1" customWidth="1"/>
    <col min="515" max="515" width="5.81640625" style="1" customWidth="1"/>
    <col min="516" max="516" width="23.1796875" style="1" customWidth="1"/>
    <col min="517" max="517" width="26.453125" style="1" customWidth="1"/>
    <col min="518" max="518" width="21.7265625" style="1" customWidth="1"/>
    <col min="519" max="519" width="5.453125" style="1" customWidth="1"/>
    <col min="520" max="520" width="63.7265625" style="1" customWidth="1"/>
    <col min="521" max="521" width="11.7265625" style="1" customWidth="1"/>
    <col min="522" max="537" width="5" style="1" customWidth="1"/>
    <col min="538" max="538" width="4.81640625" style="1" customWidth="1"/>
    <col min="539" max="539" width="2.81640625" style="1" customWidth="1"/>
    <col min="540" max="551" width="5" style="1" customWidth="1"/>
    <col min="552" max="554" width="4.7265625" style="1" customWidth="1"/>
    <col min="555" max="555" width="7.26953125" style="1" customWidth="1"/>
    <col min="556" max="557" width="6.7265625" style="1" customWidth="1"/>
    <col min="558" max="768" width="9.1796875" style="1"/>
    <col min="769" max="769" width="1" style="1" customWidth="1"/>
    <col min="770" max="770" width="20.7265625" style="1" customWidth="1"/>
    <col min="771" max="771" width="5.81640625" style="1" customWidth="1"/>
    <col min="772" max="772" width="23.1796875" style="1" customWidth="1"/>
    <col min="773" max="773" width="26.453125" style="1" customWidth="1"/>
    <col min="774" max="774" width="21.7265625" style="1" customWidth="1"/>
    <col min="775" max="775" width="5.453125" style="1" customWidth="1"/>
    <col min="776" max="776" width="63.7265625" style="1" customWidth="1"/>
    <col min="777" max="777" width="11.7265625" style="1" customWidth="1"/>
    <col min="778" max="793" width="5" style="1" customWidth="1"/>
    <col min="794" max="794" width="4.81640625" style="1" customWidth="1"/>
    <col min="795" max="795" width="2.81640625" style="1" customWidth="1"/>
    <col min="796" max="807" width="5" style="1" customWidth="1"/>
    <col min="808" max="810" width="4.7265625" style="1" customWidth="1"/>
    <col min="811" max="811" width="7.26953125" style="1" customWidth="1"/>
    <col min="812" max="813" width="6.7265625" style="1" customWidth="1"/>
    <col min="814" max="1024" width="9.1796875" style="1"/>
    <col min="1025" max="1025" width="1" style="1" customWidth="1"/>
    <col min="1026" max="1026" width="20.7265625" style="1" customWidth="1"/>
    <col min="1027" max="1027" width="5.81640625" style="1" customWidth="1"/>
    <col min="1028" max="1028" width="23.1796875" style="1" customWidth="1"/>
    <col min="1029" max="1029" width="26.453125" style="1" customWidth="1"/>
    <col min="1030" max="1030" width="21.7265625" style="1" customWidth="1"/>
    <col min="1031" max="1031" width="5.453125" style="1" customWidth="1"/>
    <col min="1032" max="1032" width="63.7265625" style="1" customWidth="1"/>
    <col min="1033" max="1033" width="11.7265625" style="1" customWidth="1"/>
    <col min="1034" max="1049" width="5" style="1" customWidth="1"/>
    <col min="1050" max="1050" width="4.81640625" style="1" customWidth="1"/>
    <col min="1051" max="1051" width="2.81640625" style="1" customWidth="1"/>
    <col min="1052" max="1063" width="5" style="1" customWidth="1"/>
    <col min="1064" max="1066" width="4.7265625" style="1" customWidth="1"/>
    <col min="1067" max="1067" width="7.26953125" style="1" customWidth="1"/>
    <col min="1068" max="1069" width="6.7265625" style="1" customWidth="1"/>
    <col min="1070" max="1280" width="9.1796875" style="1"/>
    <col min="1281" max="1281" width="1" style="1" customWidth="1"/>
    <col min="1282" max="1282" width="20.7265625" style="1" customWidth="1"/>
    <col min="1283" max="1283" width="5.81640625" style="1" customWidth="1"/>
    <col min="1284" max="1284" width="23.1796875" style="1" customWidth="1"/>
    <col min="1285" max="1285" width="26.453125" style="1" customWidth="1"/>
    <col min="1286" max="1286" width="21.7265625" style="1" customWidth="1"/>
    <col min="1287" max="1287" width="5.453125" style="1" customWidth="1"/>
    <col min="1288" max="1288" width="63.7265625" style="1" customWidth="1"/>
    <col min="1289" max="1289" width="11.7265625" style="1" customWidth="1"/>
    <col min="1290" max="1305" width="5" style="1" customWidth="1"/>
    <col min="1306" max="1306" width="4.81640625" style="1" customWidth="1"/>
    <col min="1307" max="1307" width="2.81640625" style="1" customWidth="1"/>
    <col min="1308" max="1319" width="5" style="1" customWidth="1"/>
    <col min="1320" max="1322" width="4.7265625" style="1" customWidth="1"/>
    <col min="1323" max="1323" width="7.26953125" style="1" customWidth="1"/>
    <col min="1324" max="1325" width="6.7265625" style="1" customWidth="1"/>
    <col min="1326" max="1536" width="9.1796875" style="1"/>
    <col min="1537" max="1537" width="1" style="1" customWidth="1"/>
    <col min="1538" max="1538" width="20.7265625" style="1" customWidth="1"/>
    <col min="1539" max="1539" width="5.81640625" style="1" customWidth="1"/>
    <col min="1540" max="1540" width="23.1796875" style="1" customWidth="1"/>
    <col min="1541" max="1541" width="26.453125" style="1" customWidth="1"/>
    <col min="1542" max="1542" width="21.7265625" style="1" customWidth="1"/>
    <col min="1543" max="1543" width="5.453125" style="1" customWidth="1"/>
    <col min="1544" max="1544" width="63.7265625" style="1" customWidth="1"/>
    <col min="1545" max="1545" width="11.7265625" style="1" customWidth="1"/>
    <col min="1546" max="1561" width="5" style="1" customWidth="1"/>
    <col min="1562" max="1562" width="4.81640625" style="1" customWidth="1"/>
    <col min="1563" max="1563" width="2.81640625" style="1" customWidth="1"/>
    <col min="1564" max="1575" width="5" style="1" customWidth="1"/>
    <col min="1576" max="1578" width="4.7265625" style="1" customWidth="1"/>
    <col min="1579" max="1579" width="7.26953125" style="1" customWidth="1"/>
    <col min="1580" max="1581" width="6.7265625" style="1" customWidth="1"/>
    <col min="1582" max="1792" width="9.1796875" style="1"/>
    <col min="1793" max="1793" width="1" style="1" customWidth="1"/>
    <col min="1794" max="1794" width="20.7265625" style="1" customWidth="1"/>
    <col min="1795" max="1795" width="5.81640625" style="1" customWidth="1"/>
    <col min="1796" max="1796" width="23.1796875" style="1" customWidth="1"/>
    <col min="1797" max="1797" width="26.453125" style="1" customWidth="1"/>
    <col min="1798" max="1798" width="21.7265625" style="1" customWidth="1"/>
    <col min="1799" max="1799" width="5.453125" style="1" customWidth="1"/>
    <col min="1800" max="1800" width="63.7265625" style="1" customWidth="1"/>
    <col min="1801" max="1801" width="11.7265625" style="1" customWidth="1"/>
    <col min="1802" max="1817" width="5" style="1" customWidth="1"/>
    <col min="1818" max="1818" width="4.81640625" style="1" customWidth="1"/>
    <col min="1819" max="1819" width="2.81640625" style="1" customWidth="1"/>
    <col min="1820" max="1831" width="5" style="1" customWidth="1"/>
    <col min="1832" max="1834" width="4.7265625" style="1" customWidth="1"/>
    <col min="1835" max="1835" width="7.26953125" style="1" customWidth="1"/>
    <col min="1836" max="1837" width="6.7265625" style="1" customWidth="1"/>
    <col min="1838" max="2048" width="9.1796875" style="1"/>
    <col min="2049" max="2049" width="1" style="1" customWidth="1"/>
    <col min="2050" max="2050" width="20.7265625" style="1" customWidth="1"/>
    <col min="2051" max="2051" width="5.81640625" style="1" customWidth="1"/>
    <col min="2052" max="2052" width="23.1796875" style="1" customWidth="1"/>
    <col min="2053" max="2053" width="26.453125" style="1" customWidth="1"/>
    <col min="2054" max="2054" width="21.7265625" style="1" customWidth="1"/>
    <col min="2055" max="2055" width="5.453125" style="1" customWidth="1"/>
    <col min="2056" max="2056" width="63.7265625" style="1" customWidth="1"/>
    <col min="2057" max="2057" width="11.7265625" style="1" customWidth="1"/>
    <col min="2058" max="2073" width="5" style="1" customWidth="1"/>
    <col min="2074" max="2074" width="4.81640625" style="1" customWidth="1"/>
    <col min="2075" max="2075" width="2.81640625" style="1" customWidth="1"/>
    <col min="2076" max="2087" width="5" style="1" customWidth="1"/>
    <col min="2088" max="2090" width="4.7265625" style="1" customWidth="1"/>
    <col min="2091" max="2091" width="7.26953125" style="1" customWidth="1"/>
    <col min="2092" max="2093" width="6.7265625" style="1" customWidth="1"/>
    <col min="2094" max="2304" width="9.1796875" style="1"/>
    <col min="2305" max="2305" width="1" style="1" customWidth="1"/>
    <col min="2306" max="2306" width="20.7265625" style="1" customWidth="1"/>
    <col min="2307" max="2307" width="5.81640625" style="1" customWidth="1"/>
    <col min="2308" max="2308" width="23.1796875" style="1" customWidth="1"/>
    <col min="2309" max="2309" width="26.453125" style="1" customWidth="1"/>
    <col min="2310" max="2310" width="21.7265625" style="1" customWidth="1"/>
    <col min="2311" max="2311" width="5.453125" style="1" customWidth="1"/>
    <col min="2312" max="2312" width="63.7265625" style="1" customWidth="1"/>
    <col min="2313" max="2313" width="11.7265625" style="1" customWidth="1"/>
    <col min="2314" max="2329" width="5" style="1" customWidth="1"/>
    <col min="2330" max="2330" width="4.81640625" style="1" customWidth="1"/>
    <col min="2331" max="2331" width="2.81640625" style="1" customWidth="1"/>
    <col min="2332" max="2343" width="5" style="1" customWidth="1"/>
    <col min="2344" max="2346" width="4.7265625" style="1" customWidth="1"/>
    <col min="2347" max="2347" width="7.26953125" style="1" customWidth="1"/>
    <col min="2348" max="2349" width="6.7265625" style="1" customWidth="1"/>
    <col min="2350" max="2560" width="9.1796875" style="1"/>
    <col min="2561" max="2561" width="1" style="1" customWidth="1"/>
    <col min="2562" max="2562" width="20.7265625" style="1" customWidth="1"/>
    <col min="2563" max="2563" width="5.81640625" style="1" customWidth="1"/>
    <col min="2564" max="2564" width="23.1796875" style="1" customWidth="1"/>
    <col min="2565" max="2565" width="26.453125" style="1" customWidth="1"/>
    <col min="2566" max="2566" width="21.7265625" style="1" customWidth="1"/>
    <col min="2567" max="2567" width="5.453125" style="1" customWidth="1"/>
    <col min="2568" max="2568" width="63.7265625" style="1" customWidth="1"/>
    <col min="2569" max="2569" width="11.7265625" style="1" customWidth="1"/>
    <col min="2570" max="2585" width="5" style="1" customWidth="1"/>
    <col min="2586" max="2586" width="4.81640625" style="1" customWidth="1"/>
    <col min="2587" max="2587" width="2.81640625" style="1" customWidth="1"/>
    <col min="2588" max="2599" width="5" style="1" customWidth="1"/>
    <col min="2600" max="2602" width="4.7265625" style="1" customWidth="1"/>
    <col min="2603" max="2603" width="7.26953125" style="1" customWidth="1"/>
    <col min="2604" max="2605" width="6.7265625" style="1" customWidth="1"/>
    <col min="2606" max="2816" width="9.1796875" style="1"/>
    <col min="2817" max="2817" width="1" style="1" customWidth="1"/>
    <col min="2818" max="2818" width="20.7265625" style="1" customWidth="1"/>
    <col min="2819" max="2819" width="5.81640625" style="1" customWidth="1"/>
    <col min="2820" max="2820" width="23.1796875" style="1" customWidth="1"/>
    <col min="2821" max="2821" width="26.453125" style="1" customWidth="1"/>
    <col min="2822" max="2822" width="21.7265625" style="1" customWidth="1"/>
    <col min="2823" max="2823" width="5.453125" style="1" customWidth="1"/>
    <col min="2824" max="2824" width="63.7265625" style="1" customWidth="1"/>
    <col min="2825" max="2825" width="11.7265625" style="1" customWidth="1"/>
    <col min="2826" max="2841" width="5" style="1" customWidth="1"/>
    <col min="2842" max="2842" width="4.81640625" style="1" customWidth="1"/>
    <col min="2843" max="2843" width="2.81640625" style="1" customWidth="1"/>
    <col min="2844" max="2855" width="5" style="1" customWidth="1"/>
    <col min="2856" max="2858" width="4.7265625" style="1" customWidth="1"/>
    <col min="2859" max="2859" width="7.26953125" style="1" customWidth="1"/>
    <col min="2860" max="2861" width="6.7265625" style="1" customWidth="1"/>
    <col min="2862" max="3072" width="9.1796875" style="1"/>
    <col min="3073" max="3073" width="1" style="1" customWidth="1"/>
    <col min="3074" max="3074" width="20.7265625" style="1" customWidth="1"/>
    <col min="3075" max="3075" width="5.81640625" style="1" customWidth="1"/>
    <col min="3076" max="3076" width="23.1796875" style="1" customWidth="1"/>
    <col min="3077" max="3077" width="26.453125" style="1" customWidth="1"/>
    <col min="3078" max="3078" width="21.7265625" style="1" customWidth="1"/>
    <col min="3079" max="3079" width="5.453125" style="1" customWidth="1"/>
    <col min="3080" max="3080" width="63.7265625" style="1" customWidth="1"/>
    <col min="3081" max="3081" width="11.7265625" style="1" customWidth="1"/>
    <col min="3082" max="3097" width="5" style="1" customWidth="1"/>
    <col min="3098" max="3098" width="4.81640625" style="1" customWidth="1"/>
    <col min="3099" max="3099" width="2.81640625" style="1" customWidth="1"/>
    <col min="3100" max="3111" width="5" style="1" customWidth="1"/>
    <col min="3112" max="3114" width="4.7265625" style="1" customWidth="1"/>
    <col min="3115" max="3115" width="7.26953125" style="1" customWidth="1"/>
    <col min="3116" max="3117" width="6.7265625" style="1" customWidth="1"/>
    <col min="3118" max="3328" width="9.1796875" style="1"/>
    <col min="3329" max="3329" width="1" style="1" customWidth="1"/>
    <col min="3330" max="3330" width="20.7265625" style="1" customWidth="1"/>
    <col min="3331" max="3331" width="5.81640625" style="1" customWidth="1"/>
    <col min="3332" max="3332" width="23.1796875" style="1" customWidth="1"/>
    <col min="3333" max="3333" width="26.453125" style="1" customWidth="1"/>
    <col min="3334" max="3334" width="21.7265625" style="1" customWidth="1"/>
    <col min="3335" max="3335" width="5.453125" style="1" customWidth="1"/>
    <col min="3336" max="3336" width="63.7265625" style="1" customWidth="1"/>
    <col min="3337" max="3337" width="11.7265625" style="1" customWidth="1"/>
    <col min="3338" max="3353" width="5" style="1" customWidth="1"/>
    <col min="3354" max="3354" width="4.81640625" style="1" customWidth="1"/>
    <col min="3355" max="3355" width="2.81640625" style="1" customWidth="1"/>
    <col min="3356" max="3367" width="5" style="1" customWidth="1"/>
    <col min="3368" max="3370" width="4.7265625" style="1" customWidth="1"/>
    <col min="3371" max="3371" width="7.26953125" style="1" customWidth="1"/>
    <col min="3372" max="3373" width="6.7265625" style="1" customWidth="1"/>
    <col min="3374" max="3584" width="9.1796875" style="1"/>
    <col min="3585" max="3585" width="1" style="1" customWidth="1"/>
    <col min="3586" max="3586" width="20.7265625" style="1" customWidth="1"/>
    <col min="3587" max="3587" width="5.81640625" style="1" customWidth="1"/>
    <col min="3588" max="3588" width="23.1796875" style="1" customWidth="1"/>
    <col min="3589" max="3589" width="26.453125" style="1" customWidth="1"/>
    <col min="3590" max="3590" width="21.7265625" style="1" customWidth="1"/>
    <col min="3591" max="3591" width="5.453125" style="1" customWidth="1"/>
    <col min="3592" max="3592" width="63.7265625" style="1" customWidth="1"/>
    <col min="3593" max="3593" width="11.7265625" style="1" customWidth="1"/>
    <col min="3594" max="3609" width="5" style="1" customWidth="1"/>
    <col min="3610" max="3610" width="4.81640625" style="1" customWidth="1"/>
    <col min="3611" max="3611" width="2.81640625" style="1" customWidth="1"/>
    <col min="3612" max="3623" width="5" style="1" customWidth="1"/>
    <col min="3624" max="3626" width="4.7265625" style="1" customWidth="1"/>
    <col min="3627" max="3627" width="7.26953125" style="1" customWidth="1"/>
    <col min="3628" max="3629" width="6.7265625" style="1" customWidth="1"/>
    <col min="3630" max="3840" width="9.1796875" style="1"/>
    <col min="3841" max="3841" width="1" style="1" customWidth="1"/>
    <col min="3842" max="3842" width="20.7265625" style="1" customWidth="1"/>
    <col min="3843" max="3843" width="5.81640625" style="1" customWidth="1"/>
    <col min="3844" max="3844" width="23.1796875" style="1" customWidth="1"/>
    <col min="3845" max="3845" width="26.453125" style="1" customWidth="1"/>
    <col min="3846" max="3846" width="21.7265625" style="1" customWidth="1"/>
    <col min="3847" max="3847" width="5.453125" style="1" customWidth="1"/>
    <col min="3848" max="3848" width="63.7265625" style="1" customWidth="1"/>
    <col min="3849" max="3849" width="11.7265625" style="1" customWidth="1"/>
    <col min="3850" max="3865" width="5" style="1" customWidth="1"/>
    <col min="3866" max="3866" width="4.81640625" style="1" customWidth="1"/>
    <col min="3867" max="3867" width="2.81640625" style="1" customWidth="1"/>
    <col min="3868" max="3879" width="5" style="1" customWidth="1"/>
    <col min="3880" max="3882" width="4.7265625" style="1" customWidth="1"/>
    <col min="3883" max="3883" width="7.26953125" style="1" customWidth="1"/>
    <col min="3884" max="3885" width="6.7265625" style="1" customWidth="1"/>
    <col min="3886" max="4096" width="9.1796875" style="1"/>
    <col min="4097" max="4097" width="1" style="1" customWidth="1"/>
    <col min="4098" max="4098" width="20.7265625" style="1" customWidth="1"/>
    <col min="4099" max="4099" width="5.81640625" style="1" customWidth="1"/>
    <col min="4100" max="4100" width="23.1796875" style="1" customWidth="1"/>
    <col min="4101" max="4101" width="26.453125" style="1" customWidth="1"/>
    <col min="4102" max="4102" width="21.7265625" style="1" customWidth="1"/>
    <col min="4103" max="4103" width="5.453125" style="1" customWidth="1"/>
    <col min="4104" max="4104" width="63.7265625" style="1" customWidth="1"/>
    <col min="4105" max="4105" width="11.7265625" style="1" customWidth="1"/>
    <col min="4106" max="4121" width="5" style="1" customWidth="1"/>
    <col min="4122" max="4122" width="4.81640625" style="1" customWidth="1"/>
    <col min="4123" max="4123" width="2.81640625" style="1" customWidth="1"/>
    <col min="4124" max="4135" width="5" style="1" customWidth="1"/>
    <col min="4136" max="4138" width="4.7265625" style="1" customWidth="1"/>
    <col min="4139" max="4139" width="7.26953125" style="1" customWidth="1"/>
    <col min="4140" max="4141" width="6.7265625" style="1" customWidth="1"/>
    <col min="4142" max="4352" width="9.1796875" style="1"/>
    <col min="4353" max="4353" width="1" style="1" customWidth="1"/>
    <col min="4354" max="4354" width="20.7265625" style="1" customWidth="1"/>
    <col min="4355" max="4355" width="5.81640625" style="1" customWidth="1"/>
    <col min="4356" max="4356" width="23.1796875" style="1" customWidth="1"/>
    <col min="4357" max="4357" width="26.453125" style="1" customWidth="1"/>
    <col min="4358" max="4358" width="21.7265625" style="1" customWidth="1"/>
    <col min="4359" max="4359" width="5.453125" style="1" customWidth="1"/>
    <col min="4360" max="4360" width="63.7265625" style="1" customWidth="1"/>
    <col min="4361" max="4361" width="11.7265625" style="1" customWidth="1"/>
    <col min="4362" max="4377" width="5" style="1" customWidth="1"/>
    <col min="4378" max="4378" width="4.81640625" style="1" customWidth="1"/>
    <col min="4379" max="4379" width="2.81640625" style="1" customWidth="1"/>
    <col min="4380" max="4391" width="5" style="1" customWidth="1"/>
    <col min="4392" max="4394" width="4.7265625" style="1" customWidth="1"/>
    <col min="4395" max="4395" width="7.26953125" style="1" customWidth="1"/>
    <col min="4396" max="4397" width="6.7265625" style="1" customWidth="1"/>
    <col min="4398" max="4608" width="9.1796875" style="1"/>
    <col min="4609" max="4609" width="1" style="1" customWidth="1"/>
    <col min="4610" max="4610" width="20.7265625" style="1" customWidth="1"/>
    <col min="4611" max="4611" width="5.81640625" style="1" customWidth="1"/>
    <col min="4612" max="4612" width="23.1796875" style="1" customWidth="1"/>
    <col min="4613" max="4613" width="26.453125" style="1" customWidth="1"/>
    <col min="4614" max="4614" width="21.7265625" style="1" customWidth="1"/>
    <col min="4615" max="4615" width="5.453125" style="1" customWidth="1"/>
    <col min="4616" max="4616" width="63.7265625" style="1" customWidth="1"/>
    <col min="4617" max="4617" width="11.7265625" style="1" customWidth="1"/>
    <col min="4618" max="4633" width="5" style="1" customWidth="1"/>
    <col min="4634" max="4634" width="4.81640625" style="1" customWidth="1"/>
    <col min="4635" max="4635" width="2.81640625" style="1" customWidth="1"/>
    <col min="4636" max="4647" width="5" style="1" customWidth="1"/>
    <col min="4648" max="4650" width="4.7265625" style="1" customWidth="1"/>
    <col min="4651" max="4651" width="7.26953125" style="1" customWidth="1"/>
    <col min="4652" max="4653" width="6.7265625" style="1" customWidth="1"/>
    <col min="4654" max="4864" width="9.1796875" style="1"/>
    <col min="4865" max="4865" width="1" style="1" customWidth="1"/>
    <col min="4866" max="4866" width="20.7265625" style="1" customWidth="1"/>
    <col min="4867" max="4867" width="5.81640625" style="1" customWidth="1"/>
    <col min="4868" max="4868" width="23.1796875" style="1" customWidth="1"/>
    <col min="4869" max="4869" width="26.453125" style="1" customWidth="1"/>
    <col min="4870" max="4870" width="21.7265625" style="1" customWidth="1"/>
    <col min="4871" max="4871" width="5.453125" style="1" customWidth="1"/>
    <col min="4872" max="4872" width="63.7265625" style="1" customWidth="1"/>
    <col min="4873" max="4873" width="11.7265625" style="1" customWidth="1"/>
    <col min="4874" max="4889" width="5" style="1" customWidth="1"/>
    <col min="4890" max="4890" width="4.81640625" style="1" customWidth="1"/>
    <col min="4891" max="4891" width="2.81640625" style="1" customWidth="1"/>
    <col min="4892" max="4903" width="5" style="1" customWidth="1"/>
    <col min="4904" max="4906" width="4.7265625" style="1" customWidth="1"/>
    <col min="4907" max="4907" width="7.26953125" style="1" customWidth="1"/>
    <col min="4908" max="4909" width="6.7265625" style="1" customWidth="1"/>
    <col min="4910" max="5120" width="9.1796875" style="1"/>
    <col min="5121" max="5121" width="1" style="1" customWidth="1"/>
    <col min="5122" max="5122" width="20.7265625" style="1" customWidth="1"/>
    <col min="5123" max="5123" width="5.81640625" style="1" customWidth="1"/>
    <col min="5124" max="5124" width="23.1796875" style="1" customWidth="1"/>
    <col min="5125" max="5125" width="26.453125" style="1" customWidth="1"/>
    <col min="5126" max="5126" width="21.7265625" style="1" customWidth="1"/>
    <col min="5127" max="5127" width="5.453125" style="1" customWidth="1"/>
    <col min="5128" max="5128" width="63.7265625" style="1" customWidth="1"/>
    <col min="5129" max="5129" width="11.7265625" style="1" customWidth="1"/>
    <col min="5130" max="5145" width="5" style="1" customWidth="1"/>
    <col min="5146" max="5146" width="4.81640625" style="1" customWidth="1"/>
    <col min="5147" max="5147" width="2.81640625" style="1" customWidth="1"/>
    <col min="5148" max="5159" width="5" style="1" customWidth="1"/>
    <col min="5160" max="5162" width="4.7265625" style="1" customWidth="1"/>
    <col min="5163" max="5163" width="7.26953125" style="1" customWidth="1"/>
    <col min="5164" max="5165" width="6.7265625" style="1" customWidth="1"/>
    <col min="5166" max="5376" width="9.1796875" style="1"/>
    <col min="5377" max="5377" width="1" style="1" customWidth="1"/>
    <col min="5378" max="5378" width="20.7265625" style="1" customWidth="1"/>
    <col min="5379" max="5379" width="5.81640625" style="1" customWidth="1"/>
    <col min="5380" max="5380" width="23.1796875" style="1" customWidth="1"/>
    <col min="5381" max="5381" width="26.453125" style="1" customWidth="1"/>
    <col min="5382" max="5382" width="21.7265625" style="1" customWidth="1"/>
    <col min="5383" max="5383" width="5.453125" style="1" customWidth="1"/>
    <col min="5384" max="5384" width="63.7265625" style="1" customWidth="1"/>
    <col min="5385" max="5385" width="11.7265625" style="1" customWidth="1"/>
    <col min="5386" max="5401" width="5" style="1" customWidth="1"/>
    <col min="5402" max="5402" width="4.81640625" style="1" customWidth="1"/>
    <col min="5403" max="5403" width="2.81640625" style="1" customWidth="1"/>
    <col min="5404" max="5415" width="5" style="1" customWidth="1"/>
    <col min="5416" max="5418" width="4.7265625" style="1" customWidth="1"/>
    <col min="5419" max="5419" width="7.26953125" style="1" customWidth="1"/>
    <col min="5420" max="5421" width="6.7265625" style="1" customWidth="1"/>
    <col min="5422" max="5632" width="9.1796875" style="1"/>
    <col min="5633" max="5633" width="1" style="1" customWidth="1"/>
    <col min="5634" max="5634" width="20.7265625" style="1" customWidth="1"/>
    <col min="5635" max="5635" width="5.81640625" style="1" customWidth="1"/>
    <col min="5636" max="5636" width="23.1796875" style="1" customWidth="1"/>
    <col min="5637" max="5637" width="26.453125" style="1" customWidth="1"/>
    <col min="5638" max="5638" width="21.7265625" style="1" customWidth="1"/>
    <col min="5639" max="5639" width="5.453125" style="1" customWidth="1"/>
    <col min="5640" max="5640" width="63.7265625" style="1" customWidth="1"/>
    <col min="5641" max="5641" width="11.7265625" style="1" customWidth="1"/>
    <col min="5642" max="5657" width="5" style="1" customWidth="1"/>
    <col min="5658" max="5658" width="4.81640625" style="1" customWidth="1"/>
    <col min="5659" max="5659" width="2.81640625" style="1" customWidth="1"/>
    <col min="5660" max="5671" width="5" style="1" customWidth="1"/>
    <col min="5672" max="5674" width="4.7265625" style="1" customWidth="1"/>
    <col min="5675" max="5675" width="7.26953125" style="1" customWidth="1"/>
    <col min="5676" max="5677" width="6.7265625" style="1" customWidth="1"/>
    <col min="5678" max="5888" width="9.1796875" style="1"/>
    <col min="5889" max="5889" width="1" style="1" customWidth="1"/>
    <col min="5890" max="5890" width="20.7265625" style="1" customWidth="1"/>
    <col min="5891" max="5891" width="5.81640625" style="1" customWidth="1"/>
    <col min="5892" max="5892" width="23.1796875" style="1" customWidth="1"/>
    <col min="5893" max="5893" width="26.453125" style="1" customWidth="1"/>
    <col min="5894" max="5894" width="21.7265625" style="1" customWidth="1"/>
    <col min="5895" max="5895" width="5.453125" style="1" customWidth="1"/>
    <col min="5896" max="5896" width="63.7265625" style="1" customWidth="1"/>
    <col min="5897" max="5897" width="11.7265625" style="1" customWidth="1"/>
    <col min="5898" max="5913" width="5" style="1" customWidth="1"/>
    <col min="5914" max="5914" width="4.81640625" style="1" customWidth="1"/>
    <col min="5915" max="5915" width="2.81640625" style="1" customWidth="1"/>
    <col min="5916" max="5927" width="5" style="1" customWidth="1"/>
    <col min="5928" max="5930" width="4.7265625" style="1" customWidth="1"/>
    <col min="5931" max="5931" width="7.26953125" style="1" customWidth="1"/>
    <col min="5932" max="5933" width="6.7265625" style="1" customWidth="1"/>
    <col min="5934" max="6144" width="9.1796875" style="1"/>
    <col min="6145" max="6145" width="1" style="1" customWidth="1"/>
    <col min="6146" max="6146" width="20.7265625" style="1" customWidth="1"/>
    <col min="6147" max="6147" width="5.81640625" style="1" customWidth="1"/>
    <col min="6148" max="6148" width="23.1796875" style="1" customWidth="1"/>
    <col min="6149" max="6149" width="26.453125" style="1" customWidth="1"/>
    <col min="6150" max="6150" width="21.7265625" style="1" customWidth="1"/>
    <col min="6151" max="6151" width="5.453125" style="1" customWidth="1"/>
    <col min="6152" max="6152" width="63.7265625" style="1" customWidth="1"/>
    <col min="6153" max="6153" width="11.7265625" style="1" customWidth="1"/>
    <col min="6154" max="6169" width="5" style="1" customWidth="1"/>
    <col min="6170" max="6170" width="4.81640625" style="1" customWidth="1"/>
    <col min="6171" max="6171" width="2.81640625" style="1" customWidth="1"/>
    <col min="6172" max="6183" width="5" style="1" customWidth="1"/>
    <col min="6184" max="6186" width="4.7265625" style="1" customWidth="1"/>
    <col min="6187" max="6187" width="7.26953125" style="1" customWidth="1"/>
    <col min="6188" max="6189" width="6.7265625" style="1" customWidth="1"/>
    <col min="6190" max="6400" width="9.1796875" style="1"/>
    <col min="6401" max="6401" width="1" style="1" customWidth="1"/>
    <col min="6402" max="6402" width="20.7265625" style="1" customWidth="1"/>
    <col min="6403" max="6403" width="5.81640625" style="1" customWidth="1"/>
    <col min="6404" max="6404" width="23.1796875" style="1" customWidth="1"/>
    <col min="6405" max="6405" width="26.453125" style="1" customWidth="1"/>
    <col min="6406" max="6406" width="21.7265625" style="1" customWidth="1"/>
    <col min="6407" max="6407" width="5.453125" style="1" customWidth="1"/>
    <col min="6408" max="6408" width="63.7265625" style="1" customWidth="1"/>
    <col min="6409" max="6409" width="11.7265625" style="1" customWidth="1"/>
    <col min="6410" max="6425" width="5" style="1" customWidth="1"/>
    <col min="6426" max="6426" width="4.81640625" style="1" customWidth="1"/>
    <col min="6427" max="6427" width="2.81640625" style="1" customWidth="1"/>
    <col min="6428" max="6439" width="5" style="1" customWidth="1"/>
    <col min="6440" max="6442" width="4.7265625" style="1" customWidth="1"/>
    <col min="6443" max="6443" width="7.26953125" style="1" customWidth="1"/>
    <col min="6444" max="6445" width="6.7265625" style="1" customWidth="1"/>
    <col min="6446" max="6656" width="9.1796875" style="1"/>
    <col min="6657" max="6657" width="1" style="1" customWidth="1"/>
    <col min="6658" max="6658" width="20.7265625" style="1" customWidth="1"/>
    <col min="6659" max="6659" width="5.81640625" style="1" customWidth="1"/>
    <col min="6660" max="6660" width="23.1796875" style="1" customWidth="1"/>
    <col min="6661" max="6661" width="26.453125" style="1" customWidth="1"/>
    <col min="6662" max="6662" width="21.7265625" style="1" customWidth="1"/>
    <col min="6663" max="6663" width="5.453125" style="1" customWidth="1"/>
    <col min="6664" max="6664" width="63.7265625" style="1" customWidth="1"/>
    <col min="6665" max="6665" width="11.7265625" style="1" customWidth="1"/>
    <col min="6666" max="6681" width="5" style="1" customWidth="1"/>
    <col min="6682" max="6682" width="4.81640625" style="1" customWidth="1"/>
    <col min="6683" max="6683" width="2.81640625" style="1" customWidth="1"/>
    <col min="6684" max="6695" width="5" style="1" customWidth="1"/>
    <col min="6696" max="6698" width="4.7265625" style="1" customWidth="1"/>
    <col min="6699" max="6699" width="7.26953125" style="1" customWidth="1"/>
    <col min="6700" max="6701" width="6.7265625" style="1" customWidth="1"/>
    <col min="6702" max="6912" width="9.1796875" style="1"/>
    <col min="6913" max="6913" width="1" style="1" customWidth="1"/>
    <col min="6914" max="6914" width="20.7265625" style="1" customWidth="1"/>
    <col min="6915" max="6915" width="5.81640625" style="1" customWidth="1"/>
    <col min="6916" max="6916" width="23.1796875" style="1" customWidth="1"/>
    <col min="6917" max="6917" width="26.453125" style="1" customWidth="1"/>
    <col min="6918" max="6918" width="21.7265625" style="1" customWidth="1"/>
    <col min="6919" max="6919" width="5.453125" style="1" customWidth="1"/>
    <col min="6920" max="6920" width="63.7265625" style="1" customWidth="1"/>
    <col min="6921" max="6921" width="11.7265625" style="1" customWidth="1"/>
    <col min="6922" max="6937" width="5" style="1" customWidth="1"/>
    <col min="6938" max="6938" width="4.81640625" style="1" customWidth="1"/>
    <col min="6939" max="6939" width="2.81640625" style="1" customWidth="1"/>
    <col min="6940" max="6951" width="5" style="1" customWidth="1"/>
    <col min="6952" max="6954" width="4.7265625" style="1" customWidth="1"/>
    <col min="6955" max="6955" width="7.26953125" style="1" customWidth="1"/>
    <col min="6956" max="6957" width="6.7265625" style="1" customWidth="1"/>
    <col min="6958" max="7168" width="9.1796875" style="1"/>
    <col min="7169" max="7169" width="1" style="1" customWidth="1"/>
    <col min="7170" max="7170" width="20.7265625" style="1" customWidth="1"/>
    <col min="7171" max="7171" width="5.81640625" style="1" customWidth="1"/>
    <col min="7172" max="7172" width="23.1796875" style="1" customWidth="1"/>
    <col min="7173" max="7173" width="26.453125" style="1" customWidth="1"/>
    <col min="7174" max="7174" width="21.7265625" style="1" customWidth="1"/>
    <col min="7175" max="7175" width="5.453125" style="1" customWidth="1"/>
    <col min="7176" max="7176" width="63.7265625" style="1" customWidth="1"/>
    <col min="7177" max="7177" width="11.7265625" style="1" customWidth="1"/>
    <col min="7178" max="7193" width="5" style="1" customWidth="1"/>
    <col min="7194" max="7194" width="4.81640625" style="1" customWidth="1"/>
    <col min="7195" max="7195" width="2.81640625" style="1" customWidth="1"/>
    <col min="7196" max="7207" width="5" style="1" customWidth="1"/>
    <col min="7208" max="7210" width="4.7265625" style="1" customWidth="1"/>
    <col min="7211" max="7211" width="7.26953125" style="1" customWidth="1"/>
    <col min="7212" max="7213" width="6.7265625" style="1" customWidth="1"/>
    <col min="7214" max="7424" width="9.1796875" style="1"/>
    <col min="7425" max="7425" width="1" style="1" customWidth="1"/>
    <col min="7426" max="7426" width="20.7265625" style="1" customWidth="1"/>
    <col min="7427" max="7427" width="5.81640625" style="1" customWidth="1"/>
    <col min="7428" max="7428" width="23.1796875" style="1" customWidth="1"/>
    <col min="7429" max="7429" width="26.453125" style="1" customWidth="1"/>
    <col min="7430" max="7430" width="21.7265625" style="1" customWidth="1"/>
    <col min="7431" max="7431" width="5.453125" style="1" customWidth="1"/>
    <col min="7432" max="7432" width="63.7265625" style="1" customWidth="1"/>
    <col min="7433" max="7433" width="11.7265625" style="1" customWidth="1"/>
    <col min="7434" max="7449" width="5" style="1" customWidth="1"/>
    <col min="7450" max="7450" width="4.81640625" style="1" customWidth="1"/>
    <col min="7451" max="7451" width="2.81640625" style="1" customWidth="1"/>
    <col min="7452" max="7463" width="5" style="1" customWidth="1"/>
    <col min="7464" max="7466" width="4.7265625" style="1" customWidth="1"/>
    <col min="7467" max="7467" width="7.26953125" style="1" customWidth="1"/>
    <col min="7468" max="7469" width="6.7265625" style="1" customWidth="1"/>
    <col min="7470" max="7680" width="9.1796875" style="1"/>
    <col min="7681" max="7681" width="1" style="1" customWidth="1"/>
    <col min="7682" max="7682" width="20.7265625" style="1" customWidth="1"/>
    <col min="7683" max="7683" width="5.81640625" style="1" customWidth="1"/>
    <col min="7684" max="7684" width="23.1796875" style="1" customWidth="1"/>
    <col min="7685" max="7685" width="26.453125" style="1" customWidth="1"/>
    <col min="7686" max="7686" width="21.7265625" style="1" customWidth="1"/>
    <col min="7687" max="7687" width="5.453125" style="1" customWidth="1"/>
    <col min="7688" max="7688" width="63.7265625" style="1" customWidth="1"/>
    <col min="7689" max="7689" width="11.7265625" style="1" customWidth="1"/>
    <col min="7690" max="7705" width="5" style="1" customWidth="1"/>
    <col min="7706" max="7706" width="4.81640625" style="1" customWidth="1"/>
    <col min="7707" max="7707" width="2.81640625" style="1" customWidth="1"/>
    <col min="7708" max="7719" width="5" style="1" customWidth="1"/>
    <col min="7720" max="7722" width="4.7265625" style="1" customWidth="1"/>
    <col min="7723" max="7723" width="7.26953125" style="1" customWidth="1"/>
    <col min="7724" max="7725" width="6.7265625" style="1" customWidth="1"/>
    <col min="7726" max="7936" width="9.1796875" style="1"/>
    <col min="7937" max="7937" width="1" style="1" customWidth="1"/>
    <col min="7938" max="7938" width="20.7265625" style="1" customWidth="1"/>
    <col min="7939" max="7939" width="5.81640625" style="1" customWidth="1"/>
    <col min="7940" max="7940" width="23.1796875" style="1" customWidth="1"/>
    <col min="7941" max="7941" width="26.453125" style="1" customWidth="1"/>
    <col min="7942" max="7942" width="21.7265625" style="1" customWidth="1"/>
    <col min="7943" max="7943" width="5.453125" style="1" customWidth="1"/>
    <col min="7944" max="7944" width="63.7265625" style="1" customWidth="1"/>
    <col min="7945" max="7945" width="11.7265625" style="1" customWidth="1"/>
    <col min="7946" max="7961" width="5" style="1" customWidth="1"/>
    <col min="7962" max="7962" width="4.81640625" style="1" customWidth="1"/>
    <col min="7963" max="7963" width="2.81640625" style="1" customWidth="1"/>
    <col min="7964" max="7975" width="5" style="1" customWidth="1"/>
    <col min="7976" max="7978" width="4.7265625" style="1" customWidth="1"/>
    <col min="7979" max="7979" width="7.26953125" style="1" customWidth="1"/>
    <col min="7980" max="7981" width="6.7265625" style="1" customWidth="1"/>
    <col min="7982" max="8192" width="9.1796875" style="1"/>
    <col min="8193" max="8193" width="1" style="1" customWidth="1"/>
    <col min="8194" max="8194" width="20.7265625" style="1" customWidth="1"/>
    <col min="8195" max="8195" width="5.81640625" style="1" customWidth="1"/>
    <col min="8196" max="8196" width="23.1796875" style="1" customWidth="1"/>
    <col min="8197" max="8197" width="26.453125" style="1" customWidth="1"/>
    <col min="8198" max="8198" width="21.7265625" style="1" customWidth="1"/>
    <col min="8199" max="8199" width="5.453125" style="1" customWidth="1"/>
    <col min="8200" max="8200" width="63.7265625" style="1" customWidth="1"/>
    <col min="8201" max="8201" width="11.7265625" style="1" customWidth="1"/>
    <col min="8202" max="8217" width="5" style="1" customWidth="1"/>
    <col min="8218" max="8218" width="4.81640625" style="1" customWidth="1"/>
    <col min="8219" max="8219" width="2.81640625" style="1" customWidth="1"/>
    <col min="8220" max="8231" width="5" style="1" customWidth="1"/>
    <col min="8232" max="8234" width="4.7265625" style="1" customWidth="1"/>
    <col min="8235" max="8235" width="7.26953125" style="1" customWidth="1"/>
    <col min="8236" max="8237" width="6.7265625" style="1" customWidth="1"/>
    <col min="8238" max="8448" width="9.1796875" style="1"/>
    <col min="8449" max="8449" width="1" style="1" customWidth="1"/>
    <col min="8450" max="8450" width="20.7265625" style="1" customWidth="1"/>
    <col min="8451" max="8451" width="5.81640625" style="1" customWidth="1"/>
    <col min="8452" max="8452" width="23.1796875" style="1" customWidth="1"/>
    <col min="8453" max="8453" width="26.453125" style="1" customWidth="1"/>
    <col min="8454" max="8454" width="21.7265625" style="1" customWidth="1"/>
    <col min="8455" max="8455" width="5.453125" style="1" customWidth="1"/>
    <col min="8456" max="8456" width="63.7265625" style="1" customWidth="1"/>
    <col min="8457" max="8457" width="11.7265625" style="1" customWidth="1"/>
    <col min="8458" max="8473" width="5" style="1" customWidth="1"/>
    <col min="8474" max="8474" width="4.81640625" style="1" customWidth="1"/>
    <col min="8475" max="8475" width="2.81640625" style="1" customWidth="1"/>
    <col min="8476" max="8487" width="5" style="1" customWidth="1"/>
    <col min="8488" max="8490" width="4.7265625" style="1" customWidth="1"/>
    <col min="8491" max="8491" width="7.26953125" style="1" customWidth="1"/>
    <col min="8492" max="8493" width="6.7265625" style="1" customWidth="1"/>
    <col min="8494" max="8704" width="9.1796875" style="1"/>
    <col min="8705" max="8705" width="1" style="1" customWidth="1"/>
    <col min="8706" max="8706" width="20.7265625" style="1" customWidth="1"/>
    <col min="8707" max="8707" width="5.81640625" style="1" customWidth="1"/>
    <col min="8708" max="8708" width="23.1796875" style="1" customWidth="1"/>
    <col min="8709" max="8709" width="26.453125" style="1" customWidth="1"/>
    <col min="8710" max="8710" width="21.7265625" style="1" customWidth="1"/>
    <col min="8711" max="8711" width="5.453125" style="1" customWidth="1"/>
    <col min="8712" max="8712" width="63.7265625" style="1" customWidth="1"/>
    <col min="8713" max="8713" width="11.7265625" style="1" customWidth="1"/>
    <col min="8714" max="8729" width="5" style="1" customWidth="1"/>
    <col min="8730" max="8730" width="4.81640625" style="1" customWidth="1"/>
    <col min="8731" max="8731" width="2.81640625" style="1" customWidth="1"/>
    <col min="8732" max="8743" width="5" style="1" customWidth="1"/>
    <col min="8744" max="8746" width="4.7265625" style="1" customWidth="1"/>
    <col min="8747" max="8747" width="7.26953125" style="1" customWidth="1"/>
    <col min="8748" max="8749" width="6.7265625" style="1" customWidth="1"/>
    <col min="8750" max="8960" width="9.1796875" style="1"/>
    <col min="8961" max="8961" width="1" style="1" customWidth="1"/>
    <col min="8962" max="8962" width="20.7265625" style="1" customWidth="1"/>
    <col min="8963" max="8963" width="5.81640625" style="1" customWidth="1"/>
    <col min="8964" max="8964" width="23.1796875" style="1" customWidth="1"/>
    <col min="8965" max="8965" width="26.453125" style="1" customWidth="1"/>
    <col min="8966" max="8966" width="21.7265625" style="1" customWidth="1"/>
    <col min="8967" max="8967" width="5.453125" style="1" customWidth="1"/>
    <col min="8968" max="8968" width="63.7265625" style="1" customWidth="1"/>
    <col min="8969" max="8969" width="11.7265625" style="1" customWidth="1"/>
    <col min="8970" max="8985" width="5" style="1" customWidth="1"/>
    <col min="8986" max="8986" width="4.81640625" style="1" customWidth="1"/>
    <col min="8987" max="8987" width="2.81640625" style="1" customWidth="1"/>
    <col min="8988" max="8999" width="5" style="1" customWidth="1"/>
    <col min="9000" max="9002" width="4.7265625" style="1" customWidth="1"/>
    <col min="9003" max="9003" width="7.26953125" style="1" customWidth="1"/>
    <col min="9004" max="9005" width="6.7265625" style="1" customWidth="1"/>
    <col min="9006" max="9216" width="9.1796875" style="1"/>
    <col min="9217" max="9217" width="1" style="1" customWidth="1"/>
    <col min="9218" max="9218" width="20.7265625" style="1" customWidth="1"/>
    <col min="9219" max="9219" width="5.81640625" style="1" customWidth="1"/>
    <col min="9220" max="9220" width="23.1796875" style="1" customWidth="1"/>
    <col min="9221" max="9221" width="26.453125" style="1" customWidth="1"/>
    <col min="9222" max="9222" width="21.7265625" style="1" customWidth="1"/>
    <col min="9223" max="9223" width="5.453125" style="1" customWidth="1"/>
    <col min="9224" max="9224" width="63.7265625" style="1" customWidth="1"/>
    <col min="9225" max="9225" width="11.7265625" style="1" customWidth="1"/>
    <col min="9226" max="9241" width="5" style="1" customWidth="1"/>
    <col min="9242" max="9242" width="4.81640625" style="1" customWidth="1"/>
    <col min="9243" max="9243" width="2.81640625" style="1" customWidth="1"/>
    <col min="9244" max="9255" width="5" style="1" customWidth="1"/>
    <col min="9256" max="9258" width="4.7265625" style="1" customWidth="1"/>
    <col min="9259" max="9259" width="7.26953125" style="1" customWidth="1"/>
    <col min="9260" max="9261" width="6.7265625" style="1" customWidth="1"/>
    <col min="9262" max="9472" width="9.1796875" style="1"/>
    <col min="9473" max="9473" width="1" style="1" customWidth="1"/>
    <col min="9474" max="9474" width="20.7265625" style="1" customWidth="1"/>
    <col min="9475" max="9475" width="5.81640625" style="1" customWidth="1"/>
    <col min="9476" max="9476" width="23.1796875" style="1" customWidth="1"/>
    <col min="9477" max="9477" width="26.453125" style="1" customWidth="1"/>
    <col min="9478" max="9478" width="21.7265625" style="1" customWidth="1"/>
    <col min="9479" max="9479" width="5.453125" style="1" customWidth="1"/>
    <col min="9480" max="9480" width="63.7265625" style="1" customWidth="1"/>
    <col min="9481" max="9481" width="11.7265625" style="1" customWidth="1"/>
    <col min="9482" max="9497" width="5" style="1" customWidth="1"/>
    <col min="9498" max="9498" width="4.81640625" style="1" customWidth="1"/>
    <col min="9499" max="9499" width="2.81640625" style="1" customWidth="1"/>
    <col min="9500" max="9511" width="5" style="1" customWidth="1"/>
    <col min="9512" max="9514" width="4.7265625" style="1" customWidth="1"/>
    <col min="9515" max="9515" width="7.26953125" style="1" customWidth="1"/>
    <col min="9516" max="9517" width="6.7265625" style="1" customWidth="1"/>
    <col min="9518" max="9728" width="9.1796875" style="1"/>
    <col min="9729" max="9729" width="1" style="1" customWidth="1"/>
    <col min="9730" max="9730" width="20.7265625" style="1" customWidth="1"/>
    <col min="9731" max="9731" width="5.81640625" style="1" customWidth="1"/>
    <col min="9732" max="9732" width="23.1796875" style="1" customWidth="1"/>
    <col min="9733" max="9733" width="26.453125" style="1" customWidth="1"/>
    <col min="9734" max="9734" width="21.7265625" style="1" customWidth="1"/>
    <col min="9735" max="9735" width="5.453125" style="1" customWidth="1"/>
    <col min="9736" max="9736" width="63.7265625" style="1" customWidth="1"/>
    <col min="9737" max="9737" width="11.7265625" style="1" customWidth="1"/>
    <col min="9738" max="9753" width="5" style="1" customWidth="1"/>
    <col min="9754" max="9754" width="4.81640625" style="1" customWidth="1"/>
    <col min="9755" max="9755" width="2.81640625" style="1" customWidth="1"/>
    <col min="9756" max="9767" width="5" style="1" customWidth="1"/>
    <col min="9768" max="9770" width="4.7265625" style="1" customWidth="1"/>
    <col min="9771" max="9771" width="7.26953125" style="1" customWidth="1"/>
    <col min="9772" max="9773" width="6.7265625" style="1" customWidth="1"/>
    <col min="9774" max="9984" width="9.1796875" style="1"/>
    <col min="9985" max="9985" width="1" style="1" customWidth="1"/>
    <col min="9986" max="9986" width="20.7265625" style="1" customWidth="1"/>
    <col min="9987" max="9987" width="5.81640625" style="1" customWidth="1"/>
    <col min="9988" max="9988" width="23.1796875" style="1" customWidth="1"/>
    <col min="9989" max="9989" width="26.453125" style="1" customWidth="1"/>
    <col min="9990" max="9990" width="21.7265625" style="1" customWidth="1"/>
    <col min="9991" max="9991" width="5.453125" style="1" customWidth="1"/>
    <col min="9992" max="9992" width="63.7265625" style="1" customWidth="1"/>
    <col min="9993" max="9993" width="11.7265625" style="1" customWidth="1"/>
    <col min="9994" max="10009" width="5" style="1" customWidth="1"/>
    <col min="10010" max="10010" width="4.81640625" style="1" customWidth="1"/>
    <col min="10011" max="10011" width="2.81640625" style="1" customWidth="1"/>
    <col min="10012" max="10023" width="5" style="1" customWidth="1"/>
    <col min="10024" max="10026" width="4.7265625" style="1" customWidth="1"/>
    <col min="10027" max="10027" width="7.26953125" style="1" customWidth="1"/>
    <col min="10028" max="10029" width="6.7265625" style="1" customWidth="1"/>
    <col min="10030" max="10240" width="9.1796875" style="1"/>
    <col min="10241" max="10241" width="1" style="1" customWidth="1"/>
    <col min="10242" max="10242" width="20.7265625" style="1" customWidth="1"/>
    <col min="10243" max="10243" width="5.81640625" style="1" customWidth="1"/>
    <col min="10244" max="10244" width="23.1796875" style="1" customWidth="1"/>
    <col min="10245" max="10245" width="26.453125" style="1" customWidth="1"/>
    <col min="10246" max="10246" width="21.7265625" style="1" customWidth="1"/>
    <col min="10247" max="10247" width="5.453125" style="1" customWidth="1"/>
    <col min="10248" max="10248" width="63.7265625" style="1" customWidth="1"/>
    <col min="10249" max="10249" width="11.7265625" style="1" customWidth="1"/>
    <col min="10250" max="10265" width="5" style="1" customWidth="1"/>
    <col min="10266" max="10266" width="4.81640625" style="1" customWidth="1"/>
    <col min="10267" max="10267" width="2.81640625" style="1" customWidth="1"/>
    <col min="10268" max="10279" width="5" style="1" customWidth="1"/>
    <col min="10280" max="10282" width="4.7265625" style="1" customWidth="1"/>
    <col min="10283" max="10283" width="7.26953125" style="1" customWidth="1"/>
    <col min="10284" max="10285" width="6.7265625" style="1" customWidth="1"/>
    <col min="10286" max="10496" width="9.1796875" style="1"/>
    <col min="10497" max="10497" width="1" style="1" customWidth="1"/>
    <col min="10498" max="10498" width="20.7265625" style="1" customWidth="1"/>
    <col min="10499" max="10499" width="5.81640625" style="1" customWidth="1"/>
    <col min="10500" max="10500" width="23.1796875" style="1" customWidth="1"/>
    <col min="10501" max="10501" width="26.453125" style="1" customWidth="1"/>
    <col min="10502" max="10502" width="21.7265625" style="1" customWidth="1"/>
    <col min="10503" max="10503" width="5.453125" style="1" customWidth="1"/>
    <col min="10504" max="10504" width="63.7265625" style="1" customWidth="1"/>
    <col min="10505" max="10505" width="11.7265625" style="1" customWidth="1"/>
    <col min="10506" max="10521" width="5" style="1" customWidth="1"/>
    <col min="10522" max="10522" width="4.81640625" style="1" customWidth="1"/>
    <col min="10523" max="10523" width="2.81640625" style="1" customWidth="1"/>
    <col min="10524" max="10535" width="5" style="1" customWidth="1"/>
    <col min="10536" max="10538" width="4.7265625" style="1" customWidth="1"/>
    <col min="10539" max="10539" width="7.26953125" style="1" customWidth="1"/>
    <col min="10540" max="10541" width="6.7265625" style="1" customWidth="1"/>
    <col min="10542" max="10752" width="9.1796875" style="1"/>
    <col min="10753" max="10753" width="1" style="1" customWidth="1"/>
    <col min="10754" max="10754" width="20.7265625" style="1" customWidth="1"/>
    <col min="10755" max="10755" width="5.81640625" style="1" customWidth="1"/>
    <col min="10756" max="10756" width="23.1796875" style="1" customWidth="1"/>
    <col min="10757" max="10757" width="26.453125" style="1" customWidth="1"/>
    <col min="10758" max="10758" width="21.7265625" style="1" customWidth="1"/>
    <col min="10759" max="10759" width="5.453125" style="1" customWidth="1"/>
    <col min="10760" max="10760" width="63.7265625" style="1" customWidth="1"/>
    <col min="10761" max="10761" width="11.7265625" style="1" customWidth="1"/>
    <col min="10762" max="10777" width="5" style="1" customWidth="1"/>
    <col min="10778" max="10778" width="4.81640625" style="1" customWidth="1"/>
    <col min="10779" max="10779" width="2.81640625" style="1" customWidth="1"/>
    <col min="10780" max="10791" width="5" style="1" customWidth="1"/>
    <col min="10792" max="10794" width="4.7265625" style="1" customWidth="1"/>
    <col min="10795" max="10795" width="7.26953125" style="1" customWidth="1"/>
    <col min="10796" max="10797" width="6.7265625" style="1" customWidth="1"/>
    <col min="10798" max="11008" width="9.1796875" style="1"/>
    <col min="11009" max="11009" width="1" style="1" customWidth="1"/>
    <col min="11010" max="11010" width="20.7265625" style="1" customWidth="1"/>
    <col min="11011" max="11011" width="5.81640625" style="1" customWidth="1"/>
    <col min="11012" max="11012" width="23.1796875" style="1" customWidth="1"/>
    <col min="11013" max="11013" width="26.453125" style="1" customWidth="1"/>
    <col min="11014" max="11014" width="21.7265625" style="1" customWidth="1"/>
    <col min="11015" max="11015" width="5.453125" style="1" customWidth="1"/>
    <col min="11016" max="11016" width="63.7265625" style="1" customWidth="1"/>
    <col min="11017" max="11017" width="11.7265625" style="1" customWidth="1"/>
    <col min="11018" max="11033" width="5" style="1" customWidth="1"/>
    <col min="11034" max="11034" width="4.81640625" style="1" customWidth="1"/>
    <col min="11035" max="11035" width="2.81640625" style="1" customWidth="1"/>
    <col min="11036" max="11047" width="5" style="1" customWidth="1"/>
    <col min="11048" max="11050" width="4.7265625" style="1" customWidth="1"/>
    <col min="11051" max="11051" width="7.26953125" style="1" customWidth="1"/>
    <col min="11052" max="11053" width="6.7265625" style="1" customWidth="1"/>
    <col min="11054" max="11264" width="9.1796875" style="1"/>
    <col min="11265" max="11265" width="1" style="1" customWidth="1"/>
    <col min="11266" max="11266" width="20.7265625" style="1" customWidth="1"/>
    <col min="11267" max="11267" width="5.81640625" style="1" customWidth="1"/>
    <col min="11268" max="11268" width="23.1796875" style="1" customWidth="1"/>
    <col min="11269" max="11269" width="26.453125" style="1" customWidth="1"/>
    <col min="11270" max="11270" width="21.7265625" style="1" customWidth="1"/>
    <col min="11271" max="11271" width="5.453125" style="1" customWidth="1"/>
    <col min="11272" max="11272" width="63.7265625" style="1" customWidth="1"/>
    <col min="11273" max="11273" width="11.7265625" style="1" customWidth="1"/>
    <col min="11274" max="11289" width="5" style="1" customWidth="1"/>
    <col min="11290" max="11290" width="4.81640625" style="1" customWidth="1"/>
    <col min="11291" max="11291" width="2.81640625" style="1" customWidth="1"/>
    <col min="11292" max="11303" width="5" style="1" customWidth="1"/>
    <col min="11304" max="11306" width="4.7265625" style="1" customWidth="1"/>
    <col min="11307" max="11307" width="7.26953125" style="1" customWidth="1"/>
    <col min="11308" max="11309" width="6.7265625" style="1" customWidth="1"/>
    <col min="11310" max="11520" width="9.1796875" style="1"/>
    <col min="11521" max="11521" width="1" style="1" customWidth="1"/>
    <col min="11522" max="11522" width="20.7265625" style="1" customWidth="1"/>
    <col min="11523" max="11523" width="5.81640625" style="1" customWidth="1"/>
    <col min="11524" max="11524" width="23.1796875" style="1" customWidth="1"/>
    <col min="11525" max="11525" width="26.453125" style="1" customWidth="1"/>
    <col min="11526" max="11526" width="21.7265625" style="1" customWidth="1"/>
    <col min="11527" max="11527" width="5.453125" style="1" customWidth="1"/>
    <col min="11528" max="11528" width="63.7265625" style="1" customWidth="1"/>
    <col min="11529" max="11529" width="11.7265625" style="1" customWidth="1"/>
    <col min="11530" max="11545" width="5" style="1" customWidth="1"/>
    <col min="11546" max="11546" width="4.81640625" style="1" customWidth="1"/>
    <col min="11547" max="11547" width="2.81640625" style="1" customWidth="1"/>
    <col min="11548" max="11559" width="5" style="1" customWidth="1"/>
    <col min="11560" max="11562" width="4.7265625" style="1" customWidth="1"/>
    <col min="11563" max="11563" width="7.26953125" style="1" customWidth="1"/>
    <col min="11564" max="11565" width="6.7265625" style="1" customWidth="1"/>
    <col min="11566" max="11776" width="9.1796875" style="1"/>
    <col min="11777" max="11777" width="1" style="1" customWidth="1"/>
    <col min="11778" max="11778" width="20.7265625" style="1" customWidth="1"/>
    <col min="11779" max="11779" width="5.81640625" style="1" customWidth="1"/>
    <col min="11780" max="11780" width="23.1796875" style="1" customWidth="1"/>
    <col min="11781" max="11781" width="26.453125" style="1" customWidth="1"/>
    <col min="11782" max="11782" width="21.7265625" style="1" customWidth="1"/>
    <col min="11783" max="11783" width="5.453125" style="1" customWidth="1"/>
    <col min="11784" max="11784" width="63.7265625" style="1" customWidth="1"/>
    <col min="11785" max="11785" width="11.7265625" style="1" customWidth="1"/>
    <col min="11786" max="11801" width="5" style="1" customWidth="1"/>
    <col min="11802" max="11802" width="4.81640625" style="1" customWidth="1"/>
    <col min="11803" max="11803" width="2.81640625" style="1" customWidth="1"/>
    <col min="11804" max="11815" width="5" style="1" customWidth="1"/>
    <col min="11816" max="11818" width="4.7265625" style="1" customWidth="1"/>
    <col min="11819" max="11819" width="7.26953125" style="1" customWidth="1"/>
    <col min="11820" max="11821" width="6.7265625" style="1" customWidth="1"/>
    <col min="11822" max="12032" width="9.1796875" style="1"/>
    <col min="12033" max="12033" width="1" style="1" customWidth="1"/>
    <col min="12034" max="12034" width="20.7265625" style="1" customWidth="1"/>
    <col min="12035" max="12035" width="5.81640625" style="1" customWidth="1"/>
    <col min="12036" max="12036" width="23.1796875" style="1" customWidth="1"/>
    <col min="12037" max="12037" width="26.453125" style="1" customWidth="1"/>
    <col min="12038" max="12038" width="21.7265625" style="1" customWidth="1"/>
    <col min="12039" max="12039" width="5.453125" style="1" customWidth="1"/>
    <col min="12040" max="12040" width="63.7265625" style="1" customWidth="1"/>
    <col min="12041" max="12041" width="11.7265625" style="1" customWidth="1"/>
    <col min="12042" max="12057" width="5" style="1" customWidth="1"/>
    <col min="12058" max="12058" width="4.81640625" style="1" customWidth="1"/>
    <col min="12059" max="12059" width="2.81640625" style="1" customWidth="1"/>
    <col min="12060" max="12071" width="5" style="1" customWidth="1"/>
    <col min="12072" max="12074" width="4.7265625" style="1" customWidth="1"/>
    <col min="12075" max="12075" width="7.26953125" style="1" customWidth="1"/>
    <col min="12076" max="12077" width="6.7265625" style="1" customWidth="1"/>
    <col min="12078" max="12288" width="9.1796875" style="1"/>
    <col min="12289" max="12289" width="1" style="1" customWidth="1"/>
    <col min="12290" max="12290" width="20.7265625" style="1" customWidth="1"/>
    <col min="12291" max="12291" width="5.81640625" style="1" customWidth="1"/>
    <col min="12292" max="12292" width="23.1796875" style="1" customWidth="1"/>
    <col min="12293" max="12293" width="26.453125" style="1" customWidth="1"/>
    <col min="12294" max="12294" width="21.7265625" style="1" customWidth="1"/>
    <col min="12295" max="12295" width="5.453125" style="1" customWidth="1"/>
    <col min="12296" max="12296" width="63.7265625" style="1" customWidth="1"/>
    <col min="12297" max="12297" width="11.7265625" style="1" customWidth="1"/>
    <col min="12298" max="12313" width="5" style="1" customWidth="1"/>
    <col min="12314" max="12314" width="4.81640625" style="1" customWidth="1"/>
    <col min="12315" max="12315" width="2.81640625" style="1" customWidth="1"/>
    <col min="12316" max="12327" width="5" style="1" customWidth="1"/>
    <col min="12328" max="12330" width="4.7265625" style="1" customWidth="1"/>
    <col min="12331" max="12331" width="7.26953125" style="1" customWidth="1"/>
    <col min="12332" max="12333" width="6.7265625" style="1" customWidth="1"/>
    <col min="12334" max="12544" width="9.1796875" style="1"/>
    <col min="12545" max="12545" width="1" style="1" customWidth="1"/>
    <col min="12546" max="12546" width="20.7265625" style="1" customWidth="1"/>
    <col min="12547" max="12547" width="5.81640625" style="1" customWidth="1"/>
    <col min="12548" max="12548" width="23.1796875" style="1" customWidth="1"/>
    <col min="12549" max="12549" width="26.453125" style="1" customWidth="1"/>
    <col min="12550" max="12550" width="21.7265625" style="1" customWidth="1"/>
    <col min="12551" max="12551" width="5.453125" style="1" customWidth="1"/>
    <col min="12552" max="12552" width="63.7265625" style="1" customWidth="1"/>
    <col min="12553" max="12553" width="11.7265625" style="1" customWidth="1"/>
    <col min="12554" max="12569" width="5" style="1" customWidth="1"/>
    <col min="12570" max="12570" width="4.81640625" style="1" customWidth="1"/>
    <col min="12571" max="12571" width="2.81640625" style="1" customWidth="1"/>
    <col min="12572" max="12583" width="5" style="1" customWidth="1"/>
    <col min="12584" max="12586" width="4.7265625" style="1" customWidth="1"/>
    <col min="12587" max="12587" width="7.26953125" style="1" customWidth="1"/>
    <col min="12588" max="12589" width="6.7265625" style="1" customWidth="1"/>
    <col min="12590" max="12800" width="9.1796875" style="1"/>
    <col min="12801" max="12801" width="1" style="1" customWidth="1"/>
    <col min="12802" max="12802" width="20.7265625" style="1" customWidth="1"/>
    <col min="12803" max="12803" width="5.81640625" style="1" customWidth="1"/>
    <col min="12804" max="12804" width="23.1796875" style="1" customWidth="1"/>
    <col min="12805" max="12805" width="26.453125" style="1" customWidth="1"/>
    <col min="12806" max="12806" width="21.7265625" style="1" customWidth="1"/>
    <col min="12807" max="12807" width="5.453125" style="1" customWidth="1"/>
    <col min="12808" max="12808" width="63.7265625" style="1" customWidth="1"/>
    <col min="12809" max="12809" width="11.7265625" style="1" customWidth="1"/>
    <col min="12810" max="12825" width="5" style="1" customWidth="1"/>
    <col min="12826" max="12826" width="4.81640625" style="1" customWidth="1"/>
    <col min="12827" max="12827" width="2.81640625" style="1" customWidth="1"/>
    <col min="12828" max="12839" width="5" style="1" customWidth="1"/>
    <col min="12840" max="12842" width="4.7265625" style="1" customWidth="1"/>
    <col min="12843" max="12843" width="7.26953125" style="1" customWidth="1"/>
    <col min="12844" max="12845" width="6.7265625" style="1" customWidth="1"/>
    <col min="12846" max="13056" width="9.1796875" style="1"/>
    <col min="13057" max="13057" width="1" style="1" customWidth="1"/>
    <col min="13058" max="13058" width="20.7265625" style="1" customWidth="1"/>
    <col min="13059" max="13059" width="5.81640625" style="1" customWidth="1"/>
    <col min="13060" max="13060" width="23.1796875" style="1" customWidth="1"/>
    <col min="13061" max="13061" width="26.453125" style="1" customWidth="1"/>
    <col min="13062" max="13062" width="21.7265625" style="1" customWidth="1"/>
    <col min="13063" max="13063" width="5.453125" style="1" customWidth="1"/>
    <col min="13064" max="13064" width="63.7265625" style="1" customWidth="1"/>
    <col min="13065" max="13065" width="11.7265625" style="1" customWidth="1"/>
    <col min="13066" max="13081" width="5" style="1" customWidth="1"/>
    <col min="13082" max="13082" width="4.81640625" style="1" customWidth="1"/>
    <col min="13083" max="13083" width="2.81640625" style="1" customWidth="1"/>
    <col min="13084" max="13095" width="5" style="1" customWidth="1"/>
    <col min="13096" max="13098" width="4.7265625" style="1" customWidth="1"/>
    <col min="13099" max="13099" width="7.26953125" style="1" customWidth="1"/>
    <col min="13100" max="13101" width="6.7265625" style="1" customWidth="1"/>
    <col min="13102" max="13312" width="9.1796875" style="1"/>
    <col min="13313" max="13313" width="1" style="1" customWidth="1"/>
    <col min="13314" max="13314" width="20.7265625" style="1" customWidth="1"/>
    <col min="13315" max="13315" width="5.81640625" style="1" customWidth="1"/>
    <col min="13316" max="13316" width="23.1796875" style="1" customWidth="1"/>
    <col min="13317" max="13317" width="26.453125" style="1" customWidth="1"/>
    <col min="13318" max="13318" width="21.7265625" style="1" customWidth="1"/>
    <col min="13319" max="13319" width="5.453125" style="1" customWidth="1"/>
    <col min="13320" max="13320" width="63.7265625" style="1" customWidth="1"/>
    <col min="13321" max="13321" width="11.7265625" style="1" customWidth="1"/>
    <col min="13322" max="13337" width="5" style="1" customWidth="1"/>
    <col min="13338" max="13338" width="4.81640625" style="1" customWidth="1"/>
    <col min="13339" max="13339" width="2.81640625" style="1" customWidth="1"/>
    <col min="13340" max="13351" width="5" style="1" customWidth="1"/>
    <col min="13352" max="13354" width="4.7265625" style="1" customWidth="1"/>
    <col min="13355" max="13355" width="7.26953125" style="1" customWidth="1"/>
    <col min="13356" max="13357" width="6.7265625" style="1" customWidth="1"/>
    <col min="13358" max="13568" width="9.1796875" style="1"/>
    <col min="13569" max="13569" width="1" style="1" customWidth="1"/>
    <col min="13570" max="13570" width="20.7265625" style="1" customWidth="1"/>
    <col min="13571" max="13571" width="5.81640625" style="1" customWidth="1"/>
    <col min="13572" max="13572" width="23.1796875" style="1" customWidth="1"/>
    <col min="13573" max="13573" width="26.453125" style="1" customWidth="1"/>
    <col min="13574" max="13574" width="21.7265625" style="1" customWidth="1"/>
    <col min="13575" max="13575" width="5.453125" style="1" customWidth="1"/>
    <col min="13576" max="13576" width="63.7265625" style="1" customWidth="1"/>
    <col min="13577" max="13577" width="11.7265625" style="1" customWidth="1"/>
    <col min="13578" max="13593" width="5" style="1" customWidth="1"/>
    <col min="13594" max="13594" width="4.81640625" style="1" customWidth="1"/>
    <col min="13595" max="13595" width="2.81640625" style="1" customWidth="1"/>
    <col min="13596" max="13607" width="5" style="1" customWidth="1"/>
    <col min="13608" max="13610" width="4.7265625" style="1" customWidth="1"/>
    <col min="13611" max="13611" width="7.26953125" style="1" customWidth="1"/>
    <col min="13612" max="13613" width="6.7265625" style="1" customWidth="1"/>
    <col min="13614" max="13824" width="9.1796875" style="1"/>
    <col min="13825" max="13825" width="1" style="1" customWidth="1"/>
    <col min="13826" max="13826" width="20.7265625" style="1" customWidth="1"/>
    <col min="13827" max="13827" width="5.81640625" style="1" customWidth="1"/>
    <col min="13828" max="13828" width="23.1796875" style="1" customWidth="1"/>
    <col min="13829" max="13829" width="26.453125" style="1" customWidth="1"/>
    <col min="13830" max="13830" width="21.7265625" style="1" customWidth="1"/>
    <col min="13831" max="13831" width="5.453125" style="1" customWidth="1"/>
    <col min="13832" max="13832" width="63.7265625" style="1" customWidth="1"/>
    <col min="13833" max="13833" width="11.7265625" style="1" customWidth="1"/>
    <col min="13834" max="13849" width="5" style="1" customWidth="1"/>
    <col min="13850" max="13850" width="4.81640625" style="1" customWidth="1"/>
    <col min="13851" max="13851" width="2.81640625" style="1" customWidth="1"/>
    <col min="13852" max="13863" width="5" style="1" customWidth="1"/>
    <col min="13864" max="13866" width="4.7265625" style="1" customWidth="1"/>
    <col min="13867" max="13867" width="7.26953125" style="1" customWidth="1"/>
    <col min="13868" max="13869" width="6.7265625" style="1" customWidth="1"/>
    <col min="13870" max="14080" width="9.1796875" style="1"/>
    <col min="14081" max="14081" width="1" style="1" customWidth="1"/>
    <col min="14082" max="14082" width="20.7265625" style="1" customWidth="1"/>
    <col min="14083" max="14083" width="5.81640625" style="1" customWidth="1"/>
    <col min="14084" max="14084" width="23.1796875" style="1" customWidth="1"/>
    <col min="14085" max="14085" width="26.453125" style="1" customWidth="1"/>
    <col min="14086" max="14086" width="21.7265625" style="1" customWidth="1"/>
    <col min="14087" max="14087" width="5.453125" style="1" customWidth="1"/>
    <col min="14088" max="14088" width="63.7265625" style="1" customWidth="1"/>
    <col min="14089" max="14089" width="11.7265625" style="1" customWidth="1"/>
    <col min="14090" max="14105" width="5" style="1" customWidth="1"/>
    <col min="14106" max="14106" width="4.81640625" style="1" customWidth="1"/>
    <col min="14107" max="14107" width="2.81640625" style="1" customWidth="1"/>
    <col min="14108" max="14119" width="5" style="1" customWidth="1"/>
    <col min="14120" max="14122" width="4.7265625" style="1" customWidth="1"/>
    <col min="14123" max="14123" width="7.26953125" style="1" customWidth="1"/>
    <col min="14124" max="14125" width="6.7265625" style="1" customWidth="1"/>
    <col min="14126" max="14336" width="9.1796875" style="1"/>
    <col min="14337" max="14337" width="1" style="1" customWidth="1"/>
    <col min="14338" max="14338" width="20.7265625" style="1" customWidth="1"/>
    <col min="14339" max="14339" width="5.81640625" style="1" customWidth="1"/>
    <col min="14340" max="14340" width="23.1796875" style="1" customWidth="1"/>
    <col min="14341" max="14341" width="26.453125" style="1" customWidth="1"/>
    <col min="14342" max="14342" width="21.7265625" style="1" customWidth="1"/>
    <col min="14343" max="14343" width="5.453125" style="1" customWidth="1"/>
    <col min="14344" max="14344" width="63.7265625" style="1" customWidth="1"/>
    <col min="14345" max="14345" width="11.7265625" style="1" customWidth="1"/>
    <col min="14346" max="14361" width="5" style="1" customWidth="1"/>
    <col min="14362" max="14362" width="4.81640625" style="1" customWidth="1"/>
    <col min="14363" max="14363" width="2.81640625" style="1" customWidth="1"/>
    <col min="14364" max="14375" width="5" style="1" customWidth="1"/>
    <col min="14376" max="14378" width="4.7265625" style="1" customWidth="1"/>
    <col min="14379" max="14379" width="7.26953125" style="1" customWidth="1"/>
    <col min="14380" max="14381" width="6.7265625" style="1" customWidth="1"/>
    <col min="14382" max="14592" width="9.1796875" style="1"/>
    <col min="14593" max="14593" width="1" style="1" customWidth="1"/>
    <col min="14594" max="14594" width="20.7265625" style="1" customWidth="1"/>
    <col min="14595" max="14595" width="5.81640625" style="1" customWidth="1"/>
    <col min="14596" max="14596" width="23.1796875" style="1" customWidth="1"/>
    <col min="14597" max="14597" width="26.453125" style="1" customWidth="1"/>
    <col min="14598" max="14598" width="21.7265625" style="1" customWidth="1"/>
    <col min="14599" max="14599" width="5.453125" style="1" customWidth="1"/>
    <col min="14600" max="14600" width="63.7265625" style="1" customWidth="1"/>
    <col min="14601" max="14601" width="11.7265625" style="1" customWidth="1"/>
    <col min="14602" max="14617" width="5" style="1" customWidth="1"/>
    <col min="14618" max="14618" width="4.81640625" style="1" customWidth="1"/>
    <col min="14619" max="14619" width="2.81640625" style="1" customWidth="1"/>
    <col min="14620" max="14631" width="5" style="1" customWidth="1"/>
    <col min="14632" max="14634" width="4.7265625" style="1" customWidth="1"/>
    <col min="14635" max="14635" width="7.26953125" style="1" customWidth="1"/>
    <col min="14636" max="14637" width="6.7265625" style="1" customWidth="1"/>
    <col min="14638" max="14848" width="9.1796875" style="1"/>
    <col min="14849" max="14849" width="1" style="1" customWidth="1"/>
    <col min="14850" max="14850" width="20.7265625" style="1" customWidth="1"/>
    <col min="14851" max="14851" width="5.81640625" style="1" customWidth="1"/>
    <col min="14852" max="14852" width="23.1796875" style="1" customWidth="1"/>
    <col min="14853" max="14853" width="26.453125" style="1" customWidth="1"/>
    <col min="14854" max="14854" width="21.7265625" style="1" customWidth="1"/>
    <col min="14855" max="14855" width="5.453125" style="1" customWidth="1"/>
    <col min="14856" max="14856" width="63.7265625" style="1" customWidth="1"/>
    <col min="14857" max="14857" width="11.7265625" style="1" customWidth="1"/>
    <col min="14858" max="14873" width="5" style="1" customWidth="1"/>
    <col min="14874" max="14874" width="4.81640625" style="1" customWidth="1"/>
    <col min="14875" max="14875" width="2.81640625" style="1" customWidth="1"/>
    <col min="14876" max="14887" width="5" style="1" customWidth="1"/>
    <col min="14888" max="14890" width="4.7265625" style="1" customWidth="1"/>
    <col min="14891" max="14891" width="7.26953125" style="1" customWidth="1"/>
    <col min="14892" max="14893" width="6.7265625" style="1" customWidth="1"/>
    <col min="14894" max="15104" width="9.1796875" style="1"/>
    <col min="15105" max="15105" width="1" style="1" customWidth="1"/>
    <col min="15106" max="15106" width="20.7265625" style="1" customWidth="1"/>
    <col min="15107" max="15107" width="5.81640625" style="1" customWidth="1"/>
    <col min="15108" max="15108" width="23.1796875" style="1" customWidth="1"/>
    <col min="15109" max="15109" width="26.453125" style="1" customWidth="1"/>
    <col min="15110" max="15110" width="21.7265625" style="1" customWidth="1"/>
    <col min="15111" max="15111" width="5.453125" style="1" customWidth="1"/>
    <col min="15112" max="15112" width="63.7265625" style="1" customWidth="1"/>
    <col min="15113" max="15113" width="11.7265625" style="1" customWidth="1"/>
    <col min="15114" max="15129" width="5" style="1" customWidth="1"/>
    <col min="15130" max="15130" width="4.81640625" style="1" customWidth="1"/>
    <col min="15131" max="15131" width="2.81640625" style="1" customWidth="1"/>
    <col min="15132" max="15143" width="5" style="1" customWidth="1"/>
    <col min="15144" max="15146" width="4.7265625" style="1" customWidth="1"/>
    <col min="15147" max="15147" width="7.26953125" style="1" customWidth="1"/>
    <col min="15148" max="15149" width="6.7265625" style="1" customWidth="1"/>
    <col min="15150" max="15360" width="9.1796875" style="1"/>
    <col min="15361" max="15361" width="1" style="1" customWidth="1"/>
    <col min="15362" max="15362" width="20.7265625" style="1" customWidth="1"/>
    <col min="15363" max="15363" width="5.81640625" style="1" customWidth="1"/>
    <col min="15364" max="15364" width="23.1796875" style="1" customWidth="1"/>
    <col min="15365" max="15365" width="26.453125" style="1" customWidth="1"/>
    <col min="15366" max="15366" width="21.7265625" style="1" customWidth="1"/>
    <col min="15367" max="15367" width="5.453125" style="1" customWidth="1"/>
    <col min="15368" max="15368" width="63.7265625" style="1" customWidth="1"/>
    <col min="15369" max="15369" width="11.7265625" style="1" customWidth="1"/>
    <col min="15370" max="15385" width="5" style="1" customWidth="1"/>
    <col min="15386" max="15386" width="4.81640625" style="1" customWidth="1"/>
    <col min="15387" max="15387" width="2.81640625" style="1" customWidth="1"/>
    <col min="15388" max="15399" width="5" style="1" customWidth="1"/>
    <col min="15400" max="15402" width="4.7265625" style="1" customWidth="1"/>
    <col min="15403" max="15403" width="7.26953125" style="1" customWidth="1"/>
    <col min="15404" max="15405" width="6.7265625" style="1" customWidth="1"/>
    <col min="15406" max="15616" width="9.1796875" style="1"/>
    <col min="15617" max="15617" width="1" style="1" customWidth="1"/>
    <col min="15618" max="15618" width="20.7265625" style="1" customWidth="1"/>
    <col min="15619" max="15619" width="5.81640625" style="1" customWidth="1"/>
    <col min="15620" max="15620" width="23.1796875" style="1" customWidth="1"/>
    <col min="15621" max="15621" width="26.453125" style="1" customWidth="1"/>
    <col min="15622" max="15622" width="21.7265625" style="1" customWidth="1"/>
    <col min="15623" max="15623" width="5.453125" style="1" customWidth="1"/>
    <col min="15624" max="15624" width="63.7265625" style="1" customWidth="1"/>
    <col min="15625" max="15625" width="11.7265625" style="1" customWidth="1"/>
    <col min="15626" max="15641" width="5" style="1" customWidth="1"/>
    <col min="15642" max="15642" width="4.81640625" style="1" customWidth="1"/>
    <col min="15643" max="15643" width="2.81640625" style="1" customWidth="1"/>
    <col min="15644" max="15655" width="5" style="1" customWidth="1"/>
    <col min="15656" max="15658" width="4.7265625" style="1" customWidth="1"/>
    <col min="15659" max="15659" width="7.26953125" style="1" customWidth="1"/>
    <col min="15660" max="15661" width="6.7265625" style="1" customWidth="1"/>
    <col min="15662" max="15872" width="9.1796875" style="1"/>
    <col min="15873" max="15873" width="1" style="1" customWidth="1"/>
    <col min="15874" max="15874" width="20.7265625" style="1" customWidth="1"/>
    <col min="15875" max="15875" width="5.81640625" style="1" customWidth="1"/>
    <col min="15876" max="15876" width="23.1796875" style="1" customWidth="1"/>
    <col min="15877" max="15877" width="26.453125" style="1" customWidth="1"/>
    <col min="15878" max="15878" width="21.7265625" style="1" customWidth="1"/>
    <col min="15879" max="15879" width="5.453125" style="1" customWidth="1"/>
    <col min="15880" max="15880" width="63.7265625" style="1" customWidth="1"/>
    <col min="15881" max="15881" width="11.7265625" style="1" customWidth="1"/>
    <col min="15882" max="15897" width="5" style="1" customWidth="1"/>
    <col min="15898" max="15898" width="4.81640625" style="1" customWidth="1"/>
    <col min="15899" max="15899" width="2.81640625" style="1" customWidth="1"/>
    <col min="15900" max="15911" width="5" style="1" customWidth="1"/>
    <col min="15912" max="15914" width="4.7265625" style="1" customWidth="1"/>
    <col min="15915" max="15915" width="7.26953125" style="1" customWidth="1"/>
    <col min="15916" max="15917" width="6.7265625" style="1" customWidth="1"/>
    <col min="15918" max="16128" width="9.1796875" style="1"/>
    <col min="16129" max="16129" width="1" style="1" customWidth="1"/>
    <col min="16130" max="16130" width="20.7265625" style="1" customWidth="1"/>
    <col min="16131" max="16131" width="5.81640625" style="1" customWidth="1"/>
    <col min="16132" max="16132" width="23.1796875" style="1" customWidth="1"/>
    <col min="16133" max="16133" width="26.453125" style="1" customWidth="1"/>
    <col min="16134" max="16134" width="21.7265625" style="1" customWidth="1"/>
    <col min="16135" max="16135" width="5.453125" style="1" customWidth="1"/>
    <col min="16136" max="16136" width="63.7265625" style="1" customWidth="1"/>
    <col min="16137" max="16137" width="11.7265625" style="1" customWidth="1"/>
    <col min="16138" max="16153" width="5" style="1" customWidth="1"/>
    <col min="16154" max="16154" width="4.81640625" style="1" customWidth="1"/>
    <col min="16155" max="16155" width="2.81640625" style="1" customWidth="1"/>
    <col min="16156" max="16167" width="5" style="1" customWidth="1"/>
    <col min="16168" max="16170" width="4.7265625" style="1" customWidth="1"/>
    <col min="16171" max="16171" width="7.26953125" style="1" customWidth="1"/>
    <col min="16172" max="16173" width="6.7265625" style="1" customWidth="1"/>
    <col min="16174" max="16384" width="9.1796875" style="1"/>
  </cols>
  <sheetData>
    <row r="1" spans="1:45" x14ac:dyDescent="0.35">
      <c r="C1" s="25" t="s">
        <v>350</v>
      </c>
      <c r="D1" s="26"/>
      <c r="E1" s="27"/>
    </row>
    <row r="2" spans="1:45" x14ac:dyDescent="0.35">
      <c r="A2" s="28"/>
      <c r="B2" s="29" t="s">
        <v>351</v>
      </c>
      <c r="C2" s="29"/>
      <c r="D2" s="63" t="s">
        <v>0</v>
      </c>
      <c r="E2" s="30" t="s">
        <v>1</v>
      </c>
      <c r="F2" s="25" t="s">
        <v>352</v>
      </c>
      <c r="G2" s="31"/>
      <c r="H2" s="31"/>
      <c r="I2" s="31"/>
      <c r="J2" s="31"/>
      <c r="K2" s="31"/>
      <c r="L2" s="31"/>
      <c r="M2" s="31"/>
      <c r="N2" s="31"/>
      <c r="O2" s="31"/>
      <c r="P2" s="31"/>
      <c r="Q2" s="31"/>
      <c r="R2" s="31"/>
      <c r="S2" s="31"/>
      <c r="T2" s="31"/>
      <c r="U2" s="31"/>
      <c r="V2" s="31"/>
      <c r="W2" s="31"/>
      <c r="X2" s="31"/>
      <c r="Y2" s="31"/>
      <c r="Z2" s="32"/>
      <c r="AF2" s="1"/>
      <c r="AG2" s="1"/>
      <c r="AH2" s="1"/>
      <c r="AI2" s="1"/>
      <c r="AJ2" s="1"/>
      <c r="AK2" s="1"/>
      <c r="AL2" s="117"/>
      <c r="AM2" s="117"/>
      <c r="AN2" s="117"/>
      <c r="AO2" s="117"/>
      <c r="AP2" s="117"/>
      <c r="AQ2" s="117"/>
      <c r="AR2" s="117"/>
      <c r="AS2" s="65"/>
    </row>
    <row r="3" spans="1:45" x14ac:dyDescent="0.35">
      <c r="A3" s="28"/>
      <c r="B3" s="4" t="s">
        <v>353</v>
      </c>
      <c r="C3" s="5">
        <v>1</v>
      </c>
      <c r="D3" s="33"/>
      <c r="E3" s="6" t="str">
        <f>IF(ISERROR(VLOOKUP(D3,'1 - Spelerslijst'!A:D,2,FALSE))," ",VLOOKUP(D3,'1 - Spelerslijst'!A:D,2,FALSE))</f>
        <v xml:space="preserve"> </v>
      </c>
      <c r="F3" s="7" t="str">
        <f>IF(ISERROR(VLOOKUP(D3,'1 - Spelerslijst'!A:D,4,FALSE))," ",VLOOKUP(D3,'1 - Spelerslijst'!A:D,4,FALSE))</f>
        <v xml:space="preserve"> </v>
      </c>
      <c r="G3" s="34"/>
      <c r="H3" s="34"/>
      <c r="I3" s="34"/>
      <c r="J3" s="34"/>
      <c r="K3" s="34"/>
      <c r="L3" s="34"/>
      <c r="M3" s="34"/>
      <c r="N3" s="34"/>
      <c r="O3" s="34"/>
      <c r="P3" s="34"/>
      <c r="Q3" s="34"/>
      <c r="R3" s="34"/>
      <c r="S3" s="34"/>
      <c r="T3" s="34"/>
      <c r="U3" s="34"/>
      <c r="V3" s="34"/>
      <c r="W3" s="34"/>
      <c r="X3" s="34"/>
      <c r="Y3" s="34"/>
      <c r="Z3" s="11"/>
      <c r="AF3" s="1"/>
      <c r="AG3" s="1"/>
      <c r="AH3" s="1"/>
      <c r="AI3" s="1"/>
      <c r="AJ3" s="1"/>
      <c r="AK3" s="1"/>
      <c r="AL3" s="1"/>
      <c r="AM3" s="1"/>
      <c r="AN3" s="1"/>
      <c r="AO3" s="1"/>
      <c r="AP3" s="1"/>
      <c r="AQ3" s="35"/>
      <c r="AR3" s="36"/>
      <c r="AS3" s="36"/>
    </row>
    <row r="4" spans="1:45" x14ac:dyDescent="0.35">
      <c r="A4" s="28"/>
      <c r="B4" s="8" t="s">
        <v>354</v>
      </c>
      <c r="C4" s="9">
        <v>2</v>
      </c>
      <c r="D4" s="37"/>
      <c r="E4" s="6" t="str">
        <f>IF(ISERROR(VLOOKUP(D4,'1 - Spelerslijst'!A:D,2,FALSE))," ",VLOOKUP(D4,'1 - Spelerslijst'!A:D,2,FALSE))</f>
        <v xml:space="preserve"> </v>
      </c>
      <c r="F4" s="7" t="str">
        <f>IF(ISERROR(VLOOKUP(D4,'1 - Spelerslijst'!A:D,4,FALSE))," ",VLOOKUP(D4,'1 - Spelerslijst'!A:D,4,FALSE))</f>
        <v xml:space="preserve"> </v>
      </c>
      <c r="G4" s="34"/>
      <c r="H4" s="10" t="s">
        <v>355</v>
      </c>
      <c r="I4" s="38"/>
      <c r="J4" s="34"/>
      <c r="K4" s="34"/>
      <c r="L4" s="34"/>
      <c r="M4" s="34"/>
      <c r="N4" s="34"/>
      <c r="O4" s="34"/>
      <c r="P4" s="34"/>
      <c r="Q4" s="34"/>
      <c r="R4" s="34"/>
      <c r="S4" s="34"/>
      <c r="T4" s="34"/>
      <c r="U4" s="34"/>
      <c r="V4" s="34"/>
      <c r="W4" s="34"/>
      <c r="X4" s="34"/>
      <c r="Y4" s="34"/>
      <c r="Z4" s="11"/>
      <c r="AF4" s="1"/>
      <c r="AG4" s="1"/>
      <c r="AH4" s="1"/>
      <c r="AI4" s="1"/>
      <c r="AJ4" s="1"/>
      <c r="AK4" s="1"/>
      <c r="AL4" s="1"/>
      <c r="AM4" s="1"/>
      <c r="AN4" s="1"/>
      <c r="AO4" s="1"/>
      <c r="AP4" s="1"/>
      <c r="AQ4" s="35"/>
      <c r="AR4" s="36"/>
      <c r="AS4" s="36"/>
    </row>
    <row r="5" spans="1:45" x14ac:dyDescent="0.35">
      <c r="A5" s="28"/>
      <c r="B5" s="8" t="s">
        <v>356</v>
      </c>
      <c r="C5" s="9">
        <v>3</v>
      </c>
      <c r="D5" s="37"/>
      <c r="E5" s="6" t="str">
        <f>IF(ISERROR(VLOOKUP(D5,'1 - Spelerslijst'!A:D,2,FALSE))," ",VLOOKUP(D5,'1 - Spelerslijst'!A:D,2,FALSE))</f>
        <v xml:space="preserve"> </v>
      </c>
      <c r="F5" s="7" t="str">
        <f>IF(ISERROR(VLOOKUP(D5,'1 - Spelerslijst'!A:D,4,FALSE))," ",VLOOKUP(D5,'1 - Spelerslijst'!A:D,4,FALSE))</f>
        <v xml:space="preserve"> </v>
      </c>
      <c r="G5" s="34"/>
      <c r="H5" s="6" t="s">
        <v>357</v>
      </c>
      <c r="I5" s="39" t="str">
        <f>IF(D1=0,"X","OK")</f>
        <v>X</v>
      </c>
      <c r="J5" s="34"/>
      <c r="K5" s="34"/>
      <c r="L5" s="34"/>
      <c r="M5" s="34"/>
      <c r="N5" s="34"/>
      <c r="O5" s="34"/>
      <c r="P5" s="34"/>
      <c r="Q5" s="34"/>
      <c r="R5" s="34"/>
      <c r="S5" s="34"/>
      <c r="T5" s="34"/>
      <c r="U5" s="34"/>
      <c r="V5" s="34"/>
      <c r="W5" s="34"/>
      <c r="X5" s="34"/>
      <c r="Y5" s="34"/>
      <c r="Z5" s="11"/>
      <c r="AF5" s="1"/>
      <c r="AG5" s="1"/>
      <c r="AH5" s="1"/>
      <c r="AI5" s="1"/>
      <c r="AJ5" s="1"/>
      <c r="AK5" s="1"/>
      <c r="AL5" s="1"/>
      <c r="AM5" s="1"/>
      <c r="AN5" s="1"/>
      <c r="AO5" s="1"/>
      <c r="AP5" s="1"/>
      <c r="AQ5" s="35"/>
      <c r="AR5" s="36"/>
      <c r="AS5" s="36"/>
    </row>
    <row r="6" spans="1:45" x14ac:dyDescent="0.35">
      <c r="A6" s="28"/>
      <c r="B6" s="8" t="s">
        <v>358</v>
      </c>
      <c r="C6" s="9">
        <v>4</v>
      </c>
      <c r="D6" s="37"/>
      <c r="E6" s="6" t="str">
        <f>IF(ISERROR(VLOOKUP(D6,'1 - Spelerslijst'!A:D,2,FALSE))," ",VLOOKUP(D6,'1 - Spelerslijst'!A:D,2,FALSE))</f>
        <v xml:space="preserve"> </v>
      </c>
      <c r="F6" s="7" t="str">
        <f>IF(ISERROR(VLOOKUP(D6,'1 - Spelerslijst'!A:D,4,FALSE))," ",VLOOKUP(D6,'1 - Spelerslijst'!A:D,4,FALSE))</f>
        <v xml:space="preserve"> </v>
      </c>
      <c r="G6" s="34"/>
      <c r="H6" s="6" t="s">
        <v>359</v>
      </c>
      <c r="I6" s="39" t="str">
        <f>IF(D100=TRUE,"X","OK")</f>
        <v>X</v>
      </c>
      <c r="J6" s="34"/>
      <c r="K6" s="34"/>
      <c r="L6" s="34"/>
      <c r="M6" s="34"/>
      <c r="N6" s="34"/>
      <c r="O6" s="34"/>
      <c r="P6" s="34"/>
      <c r="Q6" s="34"/>
      <c r="R6" s="34"/>
      <c r="S6" s="34"/>
      <c r="T6" s="34"/>
      <c r="U6" s="34"/>
      <c r="V6" s="34"/>
      <c r="W6" s="34"/>
      <c r="X6" s="34"/>
      <c r="Y6" s="34"/>
      <c r="Z6" s="11"/>
      <c r="AF6" s="1"/>
      <c r="AG6" s="1"/>
      <c r="AH6" s="1"/>
      <c r="AI6" s="1"/>
      <c r="AJ6" s="1"/>
      <c r="AK6" s="1"/>
      <c r="AL6" s="1"/>
      <c r="AM6" s="1"/>
      <c r="AN6" s="1"/>
      <c r="AO6" s="1"/>
      <c r="AP6" s="1"/>
      <c r="AQ6" s="35"/>
      <c r="AR6" s="36"/>
      <c r="AS6" s="36"/>
    </row>
    <row r="7" spans="1:45" x14ac:dyDescent="0.35">
      <c r="A7" s="28"/>
      <c r="B7" s="8" t="s">
        <v>360</v>
      </c>
      <c r="C7" s="9">
        <v>5</v>
      </c>
      <c r="D7" s="37"/>
      <c r="E7" s="6" t="str">
        <f>IF(ISERROR(VLOOKUP(D7,'1 - Spelerslijst'!A:D,2,FALSE))," ",VLOOKUP(D7,'1 - Spelerslijst'!A:D,2,FALSE))</f>
        <v xml:space="preserve"> </v>
      </c>
      <c r="F7" s="7" t="str">
        <f>IF(ISERROR(VLOOKUP(D7,'1 - Spelerslijst'!A:D,4,FALSE))," ",VLOOKUP(D7,'1 - Spelerslijst'!A:D,4,FALSE))</f>
        <v xml:space="preserve"> </v>
      </c>
      <c r="G7" s="34"/>
      <c r="H7" s="6" t="s">
        <v>361</v>
      </c>
      <c r="I7" s="39" t="str">
        <f>IF(F17&lt;180000001,"OK","X")</f>
        <v>OK</v>
      </c>
      <c r="J7" s="34"/>
      <c r="K7" s="34"/>
      <c r="L7" s="34"/>
      <c r="M7" s="34"/>
      <c r="N7" s="34"/>
      <c r="O7" s="34"/>
      <c r="P7" s="34"/>
      <c r="Q7" s="34"/>
      <c r="R7" s="34"/>
      <c r="S7" s="34"/>
      <c r="T7" s="34"/>
      <c r="U7" s="34"/>
      <c r="V7" s="34"/>
      <c r="W7" s="34"/>
      <c r="X7" s="34"/>
      <c r="Y7" s="34"/>
      <c r="Z7" s="11"/>
      <c r="AF7" s="1"/>
      <c r="AG7" s="1"/>
      <c r="AH7" s="1"/>
      <c r="AI7" s="1"/>
      <c r="AJ7" s="1"/>
      <c r="AK7" s="1"/>
      <c r="AL7" s="1"/>
      <c r="AM7" s="1"/>
      <c r="AN7" s="1"/>
      <c r="AO7" s="1"/>
      <c r="AP7" s="1"/>
      <c r="AQ7" s="35"/>
      <c r="AR7" s="36"/>
      <c r="AS7" s="36"/>
    </row>
    <row r="8" spans="1:45" x14ac:dyDescent="0.35">
      <c r="A8" s="28"/>
      <c r="B8" s="8" t="s">
        <v>362</v>
      </c>
      <c r="C8" s="9">
        <v>6</v>
      </c>
      <c r="D8" s="37"/>
      <c r="E8" s="6" t="str">
        <f>IF(ISERROR(VLOOKUP(D8,'1 - Spelerslijst'!A:D,2,FALSE))," ",VLOOKUP(D8,'1 - Spelerslijst'!A:D,2,FALSE))</f>
        <v xml:space="preserve"> </v>
      </c>
      <c r="F8" s="7" t="str">
        <f>IF(ISERROR(VLOOKUP(D8,'1 - Spelerslijst'!A:D,4,FALSE))," ",VLOOKUP(D8,'1 - Spelerslijst'!A:D,4,FALSE))</f>
        <v xml:space="preserve"> </v>
      </c>
      <c r="G8" s="34"/>
      <c r="H8" s="6" t="s">
        <v>363</v>
      </c>
      <c r="I8" s="39" t="str">
        <f>IF(E117=TRUE,"X","OK")</f>
        <v>X</v>
      </c>
      <c r="J8" s="34"/>
      <c r="K8" s="34"/>
      <c r="L8" s="34"/>
      <c r="M8" s="34"/>
      <c r="N8" s="34"/>
      <c r="O8" s="34"/>
      <c r="P8" s="34"/>
      <c r="Q8" s="34"/>
      <c r="R8" s="34"/>
      <c r="S8" s="34"/>
      <c r="T8" s="34"/>
      <c r="U8" s="34"/>
      <c r="V8" s="34"/>
      <c r="W8" s="34"/>
      <c r="X8" s="34"/>
      <c r="Y8" s="34"/>
      <c r="Z8" s="11"/>
      <c r="AF8" s="1"/>
      <c r="AG8" s="1"/>
      <c r="AH8" s="1"/>
      <c r="AI8" s="1"/>
      <c r="AJ8" s="1"/>
      <c r="AK8" s="1"/>
      <c r="AL8" s="1"/>
      <c r="AM8" s="1"/>
      <c r="AN8" s="1"/>
      <c r="AO8" s="1"/>
      <c r="AP8" s="1"/>
      <c r="AQ8" s="35"/>
      <c r="AR8" s="36"/>
      <c r="AS8" s="36"/>
    </row>
    <row r="9" spans="1:45" x14ac:dyDescent="0.35">
      <c r="A9" s="28"/>
      <c r="B9" s="8" t="s">
        <v>364</v>
      </c>
      <c r="C9" s="9">
        <v>7</v>
      </c>
      <c r="D9" s="37"/>
      <c r="E9" s="6" t="str">
        <f>IF(ISERROR(VLOOKUP(D9,'1 - Spelerslijst'!A:D,2,FALSE))," ",VLOOKUP(D9,'1 - Spelerslijst'!A:D,2,FALSE))</f>
        <v xml:space="preserve"> </v>
      </c>
      <c r="F9" s="7" t="str">
        <f>IF(ISERROR(VLOOKUP(D9,'1 - Spelerslijst'!A:D,4,FALSE))," ",VLOOKUP(D9,'1 - Spelerslijst'!A:D,4,FALSE))</f>
        <v xml:space="preserve"> </v>
      </c>
      <c r="G9" s="34"/>
      <c r="H9" s="6" t="s">
        <v>365</v>
      </c>
      <c r="I9" s="39" t="str">
        <f>IF(E135=TRUE,"X","OK")</f>
        <v>X</v>
      </c>
      <c r="J9" s="34"/>
      <c r="K9" s="34"/>
      <c r="L9" s="34"/>
      <c r="M9" s="34"/>
      <c r="N9" s="34"/>
      <c r="O9" s="34"/>
      <c r="P9" s="34"/>
      <c r="Q9" s="34"/>
      <c r="R9" s="34"/>
      <c r="S9" s="34"/>
      <c r="T9" s="34"/>
      <c r="U9" s="34"/>
      <c r="V9" s="34"/>
      <c r="W9" s="34"/>
      <c r="X9" s="34"/>
      <c r="Y9" s="34"/>
      <c r="Z9" s="11"/>
      <c r="AF9" s="1"/>
      <c r="AG9" s="1"/>
      <c r="AH9" s="1"/>
      <c r="AI9" s="1"/>
      <c r="AJ9" s="1"/>
      <c r="AK9" s="1"/>
      <c r="AL9" s="1"/>
      <c r="AM9" s="1"/>
      <c r="AN9" s="1"/>
      <c r="AO9" s="1"/>
      <c r="AP9" s="1"/>
      <c r="AQ9" s="35"/>
      <c r="AR9" s="36"/>
      <c r="AS9" s="36"/>
    </row>
    <row r="10" spans="1:45" x14ac:dyDescent="0.35">
      <c r="A10" s="28"/>
      <c r="B10" s="8" t="s">
        <v>366</v>
      </c>
      <c r="C10" s="9">
        <v>8</v>
      </c>
      <c r="D10" s="37"/>
      <c r="E10" s="6" t="str">
        <f>IF(ISERROR(VLOOKUP(D10,'1 - Spelerslijst'!A:D,2,FALSE))," ",VLOOKUP(D10,'1 - Spelerslijst'!A:D,2,FALSE))</f>
        <v xml:space="preserve"> </v>
      </c>
      <c r="F10" s="7" t="str">
        <f>IF(ISERROR(VLOOKUP(D10,'1 - Spelerslijst'!A:D,4,FALSE))," ",VLOOKUP(D10,'1 - Spelerslijst'!A:D,4,FALSE))</f>
        <v xml:space="preserve"> </v>
      </c>
      <c r="G10" s="34"/>
      <c r="H10" s="11"/>
      <c r="I10" s="40"/>
      <c r="J10" s="34"/>
      <c r="K10" s="34"/>
      <c r="L10" s="34"/>
      <c r="M10" s="34"/>
      <c r="N10" s="34"/>
      <c r="O10" s="34"/>
      <c r="P10" s="34"/>
      <c r="Q10" s="34"/>
      <c r="R10" s="34"/>
      <c r="S10" s="34"/>
      <c r="T10" s="34"/>
      <c r="U10" s="34"/>
      <c r="V10" s="34"/>
      <c r="W10" s="34"/>
      <c r="X10" s="34"/>
      <c r="Y10" s="34"/>
      <c r="Z10" s="11"/>
      <c r="AF10" s="1"/>
      <c r="AG10" s="1"/>
      <c r="AH10" s="1"/>
      <c r="AI10" s="1"/>
      <c r="AJ10" s="1"/>
      <c r="AK10" s="1"/>
      <c r="AL10" s="1"/>
      <c r="AM10" s="1"/>
      <c r="AN10" s="1"/>
      <c r="AO10" s="1"/>
      <c r="AP10" s="1"/>
      <c r="AQ10" s="35"/>
      <c r="AR10" s="36"/>
      <c r="AS10" s="36"/>
    </row>
    <row r="11" spans="1:45" x14ac:dyDescent="0.35">
      <c r="A11" s="28"/>
      <c r="B11" s="8" t="s">
        <v>367</v>
      </c>
      <c r="C11" s="9">
        <v>9</v>
      </c>
      <c r="D11" s="37"/>
      <c r="E11" s="6" t="str">
        <f>IF(ISERROR(VLOOKUP(D11,'1 - Spelerslijst'!A:D,2,FALSE))," ",VLOOKUP(D11,'1 - Spelerslijst'!A:D,2,FALSE))</f>
        <v xml:space="preserve"> </v>
      </c>
      <c r="F11" s="7" t="str">
        <f>IF(ISERROR(VLOOKUP(D11,'1 - Spelerslijst'!A:D,4,FALSE))," ",VLOOKUP(D11,'1 - Spelerslijst'!A:D,4,FALSE))</f>
        <v xml:space="preserve"> </v>
      </c>
      <c r="G11" s="34"/>
      <c r="H11" s="11"/>
      <c r="I11" s="40"/>
      <c r="J11" s="34"/>
      <c r="K11" s="34"/>
      <c r="L11" s="34"/>
      <c r="M11" s="34"/>
      <c r="N11" s="34"/>
      <c r="O11" s="34"/>
      <c r="P11" s="34"/>
      <c r="Q11" s="34"/>
      <c r="R11" s="34"/>
      <c r="S11" s="34"/>
      <c r="T11" s="34"/>
      <c r="U11" s="34"/>
      <c r="V11" s="34"/>
      <c r="W11" s="34"/>
      <c r="X11" s="34"/>
      <c r="Y11" s="34"/>
      <c r="Z11" s="11"/>
      <c r="AF11" s="1"/>
      <c r="AG11" s="1"/>
      <c r="AH11" s="1"/>
      <c r="AI11" s="1"/>
      <c r="AJ11" s="1"/>
      <c r="AK11" s="1"/>
      <c r="AL11" s="1"/>
      <c r="AM11" s="1"/>
      <c r="AN11" s="1"/>
      <c r="AO11" s="1"/>
      <c r="AP11" s="1"/>
      <c r="AQ11" s="35"/>
      <c r="AR11" s="36"/>
      <c r="AS11" s="36"/>
    </row>
    <row r="12" spans="1:45" x14ac:dyDescent="0.35">
      <c r="A12" s="28"/>
      <c r="B12" s="8" t="s">
        <v>368</v>
      </c>
      <c r="C12" s="9">
        <v>10</v>
      </c>
      <c r="D12" s="37"/>
      <c r="E12" s="6" t="str">
        <f>IF(ISERROR(VLOOKUP(D12,'1 - Spelerslijst'!A:D,2,FALSE))," ",VLOOKUP(D12,'1 - Spelerslijst'!A:D,2,FALSE))</f>
        <v xml:space="preserve"> </v>
      </c>
      <c r="F12" s="7" t="str">
        <f>IF(ISERROR(VLOOKUP(D12,'1 - Spelerslijst'!A:D,4,FALSE))," ",VLOOKUP(D12,'1 - Spelerslijst'!A:D,4,FALSE))</f>
        <v xml:space="preserve"> </v>
      </c>
      <c r="G12" s="34"/>
      <c r="H12" s="34"/>
      <c r="I12" s="34"/>
      <c r="J12" s="34"/>
      <c r="K12" s="34"/>
      <c r="L12" s="34"/>
      <c r="M12" s="34"/>
      <c r="N12" s="34"/>
      <c r="O12" s="34"/>
      <c r="P12" s="34"/>
      <c r="Q12" s="34"/>
      <c r="R12" s="34"/>
      <c r="S12" s="34"/>
      <c r="T12" s="34"/>
      <c r="U12" s="34"/>
      <c r="V12" s="34"/>
      <c r="W12" s="34"/>
      <c r="X12" s="34"/>
      <c r="Y12" s="34"/>
      <c r="Z12" s="11"/>
      <c r="AF12" s="1"/>
      <c r="AG12" s="1"/>
      <c r="AH12" s="1"/>
      <c r="AI12" s="1"/>
      <c r="AJ12" s="1"/>
      <c r="AK12" s="1"/>
      <c r="AL12" s="1"/>
      <c r="AM12" s="1"/>
      <c r="AN12" s="1"/>
      <c r="AO12" s="1"/>
      <c r="AP12" s="1"/>
      <c r="AQ12" s="35"/>
      <c r="AR12" s="36"/>
      <c r="AS12" s="36"/>
    </row>
    <row r="13" spans="1:45" x14ac:dyDescent="0.35">
      <c r="A13" s="28"/>
      <c r="B13" s="8" t="s">
        <v>369</v>
      </c>
      <c r="C13" s="9">
        <v>11</v>
      </c>
      <c r="D13" s="37"/>
      <c r="E13" s="6" t="str">
        <f>IF(ISERROR(VLOOKUP(D13,'1 - Spelerslijst'!A:D,2,FALSE))," ",VLOOKUP(D13,'1 - Spelerslijst'!A:D,2,FALSE))</f>
        <v xml:space="preserve"> </v>
      </c>
      <c r="F13" s="7" t="str">
        <f>IF(ISERROR(VLOOKUP(D13,'1 - Spelerslijst'!A:D,4,FALSE))," ",VLOOKUP(D13,'1 - Spelerslijst'!A:D,4,FALSE))</f>
        <v xml:space="preserve"> </v>
      </c>
      <c r="G13" s="34"/>
      <c r="H13" s="12" t="s">
        <v>370</v>
      </c>
      <c r="I13" s="34"/>
      <c r="J13" s="34"/>
      <c r="K13" s="34"/>
      <c r="L13" s="34"/>
      <c r="M13" s="34"/>
      <c r="N13" s="34"/>
      <c r="O13" s="34"/>
      <c r="P13" s="34"/>
      <c r="Q13" s="34"/>
      <c r="R13" s="34"/>
      <c r="S13" s="34"/>
      <c r="T13" s="34"/>
      <c r="U13" s="34"/>
      <c r="V13" s="34"/>
      <c r="W13" s="34"/>
      <c r="X13" s="34"/>
      <c r="Y13" s="34"/>
      <c r="Z13" s="11"/>
      <c r="AF13" s="1"/>
      <c r="AG13" s="1"/>
      <c r="AH13" s="1"/>
      <c r="AI13" s="1"/>
      <c r="AJ13" s="1"/>
      <c r="AK13" s="1"/>
      <c r="AL13" s="1"/>
      <c r="AM13" s="1"/>
      <c r="AN13" s="1"/>
      <c r="AO13" s="1"/>
      <c r="AP13" s="1"/>
      <c r="AQ13" s="35"/>
      <c r="AR13" s="36"/>
      <c r="AS13" s="36"/>
    </row>
    <row r="14" spans="1:45" s="43" customFormat="1" x14ac:dyDescent="0.35">
      <c r="A14" s="41"/>
      <c r="B14" s="13" t="s">
        <v>371</v>
      </c>
      <c r="C14" s="14">
        <v>12</v>
      </c>
      <c r="D14" s="37"/>
      <c r="E14" s="6" t="str">
        <f>IF(ISERROR(VLOOKUP(D14,'1 - Spelerslijst'!A:D,2,FALSE))," ",VLOOKUP(D14,'1 - Spelerslijst'!A:D,2,FALSE))</f>
        <v xml:space="preserve"> </v>
      </c>
      <c r="F14" s="7" t="str">
        <f>IF(ISERROR(VLOOKUP(D14,'1 - Spelerslijst'!A:D,4,FALSE))," ",VLOOKUP(D14,'1 - Spelerslijst'!A:D,4,FALSE))</f>
        <v xml:space="preserve"> </v>
      </c>
      <c r="G14" s="42"/>
      <c r="H14" s="43" t="s">
        <v>372</v>
      </c>
      <c r="I14" s="42"/>
      <c r="J14" s="42"/>
      <c r="K14" s="42"/>
      <c r="L14" s="42"/>
      <c r="M14" s="42"/>
      <c r="N14" s="42"/>
      <c r="O14" s="42"/>
      <c r="P14" s="42"/>
      <c r="Q14" s="42"/>
      <c r="R14" s="42"/>
      <c r="S14" s="42"/>
      <c r="T14" s="42"/>
      <c r="U14" s="42"/>
      <c r="V14" s="42"/>
      <c r="W14" s="42"/>
      <c r="X14" s="42"/>
      <c r="Y14" s="42"/>
      <c r="Z14" s="11"/>
      <c r="AA14" s="44"/>
      <c r="AB14" s="44"/>
      <c r="AC14" s="44"/>
      <c r="AD14" s="44"/>
      <c r="AE14" s="44"/>
      <c r="AL14" s="1"/>
      <c r="AM14" s="1"/>
    </row>
    <row r="15" spans="1:45" s="43" customFormat="1" x14ac:dyDescent="0.35">
      <c r="A15" s="41"/>
      <c r="B15" s="13" t="s">
        <v>373</v>
      </c>
      <c r="C15" s="14">
        <v>13</v>
      </c>
      <c r="D15" s="37"/>
      <c r="E15" s="6" t="str">
        <f>IF(ISERROR(VLOOKUP(D15,'1 - Spelerslijst'!A:D,2,FALSE))," ",VLOOKUP(D15,'1 - Spelerslijst'!A:D,2,FALSE))</f>
        <v xml:space="preserve"> </v>
      </c>
      <c r="F15" s="7" t="str">
        <f>IF(ISERROR(VLOOKUP(D15,'1 - Spelerslijst'!A:D,4,FALSE))," ",VLOOKUP(D15,'1 - Spelerslijst'!A:D,4,FALSE))</f>
        <v xml:space="preserve"> </v>
      </c>
      <c r="G15" s="42"/>
      <c r="H15" s="42"/>
      <c r="I15" s="42"/>
      <c r="J15" s="42"/>
      <c r="K15" s="42"/>
      <c r="L15" s="42"/>
      <c r="M15" s="42"/>
      <c r="N15" s="42"/>
      <c r="O15" s="42"/>
      <c r="P15" s="42"/>
      <c r="Q15" s="42"/>
      <c r="R15" s="42"/>
      <c r="S15" s="42"/>
      <c r="T15" s="42"/>
      <c r="U15" s="42"/>
      <c r="V15" s="42"/>
      <c r="W15" s="42"/>
      <c r="X15" s="42"/>
      <c r="Y15" s="42"/>
      <c r="Z15" s="11"/>
      <c r="AA15" s="44"/>
      <c r="AB15" s="44"/>
      <c r="AC15" s="44"/>
      <c r="AD15" s="44"/>
      <c r="AE15" s="44"/>
      <c r="AL15" s="1"/>
      <c r="AM15" s="1"/>
    </row>
    <row r="16" spans="1:45" s="43" customFormat="1" x14ac:dyDescent="0.35">
      <c r="A16" s="41"/>
      <c r="B16" s="15" t="s">
        <v>374</v>
      </c>
      <c r="C16" s="16">
        <v>14</v>
      </c>
      <c r="D16" s="45"/>
      <c r="E16" s="6" t="str">
        <f>IF(ISERROR(VLOOKUP(D16,'1 - Spelerslijst'!A:D,2,FALSE))," ",VLOOKUP(D16,'1 - Spelerslijst'!A:D,2,FALSE))</f>
        <v xml:space="preserve"> </v>
      </c>
      <c r="F16" s="7" t="str">
        <f>IF(ISERROR(VLOOKUP(D16,'1 - Spelerslijst'!A:D,4,FALSE))," ",VLOOKUP(D16,'1 - Spelerslijst'!A:D,4,FALSE))</f>
        <v xml:space="preserve"> </v>
      </c>
      <c r="G16" s="42"/>
      <c r="H16" s="42"/>
      <c r="I16" s="42"/>
      <c r="J16" s="42"/>
      <c r="K16" s="42"/>
      <c r="L16" s="42"/>
      <c r="M16" s="42"/>
      <c r="N16" s="42"/>
      <c r="O16" s="42"/>
      <c r="P16" s="42"/>
      <c r="Q16" s="42"/>
      <c r="R16" s="42"/>
      <c r="S16" s="42"/>
      <c r="T16" s="42"/>
      <c r="U16" s="42"/>
      <c r="V16" s="42"/>
      <c r="W16" s="42"/>
      <c r="X16" s="42"/>
      <c r="Y16" s="42"/>
      <c r="Z16" s="44"/>
      <c r="AA16" s="44"/>
      <c r="AB16" s="44"/>
      <c r="AC16" s="44"/>
      <c r="AD16" s="44"/>
      <c r="AE16" s="44"/>
      <c r="AL16" s="1"/>
      <c r="AM16" s="1"/>
    </row>
    <row r="17" spans="1:45" x14ac:dyDescent="0.35">
      <c r="A17" s="28"/>
      <c r="B17" s="17"/>
      <c r="C17" s="11"/>
      <c r="D17" s="11"/>
      <c r="E17" s="11"/>
      <c r="F17" s="19">
        <f>SUM(F3:F16)</f>
        <v>0</v>
      </c>
      <c r="G17" s="46"/>
      <c r="H17" s="46"/>
      <c r="I17" s="46"/>
      <c r="J17" s="46"/>
      <c r="K17" s="46"/>
      <c r="L17" s="46"/>
      <c r="M17" s="46"/>
      <c r="N17" s="46"/>
      <c r="O17" s="46"/>
      <c r="P17" s="46"/>
      <c r="Q17" s="46"/>
      <c r="R17" s="46"/>
      <c r="S17" s="46"/>
      <c r="T17" s="46"/>
      <c r="U17" s="46"/>
      <c r="V17" s="46"/>
      <c r="W17" s="46"/>
      <c r="X17" s="47"/>
      <c r="Y17" s="47"/>
      <c r="Z17" s="48"/>
      <c r="AF17" s="1"/>
      <c r="AG17" s="1"/>
      <c r="AH17" s="1"/>
      <c r="AI17" s="1"/>
      <c r="AJ17" s="1"/>
      <c r="AK17" s="1"/>
      <c r="AL17" s="1"/>
      <c r="AM17" s="1"/>
      <c r="AN17" s="1"/>
      <c r="AO17" s="1"/>
      <c r="AP17" s="1"/>
      <c r="AQ17" s="1"/>
      <c r="AR17" s="1"/>
      <c r="AS17" s="1"/>
    </row>
    <row r="18" spans="1:45" x14ac:dyDescent="0.35">
      <c r="B18" s="17"/>
      <c r="C18" s="11"/>
      <c r="D18" s="11"/>
      <c r="E18" s="11"/>
      <c r="F18" s="20"/>
      <c r="G18" s="46"/>
      <c r="H18" s="46"/>
      <c r="I18" s="46"/>
      <c r="J18" s="46"/>
      <c r="K18" s="46"/>
      <c r="L18" s="46"/>
      <c r="M18" s="46"/>
      <c r="N18" s="46"/>
      <c r="O18" s="46"/>
      <c r="P18" s="46"/>
      <c r="Q18" s="46"/>
      <c r="R18" s="46"/>
      <c r="S18" s="46"/>
      <c r="T18" s="46"/>
      <c r="U18" s="46"/>
      <c r="V18" s="46"/>
      <c r="W18" s="46"/>
      <c r="X18" s="47"/>
      <c r="Y18" s="47"/>
      <c r="Z18" s="48"/>
      <c r="AF18" s="1"/>
      <c r="AG18" s="1"/>
      <c r="AH18" s="1"/>
      <c r="AI18" s="1"/>
      <c r="AJ18" s="1"/>
      <c r="AK18" s="1"/>
      <c r="AL18" s="1"/>
      <c r="AM18" s="1"/>
      <c r="AN18" s="1"/>
      <c r="AO18" s="1"/>
      <c r="AP18" s="1"/>
      <c r="AQ18" s="1"/>
      <c r="AR18" s="1"/>
      <c r="AS18" s="1"/>
    </row>
    <row r="19" spans="1:45" x14ac:dyDescent="0.35">
      <c r="B19" s="17"/>
      <c r="C19" s="21" t="s">
        <v>375</v>
      </c>
      <c r="D19" s="11"/>
      <c r="E19" s="11"/>
      <c r="F19" s="20"/>
      <c r="G19" s="46"/>
      <c r="H19" s="46"/>
      <c r="I19" s="46"/>
      <c r="J19" s="46"/>
      <c r="K19" s="46"/>
      <c r="L19" s="46"/>
      <c r="M19" s="46"/>
      <c r="N19" s="46"/>
      <c r="O19" s="46"/>
      <c r="P19" s="46"/>
      <c r="Q19" s="46"/>
      <c r="R19" s="46"/>
      <c r="S19" s="46"/>
      <c r="T19" s="46"/>
      <c r="U19" s="46"/>
      <c r="V19" s="46"/>
      <c r="W19" s="46"/>
      <c r="X19" s="47"/>
      <c r="Y19" s="47"/>
      <c r="Z19" s="48"/>
      <c r="AF19" s="1"/>
      <c r="AG19" s="1"/>
      <c r="AH19" s="1"/>
      <c r="AI19" s="1"/>
      <c r="AJ19" s="1"/>
      <c r="AK19" s="1"/>
      <c r="AL19" s="1"/>
      <c r="AM19" s="1"/>
      <c r="AN19" s="1"/>
      <c r="AO19" s="1"/>
      <c r="AP19" s="1"/>
      <c r="AQ19" s="1"/>
      <c r="AR19" s="1"/>
      <c r="AS19" s="1"/>
    </row>
    <row r="20" spans="1:45" x14ac:dyDescent="0.35">
      <c r="B20" s="17"/>
      <c r="C20" s="22">
        <v>1</v>
      </c>
      <c r="D20" s="23"/>
      <c r="E20" s="24" t="e">
        <f>VLOOKUP(D20,$C$184:$D$202,2,FALSE)</f>
        <v>#N/A</v>
      </c>
      <c r="F20" s="20"/>
      <c r="G20" s="46"/>
      <c r="H20" s="118" t="s">
        <v>377</v>
      </c>
      <c r="I20" s="46"/>
      <c r="J20" s="46"/>
      <c r="K20" s="46"/>
      <c r="L20" s="46"/>
      <c r="M20" s="46"/>
      <c r="N20" s="46"/>
      <c r="O20" s="46"/>
      <c r="P20" s="46"/>
      <c r="Q20" s="46"/>
      <c r="R20" s="46"/>
      <c r="S20" s="46"/>
      <c r="T20" s="46"/>
      <c r="U20" s="46"/>
      <c r="V20" s="46"/>
      <c r="W20" s="46"/>
      <c r="X20" s="47"/>
      <c r="Y20" s="47"/>
      <c r="Z20" s="48"/>
      <c r="AF20" s="1"/>
      <c r="AG20" s="1"/>
      <c r="AH20" s="1"/>
      <c r="AI20" s="1"/>
      <c r="AJ20" s="1"/>
      <c r="AK20" s="1"/>
      <c r="AL20" s="1"/>
      <c r="AM20" s="1"/>
      <c r="AN20" s="1"/>
      <c r="AO20" s="1"/>
      <c r="AP20" s="1"/>
      <c r="AQ20" s="1"/>
      <c r="AR20" s="1"/>
      <c r="AS20" s="1"/>
    </row>
    <row r="21" spans="1:45" x14ac:dyDescent="0.35">
      <c r="B21" s="17"/>
      <c r="C21" s="22">
        <v>2</v>
      </c>
      <c r="D21" s="23"/>
      <c r="E21" s="24" t="e">
        <f t="shared" ref="E21:E37" si="0">VLOOKUP(D21,$C$184:$D$202,2,FALSE)</f>
        <v>#N/A</v>
      </c>
      <c r="F21" s="20"/>
      <c r="G21" s="46"/>
      <c r="H21" s="119"/>
      <c r="I21" s="46"/>
      <c r="J21" s="46"/>
      <c r="K21" s="46"/>
      <c r="L21" s="46"/>
      <c r="M21" s="46"/>
      <c r="N21" s="46"/>
      <c r="O21" s="46"/>
      <c r="P21" s="46"/>
      <c r="Q21" s="46"/>
      <c r="R21" s="46"/>
      <c r="S21" s="46"/>
      <c r="T21" s="46"/>
      <c r="U21" s="46"/>
      <c r="V21" s="46"/>
      <c r="W21" s="46"/>
      <c r="X21" s="47"/>
      <c r="Y21" s="47"/>
      <c r="Z21" s="48"/>
      <c r="AF21" s="1"/>
      <c r="AG21" s="1"/>
      <c r="AH21" s="1"/>
      <c r="AI21" s="1"/>
      <c r="AJ21" s="1"/>
      <c r="AK21" s="1"/>
      <c r="AL21" s="1"/>
      <c r="AM21" s="1"/>
      <c r="AN21" s="1"/>
      <c r="AO21" s="1"/>
      <c r="AP21" s="1"/>
      <c r="AQ21" s="1"/>
      <c r="AR21" s="1"/>
      <c r="AS21" s="1"/>
    </row>
    <row r="22" spans="1:45" x14ac:dyDescent="0.35">
      <c r="B22" s="17"/>
      <c r="C22" s="22">
        <v>3</v>
      </c>
      <c r="D22" s="23"/>
      <c r="E22" s="24" t="e">
        <f t="shared" si="0"/>
        <v>#N/A</v>
      </c>
      <c r="F22" s="20"/>
      <c r="G22" s="46"/>
      <c r="H22" s="119"/>
      <c r="I22" s="46"/>
      <c r="J22" s="46"/>
      <c r="K22" s="46"/>
      <c r="L22" s="46"/>
      <c r="M22" s="46"/>
      <c r="N22" s="46"/>
      <c r="O22" s="46"/>
      <c r="P22" s="46"/>
      <c r="Q22" s="46"/>
      <c r="R22" s="46"/>
      <c r="S22" s="46"/>
      <c r="T22" s="46"/>
      <c r="U22" s="46"/>
      <c r="V22" s="46"/>
      <c r="W22" s="46"/>
      <c r="X22" s="47"/>
      <c r="Y22" s="47"/>
      <c r="Z22" s="48"/>
      <c r="AF22" s="1"/>
      <c r="AG22" s="1"/>
      <c r="AH22" s="1"/>
      <c r="AI22" s="1"/>
      <c r="AJ22" s="1"/>
      <c r="AK22" s="1"/>
      <c r="AL22" s="1"/>
      <c r="AM22" s="1"/>
      <c r="AN22" s="1"/>
      <c r="AO22" s="1"/>
      <c r="AP22" s="1"/>
      <c r="AQ22" s="1"/>
      <c r="AR22" s="1"/>
      <c r="AS22" s="1"/>
    </row>
    <row r="23" spans="1:45" x14ac:dyDescent="0.35">
      <c r="B23" s="17"/>
      <c r="C23" s="22">
        <v>4</v>
      </c>
      <c r="D23" s="23"/>
      <c r="E23" s="24" t="e">
        <f t="shared" si="0"/>
        <v>#N/A</v>
      </c>
      <c r="F23" s="20"/>
      <c r="G23" s="46"/>
      <c r="H23" s="119"/>
      <c r="I23" s="46"/>
      <c r="J23" s="46"/>
      <c r="K23" s="46"/>
      <c r="L23" s="46"/>
      <c r="M23" s="46"/>
      <c r="N23" s="46"/>
      <c r="O23" s="46"/>
      <c r="P23" s="46"/>
      <c r="Q23" s="46"/>
      <c r="R23" s="46"/>
      <c r="S23" s="46"/>
      <c r="T23" s="46"/>
      <c r="U23" s="46"/>
      <c r="V23" s="46"/>
      <c r="W23" s="46"/>
      <c r="X23" s="47"/>
      <c r="Y23" s="47"/>
      <c r="Z23" s="48"/>
      <c r="AF23" s="1"/>
      <c r="AG23" s="1"/>
      <c r="AH23" s="1"/>
      <c r="AI23" s="1"/>
      <c r="AJ23" s="1"/>
      <c r="AK23" s="1"/>
      <c r="AL23" s="1"/>
      <c r="AM23" s="1"/>
      <c r="AN23" s="1"/>
      <c r="AO23" s="1"/>
      <c r="AP23" s="1"/>
      <c r="AQ23" s="1"/>
      <c r="AR23" s="1"/>
      <c r="AS23" s="1"/>
    </row>
    <row r="24" spans="1:45" x14ac:dyDescent="0.35">
      <c r="B24" s="17"/>
      <c r="C24" s="22">
        <v>5</v>
      </c>
      <c r="D24" s="23"/>
      <c r="E24" s="24" t="e">
        <f t="shared" si="0"/>
        <v>#N/A</v>
      </c>
      <c r="F24" s="20"/>
      <c r="G24" s="46"/>
      <c r="H24" s="119"/>
      <c r="I24" s="46"/>
      <c r="J24" s="46"/>
      <c r="K24" s="46"/>
      <c r="L24" s="46"/>
      <c r="M24" s="46"/>
      <c r="N24" s="46"/>
      <c r="O24" s="46"/>
      <c r="P24" s="46"/>
      <c r="Q24" s="46"/>
      <c r="R24" s="46"/>
      <c r="S24" s="46"/>
      <c r="T24" s="46"/>
      <c r="U24" s="46"/>
      <c r="V24" s="46"/>
      <c r="W24" s="46"/>
      <c r="X24" s="47"/>
      <c r="Y24" s="47"/>
      <c r="Z24" s="48"/>
      <c r="AF24" s="1"/>
      <c r="AG24" s="1"/>
      <c r="AH24" s="1"/>
      <c r="AI24" s="1"/>
      <c r="AJ24" s="1"/>
      <c r="AK24" s="1"/>
      <c r="AL24" s="1"/>
      <c r="AM24" s="1"/>
      <c r="AN24" s="1"/>
      <c r="AO24" s="1"/>
      <c r="AP24" s="1"/>
      <c r="AQ24" s="1"/>
      <c r="AR24" s="1"/>
      <c r="AS24" s="1"/>
    </row>
    <row r="25" spans="1:45" x14ac:dyDescent="0.35">
      <c r="B25" s="17"/>
      <c r="C25" s="22">
        <v>6</v>
      </c>
      <c r="D25" s="23"/>
      <c r="E25" s="24" t="e">
        <f t="shared" si="0"/>
        <v>#N/A</v>
      </c>
      <c r="F25" s="20"/>
      <c r="G25" s="46"/>
      <c r="H25" s="119"/>
      <c r="I25" s="46"/>
      <c r="J25" s="46"/>
      <c r="K25" s="46"/>
      <c r="L25" s="46"/>
      <c r="M25" s="46"/>
      <c r="N25" s="46"/>
      <c r="O25" s="46"/>
      <c r="P25" s="46"/>
      <c r="Q25" s="46"/>
      <c r="R25" s="46"/>
      <c r="S25" s="46"/>
      <c r="T25" s="46"/>
      <c r="U25" s="46"/>
      <c r="V25" s="46"/>
      <c r="W25" s="46"/>
      <c r="X25" s="47"/>
      <c r="Y25" s="47"/>
      <c r="Z25" s="48"/>
      <c r="AF25" s="1"/>
      <c r="AG25" s="1"/>
      <c r="AH25" s="1"/>
      <c r="AI25" s="1"/>
      <c r="AJ25" s="1"/>
      <c r="AK25" s="1"/>
      <c r="AL25" s="1"/>
      <c r="AM25" s="1"/>
      <c r="AN25" s="1"/>
      <c r="AO25" s="1"/>
      <c r="AP25" s="1"/>
      <c r="AQ25" s="1"/>
      <c r="AR25" s="1"/>
      <c r="AS25" s="1"/>
    </row>
    <row r="26" spans="1:45" x14ac:dyDescent="0.35">
      <c r="B26" s="17"/>
      <c r="C26" s="22">
        <v>7</v>
      </c>
      <c r="D26" s="23"/>
      <c r="E26" s="24" t="e">
        <f t="shared" si="0"/>
        <v>#N/A</v>
      </c>
      <c r="F26" s="20"/>
      <c r="G26" s="46"/>
      <c r="H26" s="119"/>
      <c r="I26" s="46"/>
      <c r="J26" s="46"/>
      <c r="K26" s="46"/>
      <c r="L26" s="46"/>
      <c r="M26" s="46"/>
      <c r="N26" s="46"/>
      <c r="O26" s="46"/>
      <c r="P26" s="46"/>
      <c r="Q26" s="46"/>
      <c r="R26" s="46"/>
      <c r="S26" s="46"/>
      <c r="T26" s="46"/>
      <c r="U26" s="46"/>
      <c r="V26" s="46"/>
      <c r="W26" s="46"/>
      <c r="X26" s="47"/>
      <c r="Y26" s="47"/>
      <c r="Z26" s="48"/>
      <c r="AF26" s="1"/>
      <c r="AG26" s="1"/>
      <c r="AH26" s="1"/>
      <c r="AI26" s="1"/>
      <c r="AJ26" s="1"/>
      <c r="AK26" s="1"/>
      <c r="AL26" s="1"/>
      <c r="AM26" s="1"/>
      <c r="AN26" s="1"/>
      <c r="AO26" s="1"/>
      <c r="AP26" s="1"/>
      <c r="AQ26" s="1"/>
      <c r="AR26" s="1"/>
      <c r="AS26" s="1"/>
    </row>
    <row r="27" spans="1:45" x14ac:dyDescent="0.35">
      <c r="B27" s="17"/>
      <c r="C27" s="22">
        <v>8</v>
      </c>
      <c r="D27" s="23"/>
      <c r="E27" s="24" t="e">
        <f t="shared" si="0"/>
        <v>#N/A</v>
      </c>
      <c r="F27" s="20"/>
      <c r="G27" s="46"/>
      <c r="H27" s="119"/>
      <c r="I27" s="46"/>
      <c r="J27" s="46"/>
      <c r="K27" s="46"/>
      <c r="L27" s="46"/>
      <c r="M27" s="46"/>
      <c r="N27" s="46"/>
      <c r="O27" s="46"/>
      <c r="P27" s="46"/>
      <c r="Q27" s="46"/>
      <c r="R27" s="46"/>
      <c r="S27" s="46"/>
      <c r="T27" s="46"/>
      <c r="U27" s="46"/>
      <c r="V27" s="46"/>
      <c r="W27" s="46"/>
      <c r="X27" s="47"/>
      <c r="Y27" s="47"/>
      <c r="Z27" s="48"/>
      <c r="AF27" s="1"/>
      <c r="AG27" s="1"/>
      <c r="AH27" s="1"/>
      <c r="AI27" s="1"/>
      <c r="AJ27" s="1"/>
      <c r="AK27" s="1"/>
      <c r="AL27" s="1"/>
      <c r="AM27" s="1"/>
      <c r="AN27" s="1"/>
      <c r="AO27" s="1"/>
      <c r="AP27" s="1"/>
      <c r="AQ27" s="1"/>
      <c r="AR27" s="1"/>
      <c r="AS27" s="1"/>
    </row>
    <row r="28" spans="1:45" x14ac:dyDescent="0.35">
      <c r="B28" s="17"/>
      <c r="C28" s="22">
        <v>9</v>
      </c>
      <c r="D28" s="23"/>
      <c r="E28" s="24" t="e">
        <f t="shared" si="0"/>
        <v>#N/A</v>
      </c>
      <c r="F28" s="20"/>
      <c r="G28" s="46"/>
      <c r="H28" s="119"/>
      <c r="I28" s="46"/>
      <c r="J28" s="46"/>
      <c r="K28" s="46"/>
      <c r="L28" s="46"/>
      <c r="M28" s="46"/>
      <c r="N28" s="46"/>
      <c r="O28" s="46"/>
      <c r="P28" s="46"/>
      <c r="Q28" s="46"/>
      <c r="R28" s="46"/>
      <c r="S28" s="46"/>
      <c r="T28" s="46"/>
      <c r="U28" s="46"/>
      <c r="V28" s="46"/>
      <c r="W28" s="46"/>
      <c r="X28" s="47"/>
      <c r="Y28" s="47"/>
      <c r="Z28" s="48"/>
      <c r="AF28" s="1"/>
      <c r="AG28" s="1"/>
      <c r="AH28" s="1"/>
      <c r="AI28" s="1"/>
      <c r="AJ28" s="1"/>
      <c r="AK28" s="1"/>
      <c r="AL28" s="1"/>
      <c r="AM28" s="1"/>
      <c r="AN28" s="1"/>
      <c r="AO28" s="1"/>
      <c r="AP28" s="1"/>
      <c r="AQ28" s="1"/>
      <c r="AR28" s="1"/>
      <c r="AS28" s="1"/>
    </row>
    <row r="29" spans="1:45" x14ac:dyDescent="0.35">
      <c r="B29" s="17"/>
      <c r="C29" s="22">
        <v>10</v>
      </c>
      <c r="D29" s="23"/>
      <c r="E29" s="24" t="e">
        <f t="shared" si="0"/>
        <v>#N/A</v>
      </c>
      <c r="F29" s="20"/>
      <c r="G29" s="46"/>
      <c r="H29" s="119"/>
      <c r="I29" s="46"/>
      <c r="J29" s="46"/>
      <c r="K29" s="46"/>
      <c r="L29" s="46"/>
      <c r="M29" s="46"/>
      <c r="N29" s="46"/>
      <c r="O29" s="46"/>
      <c r="P29" s="46"/>
      <c r="Q29" s="46"/>
      <c r="R29" s="46"/>
      <c r="S29" s="46"/>
      <c r="T29" s="46"/>
      <c r="U29" s="46"/>
      <c r="V29" s="46"/>
      <c r="W29" s="46"/>
      <c r="X29" s="47"/>
      <c r="Y29" s="47"/>
      <c r="Z29" s="48"/>
      <c r="AF29" s="1"/>
      <c r="AG29" s="1"/>
      <c r="AH29" s="1"/>
      <c r="AI29" s="1"/>
      <c r="AJ29" s="1"/>
      <c r="AK29" s="1"/>
      <c r="AL29" s="1"/>
      <c r="AM29" s="1"/>
      <c r="AN29" s="1"/>
      <c r="AO29" s="1"/>
      <c r="AP29" s="1"/>
      <c r="AQ29" s="1"/>
      <c r="AR29" s="1"/>
      <c r="AS29" s="1"/>
    </row>
    <row r="30" spans="1:45" x14ac:dyDescent="0.35">
      <c r="B30" s="17"/>
      <c r="C30" s="22">
        <v>11</v>
      </c>
      <c r="D30" s="23"/>
      <c r="E30" s="24" t="e">
        <f t="shared" si="0"/>
        <v>#N/A</v>
      </c>
      <c r="F30" s="20"/>
      <c r="G30" s="46"/>
      <c r="H30" s="119"/>
      <c r="I30" s="46"/>
      <c r="J30" s="46"/>
      <c r="K30" s="46"/>
      <c r="L30" s="46"/>
      <c r="M30" s="46"/>
      <c r="N30" s="46"/>
      <c r="O30" s="46"/>
      <c r="P30" s="46"/>
      <c r="Q30" s="46"/>
      <c r="R30" s="46"/>
      <c r="S30" s="46"/>
      <c r="T30" s="46"/>
      <c r="U30" s="46"/>
      <c r="V30" s="46"/>
      <c r="W30" s="46"/>
      <c r="X30" s="47"/>
      <c r="Y30" s="47"/>
      <c r="Z30" s="48"/>
      <c r="AF30" s="1"/>
      <c r="AG30" s="1"/>
      <c r="AH30" s="1"/>
      <c r="AI30" s="1"/>
      <c r="AJ30" s="1"/>
      <c r="AK30" s="1"/>
      <c r="AL30" s="1"/>
      <c r="AM30" s="1"/>
      <c r="AN30" s="1"/>
      <c r="AO30" s="1"/>
      <c r="AP30" s="1"/>
      <c r="AQ30" s="1"/>
      <c r="AR30" s="1"/>
      <c r="AS30" s="1"/>
    </row>
    <row r="31" spans="1:45" x14ac:dyDescent="0.35">
      <c r="B31" s="17"/>
      <c r="C31" s="22">
        <v>12</v>
      </c>
      <c r="D31" s="23"/>
      <c r="E31" s="24" t="e">
        <f t="shared" si="0"/>
        <v>#N/A</v>
      </c>
      <c r="F31" s="20"/>
      <c r="G31" s="46"/>
      <c r="H31" s="119"/>
      <c r="I31" s="46"/>
      <c r="J31" s="46"/>
      <c r="K31" s="46"/>
      <c r="L31" s="46"/>
      <c r="M31" s="46"/>
      <c r="N31" s="46"/>
      <c r="O31" s="46"/>
      <c r="P31" s="46"/>
      <c r="Q31" s="46"/>
      <c r="R31" s="46"/>
      <c r="S31" s="46"/>
      <c r="T31" s="46"/>
      <c r="U31" s="46"/>
      <c r="V31" s="46"/>
      <c r="W31" s="46"/>
      <c r="X31" s="47"/>
      <c r="Y31" s="47"/>
      <c r="Z31" s="48"/>
      <c r="AF31" s="1"/>
      <c r="AG31" s="1"/>
      <c r="AH31" s="1"/>
      <c r="AI31" s="1"/>
      <c r="AJ31" s="1"/>
      <c r="AK31" s="1"/>
      <c r="AL31" s="1"/>
      <c r="AM31" s="1"/>
      <c r="AN31" s="1"/>
      <c r="AO31" s="1"/>
      <c r="AP31" s="1"/>
      <c r="AQ31" s="1"/>
      <c r="AR31" s="1"/>
      <c r="AS31" s="1"/>
    </row>
    <row r="32" spans="1:45" x14ac:dyDescent="0.35">
      <c r="B32" s="17"/>
      <c r="C32" s="22">
        <v>13</v>
      </c>
      <c r="D32" s="23"/>
      <c r="E32" s="24" t="e">
        <f t="shared" si="0"/>
        <v>#N/A</v>
      </c>
      <c r="F32" s="20"/>
      <c r="G32" s="46"/>
      <c r="H32" s="119"/>
      <c r="I32" s="46"/>
      <c r="J32" s="46"/>
      <c r="K32" s="46"/>
      <c r="L32" s="46"/>
      <c r="M32" s="46"/>
      <c r="N32" s="46"/>
      <c r="O32" s="46"/>
      <c r="P32" s="46"/>
      <c r="Q32" s="46"/>
      <c r="R32" s="46"/>
      <c r="S32" s="46"/>
      <c r="T32" s="46"/>
      <c r="U32" s="46"/>
      <c r="V32" s="46"/>
      <c r="W32" s="46"/>
      <c r="X32" s="47"/>
      <c r="Y32" s="47"/>
      <c r="Z32" s="48"/>
      <c r="AF32" s="1"/>
      <c r="AG32" s="1"/>
      <c r="AH32" s="1"/>
      <c r="AI32" s="1"/>
      <c r="AJ32" s="1"/>
      <c r="AK32" s="1"/>
      <c r="AL32" s="1"/>
      <c r="AM32" s="1"/>
      <c r="AN32" s="1"/>
      <c r="AO32" s="1"/>
      <c r="AP32" s="1"/>
      <c r="AQ32" s="1"/>
      <c r="AR32" s="1"/>
      <c r="AS32" s="1"/>
    </row>
    <row r="33" spans="2:45" x14ac:dyDescent="0.35">
      <c r="B33" s="17"/>
      <c r="C33" s="22">
        <v>14</v>
      </c>
      <c r="D33" s="23"/>
      <c r="E33" s="24" t="e">
        <f t="shared" si="0"/>
        <v>#N/A</v>
      </c>
      <c r="F33" s="20"/>
      <c r="G33" s="46"/>
      <c r="H33" s="119"/>
      <c r="I33" s="46"/>
      <c r="J33" s="46"/>
      <c r="K33" s="46"/>
      <c r="L33" s="46"/>
      <c r="M33" s="46"/>
      <c r="N33" s="46"/>
      <c r="O33" s="46"/>
      <c r="P33" s="46"/>
      <c r="Q33" s="46"/>
      <c r="R33" s="46"/>
      <c r="S33" s="46"/>
      <c r="T33" s="46"/>
      <c r="U33" s="46"/>
      <c r="V33" s="46"/>
      <c r="W33" s="46"/>
      <c r="X33" s="47"/>
      <c r="Y33" s="47"/>
      <c r="Z33" s="48"/>
      <c r="AF33" s="1"/>
      <c r="AG33" s="1"/>
      <c r="AH33" s="1"/>
      <c r="AI33" s="1"/>
      <c r="AJ33" s="1"/>
      <c r="AK33" s="1"/>
      <c r="AL33" s="1"/>
      <c r="AM33" s="1"/>
      <c r="AN33" s="1"/>
      <c r="AO33" s="1"/>
      <c r="AP33" s="1"/>
      <c r="AQ33" s="1"/>
      <c r="AR33" s="1"/>
      <c r="AS33" s="1"/>
    </row>
    <row r="34" spans="2:45" x14ac:dyDescent="0.35">
      <c r="B34" s="17"/>
      <c r="C34" s="22">
        <v>15</v>
      </c>
      <c r="D34" s="23"/>
      <c r="E34" s="24" t="e">
        <f t="shared" si="0"/>
        <v>#N/A</v>
      </c>
      <c r="F34" s="20"/>
      <c r="G34" s="46"/>
      <c r="H34" s="119"/>
      <c r="I34" s="46"/>
      <c r="J34" s="46"/>
      <c r="K34" s="46"/>
      <c r="L34" s="46"/>
      <c r="M34" s="46"/>
      <c r="N34" s="46"/>
      <c r="O34" s="46"/>
      <c r="P34" s="46"/>
      <c r="Q34" s="46"/>
      <c r="R34" s="46"/>
      <c r="S34" s="46"/>
      <c r="T34" s="46"/>
      <c r="U34" s="46"/>
      <c r="V34" s="46"/>
      <c r="W34" s="46"/>
      <c r="X34" s="47"/>
      <c r="Y34" s="47"/>
      <c r="Z34" s="48"/>
      <c r="AF34" s="1"/>
      <c r="AG34" s="1"/>
      <c r="AH34" s="1"/>
      <c r="AI34" s="1"/>
      <c r="AJ34" s="1"/>
      <c r="AK34" s="1"/>
      <c r="AL34" s="1"/>
      <c r="AM34" s="1"/>
      <c r="AN34" s="1"/>
      <c r="AO34" s="1"/>
      <c r="AP34" s="1"/>
      <c r="AQ34" s="1"/>
      <c r="AR34" s="1"/>
      <c r="AS34" s="1"/>
    </row>
    <row r="35" spans="2:45" x14ac:dyDescent="0.35">
      <c r="B35" s="17"/>
      <c r="C35" s="22">
        <v>16</v>
      </c>
      <c r="D35" s="23"/>
      <c r="E35" s="24" t="e">
        <f t="shared" si="0"/>
        <v>#N/A</v>
      </c>
      <c r="F35" s="20"/>
      <c r="G35" s="46"/>
      <c r="H35" s="119"/>
      <c r="I35" s="46"/>
      <c r="J35" s="46"/>
      <c r="K35" s="46"/>
      <c r="L35" s="46"/>
      <c r="M35" s="46"/>
      <c r="N35" s="46"/>
      <c r="O35" s="46"/>
      <c r="P35" s="46"/>
      <c r="Q35" s="46"/>
      <c r="R35" s="46"/>
      <c r="S35" s="46"/>
      <c r="T35" s="46"/>
      <c r="U35" s="46"/>
      <c r="V35" s="46"/>
      <c r="W35" s="46"/>
      <c r="X35" s="47"/>
      <c r="Y35" s="47"/>
      <c r="Z35" s="48"/>
      <c r="AF35" s="1"/>
      <c r="AG35" s="1"/>
      <c r="AH35" s="1"/>
      <c r="AI35" s="1"/>
      <c r="AJ35" s="1"/>
      <c r="AK35" s="1"/>
      <c r="AL35" s="1"/>
      <c r="AM35" s="1"/>
      <c r="AN35" s="1"/>
      <c r="AO35" s="1"/>
      <c r="AP35" s="1"/>
      <c r="AQ35" s="1"/>
      <c r="AR35" s="1"/>
      <c r="AS35" s="1"/>
    </row>
    <row r="36" spans="2:45" x14ac:dyDescent="0.35">
      <c r="B36" s="17"/>
      <c r="C36" s="22">
        <v>17</v>
      </c>
      <c r="D36" s="23"/>
      <c r="E36" s="24" t="e">
        <f t="shared" si="0"/>
        <v>#N/A</v>
      </c>
      <c r="F36" s="20"/>
      <c r="G36" s="46"/>
      <c r="H36" s="119"/>
      <c r="I36" s="46"/>
      <c r="J36" s="46"/>
      <c r="K36" s="46"/>
      <c r="L36" s="46"/>
      <c r="M36" s="46"/>
      <c r="N36" s="46"/>
      <c r="O36" s="46"/>
      <c r="P36" s="46"/>
      <c r="Q36" s="46"/>
      <c r="R36" s="46"/>
      <c r="S36" s="46"/>
      <c r="T36" s="46"/>
      <c r="U36" s="46"/>
      <c r="V36" s="46"/>
      <c r="W36" s="46"/>
      <c r="X36" s="47"/>
      <c r="Y36" s="47"/>
      <c r="Z36" s="48"/>
      <c r="AF36" s="1"/>
      <c r="AG36" s="1"/>
      <c r="AH36" s="1"/>
      <c r="AI36" s="1"/>
      <c r="AJ36" s="1"/>
      <c r="AK36" s="1"/>
      <c r="AL36" s="1"/>
      <c r="AM36" s="1"/>
      <c r="AN36" s="1"/>
      <c r="AO36" s="1"/>
      <c r="AP36" s="1"/>
      <c r="AQ36" s="1"/>
      <c r="AR36" s="1"/>
      <c r="AS36" s="1"/>
    </row>
    <row r="37" spans="2:45" x14ac:dyDescent="0.35">
      <c r="B37" s="17"/>
      <c r="C37" s="22">
        <v>18</v>
      </c>
      <c r="D37" s="23"/>
      <c r="E37" s="24" t="e">
        <f t="shared" si="0"/>
        <v>#N/A</v>
      </c>
      <c r="F37" s="20"/>
      <c r="G37" s="46"/>
      <c r="H37" s="119"/>
      <c r="I37" s="46"/>
      <c r="J37" s="46"/>
      <c r="K37" s="46"/>
      <c r="L37" s="46"/>
      <c r="M37" s="46"/>
      <c r="N37" s="46"/>
      <c r="O37" s="46"/>
      <c r="P37" s="46"/>
      <c r="Q37" s="46"/>
      <c r="R37" s="46"/>
      <c r="S37" s="46"/>
      <c r="T37" s="46"/>
      <c r="U37" s="46"/>
      <c r="V37" s="46"/>
      <c r="W37" s="46"/>
      <c r="X37" s="47"/>
      <c r="Y37" s="47"/>
      <c r="Z37" s="48"/>
      <c r="AF37" s="1"/>
      <c r="AG37" s="1"/>
      <c r="AH37" s="1"/>
      <c r="AI37" s="1"/>
      <c r="AJ37" s="1"/>
      <c r="AK37" s="1"/>
      <c r="AL37" s="1"/>
      <c r="AM37" s="1"/>
      <c r="AN37" s="1"/>
      <c r="AO37" s="1"/>
      <c r="AP37" s="1"/>
      <c r="AQ37" s="1"/>
      <c r="AR37" s="1"/>
      <c r="AS37" s="1"/>
    </row>
    <row r="38" spans="2:45" x14ac:dyDescent="0.35">
      <c r="B38" s="17"/>
      <c r="C38" s="11"/>
      <c r="D38" s="11"/>
      <c r="E38" s="11"/>
      <c r="F38" s="20"/>
      <c r="G38" s="46"/>
      <c r="H38" s="46"/>
      <c r="I38" s="46"/>
      <c r="J38" s="46"/>
      <c r="K38" s="46"/>
      <c r="L38" s="46"/>
      <c r="M38" s="46"/>
      <c r="N38" s="46"/>
      <c r="O38" s="46"/>
      <c r="P38" s="46"/>
      <c r="Q38" s="46"/>
      <c r="R38" s="46"/>
      <c r="S38" s="46"/>
      <c r="T38" s="46"/>
      <c r="U38" s="46"/>
      <c r="V38" s="46"/>
      <c r="W38" s="46"/>
      <c r="X38" s="47"/>
      <c r="Y38" s="47"/>
      <c r="Z38" s="48"/>
      <c r="AF38" s="1"/>
      <c r="AG38" s="1"/>
      <c r="AH38" s="1"/>
      <c r="AI38" s="1"/>
      <c r="AJ38" s="1"/>
      <c r="AK38" s="1"/>
      <c r="AL38" s="1"/>
      <c r="AM38" s="1"/>
      <c r="AN38" s="1"/>
      <c r="AO38" s="1"/>
      <c r="AP38" s="1"/>
      <c r="AQ38" s="1"/>
      <c r="AR38" s="1"/>
      <c r="AS38" s="1"/>
    </row>
    <row r="39" spans="2:45" x14ac:dyDescent="0.35">
      <c r="B39" s="17"/>
      <c r="C39" s="11"/>
      <c r="D39" s="18"/>
      <c r="E39" s="11"/>
      <c r="F39" s="20"/>
      <c r="G39" s="46"/>
      <c r="H39" s="46"/>
      <c r="I39" s="46"/>
      <c r="J39" s="46"/>
      <c r="K39" s="46"/>
      <c r="L39" s="46"/>
      <c r="M39" s="46"/>
      <c r="N39" s="46"/>
      <c r="O39" s="46"/>
      <c r="P39" s="46"/>
      <c r="Q39" s="46"/>
      <c r="R39" s="46"/>
      <c r="S39" s="46"/>
      <c r="T39" s="46"/>
      <c r="U39" s="46"/>
      <c r="V39" s="46"/>
      <c r="W39" s="46"/>
      <c r="X39" s="47"/>
      <c r="Y39" s="47"/>
      <c r="Z39" s="48"/>
      <c r="AF39" s="1"/>
      <c r="AG39" s="1"/>
      <c r="AH39" s="1"/>
      <c r="AI39" s="1"/>
      <c r="AJ39" s="1"/>
      <c r="AK39" s="1"/>
      <c r="AL39" s="1"/>
      <c r="AM39" s="1"/>
      <c r="AN39" s="1"/>
      <c r="AO39" s="1"/>
      <c r="AP39" s="1"/>
      <c r="AQ39" s="1"/>
      <c r="AR39" s="1"/>
      <c r="AS39" s="1"/>
    </row>
    <row r="40" spans="2:45" x14ac:dyDescent="0.35">
      <c r="B40" s="17"/>
      <c r="C40" s="11"/>
      <c r="D40" s="18"/>
      <c r="E40" s="11"/>
      <c r="F40" s="20"/>
      <c r="G40" s="46"/>
      <c r="H40" s="46"/>
      <c r="I40" s="46"/>
      <c r="J40" s="46"/>
      <c r="K40" s="46"/>
      <c r="L40" s="46"/>
      <c r="M40" s="46"/>
      <c r="N40" s="46"/>
      <c r="O40" s="46"/>
      <c r="P40" s="46"/>
      <c r="Q40" s="46"/>
      <c r="R40" s="46"/>
      <c r="S40" s="46"/>
      <c r="T40" s="46"/>
      <c r="U40" s="46"/>
      <c r="V40" s="46"/>
      <c r="W40" s="46"/>
      <c r="X40" s="47"/>
      <c r="Y40" s="47"/>
      <c r="Z40" s="48"/>
      <c r="AF40" s="1"/>
      <c r="AG40" s="1"/>
      <c r="AH40" s="1"/>
      <c r="AI40" s="1"/>
      <c r="AJ40" s="1"/>
      <c r="AK40" s="1"/>
      <c r="AL40" s="1"/>
      <c r="AM40" s="1"/>
      <c r="AN40" s="1"/>
      <c r="AO40" s="1"/>
      <c r="AP40" s="1"/>
      <c r="AQ40" s="1"/>
      <c r="AR40" s="1"/>
      <c r="AS40" s="1"/>
    </row>
    <row r="41" spans="2:45" x14ac:dyDescent="0.35">
      <c r="B41" s="17"/>
      <c r="C41" s="11"/>
      <c r="D41" s="18"/>
      <c r="E41" s="11"/>
      <c r="F41" s="20"/>
      <c r="G41" s="46"/>
      <c r="H41" s="46"/>
      <c r="I41" s="46"/>
      <c r="J41" s="46"/>
      <c r="K41" s="46"/>
      <c r="L41" s="46"/>
      <c r="M41" s="46"/>
      <c r="N41" s="46"/>
      <c r="O41" s="46"/>
      <c r="P41" s="46"/>
      <c r="Q41" s="46"/>
      <c r="R41" s="46"/>
      <c r="S41" s="46"/>
      <c r="T41" s="46"/>
      <c r="U41" s="46"/>
      <c r="V41" s="46"/>
      <c r="W41" s="46"/>
      <c r="X41" s="47"/>
      <c r="Y41" s="47"/>
      <c r="Z41" s="48"/>
      <c r="AF41" s="1"/>
      <c r="AG41" s="1"/>
      <c r="AH41" s="1"/>
      <c r="AI41" s="1"/>
      <c r="AJ41" s="1"/>
      <c r="AK41" s="1"/>
      <c r="AL41" s="1"/>
      <c r="AM41" s="1"/>
      <c r="AN41" s="1"/>
      <c r="AO41" s="1"/>
      <c r="AP41" s="1"/>
      <c r="AQ41" s="1"/>
      <c r="AR41" s="1"/>
      <c r="AS41" s="1"/>
    </row>
    <row r="42" spans="2:45" x14ac:dyDescent="0.35">
      <c r="B42" s="17"/>
      <c r="C42" s="11"/>
      <c r="D42" s="18"/>
      <c r="E42" s="11"/>
      <c r="F42" s="20"/>
      <c r="G42" s="46"/>
      <c r="H42" s="46"/>
      <c r="I42" s="46"/>
      <c r="J42" s="46"/>
      <c r="K42" s="46"/>
      <c r="L42" s="46"/>
      <c r="M42" s="46"/>
      <c r="N42" s="46"/>
      <c r="O42" s="46"/>
      <c r="P42" s="46"/>
      <c r="Q42" s="46"/>
      <c r="R42" s="46"/>
      <c r="S42" s="46"/>
      <c r="T42" s="46"/>
      <c r="U42" s="46"/>
      <c r="V42" s="46"/>
      <c r="W42" s="46"/>
      <c r="X42" s="47"/>
      <c r="Y42" s="47"/>
      <c r="Z42" s="48"/>
      <c r="AF42" s="1"/>
      <c r="AG42" s="1"/>
      <c r="AH42" s="1"/>
      <c r="AI42" s="1"/>
      <c r="AJ42" s="1"/>
      <c r="AK42" s="1"/>
      <c r="AL42" s="1"/>
      <c r="AM42" s="1"/>
      <c r="AN42" s="1"/>
      <c r="AO42" s="1"/>
      <c r="AP42" s="1"/>
      <c r="AQ42" s="1"/>
      <c r="AR42" s="1"/>
      <c r="AS42" s="1"/>
    </row>
    <row r="43" spans="2:45" x14ac:dyDescent="0.35">
      <c r="B43" s="17"/>
      <c r="C43" s="11"/>
      <c r="D43" s="18"/>
      <c r="E43" s="11"/>
      <c r="F43" s="20"/>
      <c r="G43" s="46"/>
      <c r="H43" s="46"/>
      <c r="I43" s="46"/>
      <c r="J43" s="46"/>
      <c r="K43" s="46"/>
      <c r="L43" s="46"/>
      <c r="M43" s="46"/>
      <c r="N43" s="46"/>
      <c r="O43" s="46"/>
      <c r="P43" s="46"/>
      <c r="Q43" s="46"/>
      <c r="R43" s="46"/>
      <c r="S43" s="46"/>
      <c r="T43" s="46"/>
      <c r="U43" s="46"/>
      <c r="V43" s="46"/>
      <c r="W43" s="46"/>
      <c r="X43" s="47"/>
      <c r="Y43" s="47"/>
      <c r="Z43" s="48"/>
      <c r="AF43" s="1"/>
      <c r="AG43" s="1"/>
      <c r="AH43" s="1"/>
      <c r="AI43" s="1"/>
      <c r="AJ43" s="1"/>
      <c r="AK43" s="1"/>
      <c r="AL43" s="1"/>
      <c r="AM43" s="1"/>
      <c r="AN43" s="1"/>
      <c r="AO43" s="1"/>
      <c r="AP43" s="1"/>
      <c r="AQ43" s="1"/>
      <c r="AR43" s="1"/>
      <c r="AS43" s="1"/>
    </row>
    <row r="44" spans="2:45" x14ac:dyDescent="0.35">
      <c r="B44" s="17"/>
      <c r="C44" s="11"/>
      <c r="D44" s="18"/>
      <c r="E44" s="11"/>
      <c r="F44" s="20"/>
      <c r="G44" s="46"/>
      <c r="H44" s="46"/>
      <c r="I44" s="46"/>
      <c r="J44" s="46"/>
      <c r="K44" s="46"/>
      <c r="L44" s="46"/>
      <c r="M44" s="46"/>
      <c r="N44" s="46"/>
      <c r="O44" s="46"/>
      <c r="P44" s="46"/>
      <c r="Q44" s="46"/>
      <c r="R44" s="46"/>
      <c r="S44" s="46"/>
      <c r="T44" s="46"/>
      <c r="U44" s="46"/>
      <c r="V44" s="46"/>
      <c r="W44" s="46"/>
      <c r="X44" s="47"/>
      <c r="Y44" s="47"/>
      <c r="Z44" s="48"/>
      <c r="AF44" s="1"/>
      <c r="AG44" s="1"/>
      <c r="AH44" s="1"/>
      <c r="AI44" s="1"/>
      <c r="AJ44" s="1"/>
      <c r="AK44" s="1"/>
      <c r="AL44" s="1"/>
      <c r="AM44" s="1"/>
      <c r="AN44" s="1"/>
      <c r="AO44" s="1"/>
      <c r="AP44" s="1"/>
      <c r="AQ44" s="1"/>
      <c r="AR44" s="1"/>
      <c r="AS44" s="1"/>
    </row>
    <row r="45" spans="2:45" x14ac:dyDescent="0.35">
      <c r="B45" s="17"/>
      <c r="C45" s="11"/>
      <c r="D45" s="18"/>
      <c r="E45" s="11"/>
      <c r="F45" s="20"/>
      <c r="G45" s="46"/>
      <c r="H45" s="46"/>
      <c r="I45" s="46"/>
      <c r="J45" s="46"/>
      <c r="K45" s="46"/>
      <c r="L45" s="46"/>
      <c r="M45" s="46"/>
      <c r="N45" s="46"/>
      <c r="O45" s="46"/>
      <c r="P45" s="46"/>
      <c r="Q45" s="46"/>
      <c r="R45" s="46"/>
      <c r="S45" s="46"/>
      <c r="T45" s="46"/>
      <c r="U45" s="46"/>
      <c r="V45" s="46"/>
      <c r="W45" s="46"/>
      <c r="X45" s="47"/>
      <c r="Y45" s="47"/>
      <c r="Z45" s="48"/>
      <c r="AF45" s="1"/>
      <c r="AG45" s="1"/>
      <c r="AH45" s="1"/>
      <c r="AI45" s="1"/>
      <c r="AJ45" s="1"/>
      <c r="AK45" s="1"/>
      <c r="AL45" s="1"/>
      <c r="AM45" s="1"/>
      <c r="AN45" s="1"/>
      <c r="AO45" s="1"/>
      <c r="AP45" s="1"/>
      <c r="AQ45" s="1"/>
      <c r="AR45" s="1"/>
      <c r="AS45" s="1"/>
    </row>
    <row r="46" spans="2:45" x14ac:dyDescent="0.35">
      <c r="B46" s="17"/>
      <c r="C46" s="11"/>
      <c r="D46" s="18"/>
      <c r="E46" s="11"/>
      <c r="F46" s="20"/>
      <c r="G46" s="46"/>
      <c r="H46" s="46"/>
      <c r="I46" s="46"/>
      <c r="J46" s="46"/>
      <c r="K46" s="46"/>
      <c r="L46" s="46"/>
      <c r="M46" s="46"/>
      <c r="N46" s="46"/>
      <c r="O46" s="46"/>
      <c r="P46" s="46"/>
      <c r="Q46" s="46"/>
      <c r="R46" s="46"/>
      <c r="S46" s="46"/>
      <c r="T46" s="46"/>
      <c r="U46" s="46"/>
      <c r="V46" s="46"/>
      <c r="W46" s="46"/>
      <c r="X46" s="47"/>
      <c r="Y46" s="47"/>
      <c r="Z46" s="48"/>
      <c r="AF46" s="1"/>
      <c r="AG46" s="1"/>
      <c r="AH46" s="1"/>
      <c r="AI46" s="1"/>
      <c r="AJ46" s="1"/>
      <c r="AK46" s="1"/>
      <c r="AL46" s="1"/>
      <c r="AM46" s="1"/>
      <c r="AN46" s="1"/>
      <c r="AO46" s="1"/>
      <c r="AP46" s="1"/>
      <c r="AQ46" s="1"/>
      <c r="AR46" s="1"/>
      <c r="AS46" s="1"/>
    </row>
    <row r="47" spans="2:45" x14ac:dyDescent="0.35">
      <c r="B47" s="17"/>
      <c r="C47" s="11"/>
      <c r="D47" s="18"/>
      <c r="E47" s="11"/>
      <c r="F47" s="20"/>
      <c r="G47" s="46"/>
      <c r="H47" s="46"/>
      <c r="I47" s="46"/>
      <c r="J47" s="46"/>
      <c r="K47" s="46"/>
      <c r="L47" s="46"/>
      <c r="M47" s="46"/>
      <c r="N47" s="46"/>
      <c r="O47" s="46"/>
      <c r="P47" s="46"/>
      <c r="Q47" s="46"/>
      <c r="R47" s="46"/>
      <c r="S47" s="46"/>
      <c r="T47" s="46"/>
      <c r="U47" s="46"/>
      <c r="V47" s="46"/>
      <c r="W47" s="46"/>
      <c r="X47" s="47"/>
      <c r="Y47" s="47"/>
      <c r="Z47" s="48"/>
      <c r="AF47" s="1"/>
      <c r="AG47" s="1"/>
      <c r="AH47" s="1"/>
      <c r="AI47" s="1"/>
      <c r="AJ47" s="1"/>
      <c r="AK47" s="1"/>
      <c r="AL47" s="1"/>
      <c r="AM47" s="1"/>
      <c r="AN47" s="1"/>
      <c r="AO47" s="1"/>
      <c r="AP47" s="1"/>
      <c r="AQ47" s="1"/>
      <c r="AR47" s="1"/>
      <c r="AS47" s="1"/>
    </row>
    <row r="48" spans="2:45" x14ac:dyDescent="0.35">
      <c r="B48" s="17"/>
      <c r="C48" s="11"/>
      <c r="D48" s="18"/>
      <c r="E48" s="11"/>
      <c r="F48" s="20"/>
      <c r="G48" s="46"/>
      <c r="H48" s="46"/>
      <c r="I48" s="46"/>
      <c r="J48" s="46"/>
      <c r="K48" s="46"/>
      <c r="L48" s="46"/>
      <c r="M48" s="46"/>
      <c r="N48" s="46"/>
      <c r="O48" s="46"/>
      <c r="P48" s="46"/>
      <c r="Q48" s="46"/>
      <c r="R48" s="46"/>
      <c r="S48" s="46"/>
      <c r="T48" s="46"/>
      <c r="U48" s="46"/>
      <c r="V48" s="46"/>
      <c r="W48" s="46"/>
      <c r="X48" s="47"/>
      <c r="Y48" s="47"/>
      <c r="Z48" s="48"/>
      <c r="AF48" s="1"/>
      <c r="AG48" s="1"/>
      <c r="AH48" s="1"/>
      <c r="AI48" s="1"/>
      <c r="AJ48" s="1"/>
      <c r="AK48" s="1"/>
      <c r="AL48" s="1"/>
      <c r="AM48" s="1"/>
      <c r="AN48" s="1"/>
      <c r="AO48" s="1"/>
      <c r="AP48" s="1"/>
      <c r="AQ48" s="1"/>
      <c r="AR48" s="1"/>
      <c r="AS48" s="1"/>
    </row>
    <row r="49" spans="2:45" x14ac:dyDescent="0.35">
      <c r="B49" s="17"/>
      <c r="C49" s="11"/>
      <c r="D49" s="18"/>
      <c r="E49" s="11"/>
      <c r="F49" s="20"/>
      <c r="G49" s="46"/>
      <c r="H49" s="46"/>
      <c r="I49" s="46"/>
      <c r="J49" s="46"/>
      <c r="K49" s="46"/>
      <c r="L49" s="46"/>
      <c r="M49" s="46"/>
      <c r="N49" s="46"/>
      <c r="O49" s="46"/>
      <c r="P49" s="46"/>
      <c r="Q49" s="46"/>
      <c r="R49" s="46"/>
      <c r="S49" s="46"/>
      <c r="T49" s="46"/>
      <c r="U49" s="46"/>
      <c r="V49" s="46"/>
      <c r="W49" s="46"/>
      <c r="X49" s="47"/>
      <c r="Y49" s="47"/>
      <c r="Z49" s="48"/>
      <c r="AF49" s="1"/>
      <c r="AG49" s="1"/>
      <c r="AH49" s="1"/>
      <c r="AI49" s="1"/>
      <c r="AJ49" s="1"/>
      <c r="AK49" s="1"/>
      <c r="AL49" s="1"/>
      <c r="AM49" s="1"/>
      <c r="AN49" s="1"/>
      <c r="AO49" s="1"/>
      <c r="AP49" s="1"/>
      <c r="AQ49" s="1"/>
      <c r="AR49" s="1"/>
      <c r="AS49" s="1"/>
    </row>
    <row r="50" spans="2:45" x14ac:dyDescent="0.35">
      <c r="B50" s="17"/>
      <c r="C50" s="11"/>
      <c r="D50" s="18"/>
      <c r="E50" s="11"/>
      <c r="F50" s="20"/>
      <c r="G50" s="46"/>
      <c r="H50" s="46"/>
      <c r="I50" s="46"/>
      <c r="J50" s="46"/>
      <c r="K50" s="46"/>
      <c r="L50" s="46"/>
      <c r="M50" s="46"/>
      <c r="N50" s="46"/>
      <c r="O50" s="46"/>
      <c r="P50" s="46"/>
      <c r="Q50" s="46"/>
      <c r="R50" s="46"/>
      <c r="S50" s="46"/>
      <c r="T50" s="46"/>
      <c r="U50" s="46"/>
      <c r="V50" s="46"/>
      <c r="W50" s="46"/>
      <c r="X50" s="47"/>
      <c r="Y50" s="47"/>
      <c r="Z50" s="48"/>
      <c r="AF50" s="1"/>
      <c r="AG50" s="1"/>
      <c r="AH50" s="1"/>
      <c r="AI50" s="1"/>
      <c r="AJ50" s="1"/>
      <c r="AK50" s="1"/>
      <c r="AL50" s="1"/>
      <c r="AM50" s="1"/>
      <c r="AN50" s="1"/>
      <c r="AO50" s="1"/>
      <c r="AP50" s="1"/>
      <c r="AQ50" s="1"/>
      <c r="AR50" s="1"/>
      <c r="AS50" s="1"/>
    </row>
    <row r="51" spans="2:45" x14ac:dyDescent="0.35">
      <c r="B51" s="17"/>
      <c r="C51" s="11"/>
      <c r="D51" s="18"/>
      <c r="E51" s="11"/>
      <c r="F51" s="20"/>
      <c r="G51" s="46"/>
      <c r="H51" s="46"/>
      <c r="I51" s="46"/>
      <c r="J51" s="46"/>
      <c r="K51" s="46"/>
      <c r="L51" s="46"/>
      <c r="M51" s="46"/>
      <c r="N51" s="46"/>
      <c r="O51" s="46"/>
      <c r="P51" s="46"/>
      <c r="Q51" s="46"/>
      <c r="R51" s="46"/>
      <c r="S51" s="46"/>
      <c r="T51" s="46"/>
      <c r="U51" s="46"/>
      <c r="V51" s="46"/>
      <c r="W51" s="46"/>
      <c r="X51" s="47"/>
      <c r="Y51" s="47"/>
      <c r="Z51" s="48"/>
      <c r="AF51" s="1"/>
      <c r="AG51" s="1"/>
      <c r="AH51" s="1"/>
      <c r="AI51" s="1"/>
      <c r="AJ51" s="1"/>
      <c r="AK51" s="1"/>
      <c r="AL51" s="1"/>
      <c r="AM51" s="1"/>
      <c r="AN51" s="1"/>
      <c r="AO51" s="1"/>
      <c r="AP51" s="1"/>
      <c r="AQ51" s="1"/>
      <c r="AR51" s="1"/>
      <c r="AS51" s="1"/>
    </row>
    <row r="52" spans="2:45" x14ac:dyDescent="0.35">
      <c r="B52" s="17"/>
      <c r="C52" s="11"/>
      <c r="D52" s="18"/>
      <c r="E52" s="11"/>
      <c r="F52" s="20"/>
      <c r="G52" s="46"/>
      <c r="H52" s="46"/>
      <c r="I52" s="46"/>
      <c r="J52" s="46"/>
      <c r="K52" s="46"/>
      <c r="L52" s="46"/>
      <c r="M52" s="46"/>
      <c r="N52" s="46"/>
      <c r="O52" s="46"/>
      <c r="P52" s="46"/>
      <c r="Q52" s="46"/>
      <c r="R52" s="46"/>
      <c r="S52" s="46"/>
      <c r="T52" s="46"/>
      <c r="U52" s="46"/>
      <c r="V52" s="46"/>
      <c r="W52" s="46"/>
      <c r="X52" s="47"/>
      <c r="Y52" s="47"/>
      <c r="Z52" s="48"/>
      <c r="AF52" s="1"/>
      <c r="AG52" s="1"/>
      <c r="AH52" s="1"/>
      <c r="AI52" s="1"/>
      <c r="AJ52" s="1"/>
      <c r="AK52" s="1"/>
      <c r="AL52" s="1"/>
      <c r="AM52" s="1"/>
      <c r="AN52" s="1"/>
      <c r="AO52" s="1"/>
      <c r="AP52" s="1"/>
      <c r="AQ52" s="1"/>
      <c r="AR52" s="1"/>
      <c r="AS52" s="1"/>
    </row>
    <row r="53" spans="2:45" x14ac:dyDescent="0.35">
      <c r="B53" s="17"/>
      <c r="C53" s="11"/>
      <c r="D53" s="18"/>
      <c r="E53" s="11"/>
      <c r="F53" s="20"/>
      <c r="G53" s="46"/>
      <c r="H53" s="46"/>
      <c r="I53" s="46"/>
      <c r="J53" s="46"/>
      <c r="K53" s="46"/>
      <c r="L53" s="46"/>
      <c r="M53" s="46"/>
      <c r="N53" s="46"/>
      <c r="O53" s="46"/>
      <c r="P53" s="46"/>
      <c r="Q53" s="46"/>
      <c r="R53" s="46"/>
      <c r="S53" s="46"/>
      <c r="T53" s="46"/>
      <c r="U53" s="46"/>
      <c r="V53" s="46"/>
      <c r="W53" s="46"/>
      <c r="X53" s="47"/>
      <c r="Y53" s="47"/>
      <c r="Z53" s="48"/>
      <c r="AF53" s="1"/>
      <c r="AG53" s="1"/>
      <c r="AH53" s="1"/>
      <c r="AI53" s="1"/>
      <c r="AJ53" s="1"/>
      <c r="AK53" s="1"/>
      <c r="AL53" s="1"/>
      <c r="AM53" s="1"/>
      <c r="AN53" s="1"/>
      <c r="AO53" s="1"/>
      <c r="AP53" s="1"/>
      <c r="AQ53" s="1"/>
      <c r="AR53" s="1"/>
      <c r="AS53" s="1"/>
    </row>
    <row r="54" spans="2:45" x14ac:dyDescent="0.35">
      <c r="B54" s="17"/>
      <c r="C54" s="11"/>
      <c r="D54" s="18"/>
      <c r="E54" s="11"/>
      <c r="F54" s="20"/>
      <c r="G54" s="46"/>
      <c r="H54" s="46"/>
      <c r="I54" s="46"/>
      <c r="J54" s="46"/>
      <c r="K54" s="46"/>
      <c r="L54" s="46"/>
      <c r="M54" s="46"/>
      <c r="N54" s="46"/>
      <c r="O54" s="46"/>
      <c r="P54" s="46"/>
      <c r="Q54" s="46"/>
      <c r="R54" s="46"/>
      <c r="S54" s="46"/>
      <c r="T54" s="46"/>
      <c r="U54" s="46"/>
      <c r="V54" s="46"/>
      <c r="W54" s="46"/>
      <c r="X54" s="47"/>
      <c r="Y54" s="47"/>
      <c r="Z54" s="48"/>
      <c r="AF54" s="1"/>
      <c r="AG54" s="1"/>
      <c r="AH54" s="1"/>
      <c r="AI54" s="1"/>
      <c r="AJ54" s="1"/>
      <c r="AK54" s="1"/>
      <c r="AL54" s="1"/>
      <c r="AM54" s="1"/>
      <c r="AN54" s="1"/>
      <c r="AO54" s="1"/>
      <c r="AP54" s="1"/>
      <c r="AQ54" s="1"/>
      <c r="AR54" s="1"/>
      <c r="AS54" s="1"/>
    </row>
    <row r="55" spans="2:45" x14ac:dyDescent="0.35">
      <c r="B55" s="17"/>
      <c r="C55" s="11"/>
      <c r="D55" s="18"/>
      <c r="E55" s="11"/>
      <c r="F55" s="20"/>
      <c r="G55" s="46"/>
      <c r="H55" s="46"/>
      <c r="I55" s="46"/>
      <c r="J55" s="46"/>
      <c r="K55" s="46"/>
      <c r="L55" s="46"/>
      <c r="M55" s="46"/>
      <c r="N55" s="46"/>
      <c r="O55" s="46"/>
      <c r="P55" s="46"/>
      <c r="Q55" s="46"/>
      <c r="R55" s="46"/>
      <c r="S55" s="46"/>
      <c r="T55" s="46"/>
      <c r="U55" s="46"/>
      <c r="V55" s="46"/>
      <c r="W55" s="46"/>
      <c r="X55" s="47"/>
      <c r="Y55" s="47"/>
      <c r="Z55" s="48"/>
      <c r="AF55" s="1"/>
      <c r="AG55" s="1"/>
      <c r="AH55" s="1"/>
      <c r="AI55" s="1"/>
      <c r="AJ55" s="1"/>
      <c r="AK55" s="1"/>
      <c r="AL55" s="1"/>
      <c r="AM55" s="1"/>
      <c r="AN55" s="1"/>
      <c r="AO55" s="1"/>
      <c r="AP55" s="1"/>
      <c r="AQ55" s="1"/>
      <c r="AR55" s="1"/>
      <c r="AS55" s="1"/>
    </row>
    <row r="56" spans="2:45" x14ac:dyDescent="0.35">
      <c r="B56" s="17"/>
      <c r="C56" s="11"/>
      <c r="D56" s="18"/>
      <c r="E56" s="11"/>
      <c r="F56" s="20"/>
      <c r="G56" s="46"/>
      <c r="H56" s="46"/>
      <c r="I56" s="46"/>
      <c r="J56" s="46"/>
      <c r="K56" s="46"/>
      <c r="L56" s="46"/>
      <c r="M56" s="46"/>
      <c r="N56" s="46"/>
      <c r="O56" s="46"/>
      <c r="P56" s="46"/>
      <c r="Q56" s="46"/>
      <c r="R56" s="46"/>
      <c r="S56" s="46"/>
      <c r="T56" s="46"/>
      <c r="U56" s="46"/>
      <c r="V56" s="46"/>
      <c r="W56" s="46"/>
      <c r="X56" s="47"/>
      <c r="Y56" s="47"/>
      <c r="Z56" s="48"/>
      <c r="AF56" s="1"/>
      <c r="AG56" s="1"/>
      <c r="AH56" s="1"/>
      <c r="AI56" s="1"/>
      <c r="AJ56" s="1"/>
      <c r="AK56" s="1"/>
      <c r="AL56" s="1"/>
      <c r="AM56" s="1"/>
      <c r="AN56" s="1"/>
      <c r="AO56" s="1"/>
      <c r="AP56" s="1"/>
      <c r="AQ56" s="1"/>
      <c r="AR56" s="1"/>
      <c r="AS56" s="1"/>
    </row>
    <row r="57" spans="2:45" x14ac:dyDescent="0.35">
      <c r="B57" s="17"/>
      <c r="C57" s="11"/>
      <c r="D57" s="18"/>
      <c r="E57" s="11"/>
      <c r="F57" s="20"/>
      <c r="G57" s="46"/>
      <c r="H57" s="46"/>
      <c r="I57" s="46"/>
      <c r="J57" s="46"/>
      <c r="K57" s="46"/>
      <c r="L57" s="46"/>
      <c r="M57" s="46"/>
      <c r="N57" s="46"/>
      <c r="O57" s="46"/>
      <c r="P57" s="46"/>
      <c r="Q57" s="46"/>
      <c r="R57" s="46"/>
      <c r="S57" s="46"/>
      <c r="T57" s="46"/>
      <c r="U57" s="46"/>
      <c r="V57" s="46"/>
      <c r="W57" s="46"/>
      <c r="X57" s="47"/>
      <c r="Y57" s="47"/>
      <c r="Z57" s="48"/>
      <c r="AF57" s="1"/>
      <c r="AG57" s="1"/>
      <c r="AH57" s="1"/>
      <c r="AI57" s="1"/>
      <c r="AJ57" s="1"/>
      <c r="AK57" s="1"/>
      <c r="AL57" s="1"/>
      <c r="AM57" s="1"/>
      <c r="AN57" s="1"/>
      <c r="AO57" s="1"/>
      <c r="AP57" s="1"/>
      <c r="AQ57" s="1"/>
      <c r="AR57" s="1"/>
      <c r="AS57" s="1"/>
    </row>
    <row r="58" spans="2:45" x14ac:dyDescent="0.35">
      <c r="B58" s="17"/>
      <c r="C58" s="11"/>
      <c r="D58" s="18"/>
      <c r="E58" s="11"/>
      <c r="F58" s="20"/>
      <c r="G58" s="46"/>
      <c r="H58" s="46"/>
      <c r="I58" s="46"/>
      <c r="J58" s="46"/>
      <c r="K58" s="46"/>
      <c r="L58" s="46"/>
      <c r="M58" s="46"/>
      <c r="N58" s="46"/>
      <c r="O58" s="46"/>
      <c r="P58" s="46"/>
      <c r="Q58" s="46"/>
      <c r="R58" s="46"/>
      <c r="S58" s="46"/>
      <c r="T58" s="46"/>
      <c r="U58" s="46"/>
      <c r="V58" s="46"/>
      <c r="W58" s="46"/>
      <c r="X58" s="47"/>
      <c r="Y58" s="47"/>
      <c r="Z58" s="48"/>
      <c r="AF58" s="1"/>
      <c r="AG58" s="1"/>
      <c r="AH58" s="1"/>
      <c r="AI58" s="1"/>
      <c r="AJ58" s="1"/>
      <c r="AK58" s="1"/>
      <c r="AL58" s="1"/>
      <c r="AM58" s="1"/>
      <c r="AN58" s="1"/>
      <c r="AO58" s="1"/>
      <c r="AP58" s="1"/>
      <c r="AQ58" s="1"/>
      <c r="AR58" s="1"/>
      <c r="AS58" s="1"/>
    </row>
    <row r="59" spans="2:45" x14ac:dyDescent="0.35">
      <c r="B59" s="17"/>
      <c r="C59" s="11"/>
      <c r="D59" s="18"/>
      <c r="E59" s="11"/>
      <c r="F59" s="20"/>
      <c r="G59" s="46"/>
      <c r="H59" s="46"/>
      <c r="I59" s="46"/>
      <c r="J59" s="46"/>
      <c r="K59" s="46"/>
      <c r="L59" s="46"/>
      <c r="M59" s="46"/>
      <c r="N59" s="46"/>
      <c r="O59" s="46"/>
      <c r="P59" s="46"/>
      <c r="Q59" s="46"/>
      <c r="R59" s="46"/>
      <c r="S59" s="46"/>
      <c r="T59" s="46"/>
      <c r="U59" s="46"/>
      <c r="V59" s="46"/>
      <c r="W59" s="46"/>
      <c r="X59" s="47"/>
      <c r="Y59" s="47"/>
      <c r="Z59" s="48"/>
      <c r="AF59" s="1"/>
      <c r="AG59" s="1"/>
      <c r="AH59" s="1"/>
      <c r="AI59" s="1"/>
      <c r="AJ59" s="1"/>
      <c r="AK59" s="1"/>
      <c r="AL59" s="1"/>
      <c r="AM59" s="1"/>
      <c r="AN59" s="1"/>
      <c r="AO59" s="1"/>
      <c r="AP59" s="1"/>
      <c r="AQ59" s="1"/>
      <c r="AR59" s="1"/>
      <c r="AS59" s="1"/>
    </row>
    <row r="60" spans="2:45" x14ac:dyDescent="0.35">
      <c r="B60" s="17"/>
      <c r="C60" s="11"/>
      <c r="D60" s="18"/>
      <c r="E60" s="11"/>
      <c r="F60" s="20"/>
      <c r="G60" s="46"/>
      <c r="H60" s="46"/>
      <c r="I60" s="46"/>
      <c r="J60" s="46"/>
      <c r="K60" s="46"/>
      <c r="L60" s="46"/>
      <c r="M60" s="46"/>
      <c r="N60" s="46"/>
      <c r="O60" s="46"/>
      <c r="P60" s="46"/>
      <c r="Q60" s="46"/>
      <c r="R60" s="46"/>
      <c r="S60" s="46"/>
      <c r="T60" s="46"/>
      <c r="U60" s="46"/>
      <c r="V60" s="46"/>
      <c r="W60" s="46"/>
      <c r="X60" s="47"/>
      <c r="Y60" s="47"/>
      <c r="Z60" s="48"/>
      <c r="AF60" s="1"/>
      <c r="AG60" s="1"/>
      <c r="AH60" s="1"/>
      <c r="AI60" s="1"/>
      <c r="AJ60" s="1"/>
      <c r="AK60" s="1"/>
      <c r="AL60" s="1"/>
      <c r="AM60" s="1"/>
      <c r="AN60" s="1"/>
      <c r="AO60" s="1"/>
      <c r="AP60" s="1"/>
      <c r="AQ60" s="1"/>
      <c r="AR60" s="1"/>
      <c r="AS60" s="1"/>
    </row>
    <row r="61" spans="2:45" x14ac:dyDescent="0.35">
      <c r="B61" s="17"/>
      <c r="C61" s="11"/>
      <c r="D61" s="18"/>
      <c r="E61" s="11"/>
      <c r="F61" s="20"/>
      <c r="G61" s="46"/>
      <c r="H61" s="46"/>
      <c r="I61" s="46"/>
      <c r="J61" s="46"/>
      <c r="K61" s="46"/>
      <c r="L61" s="46"/>
      <c r="M61" s="46"/>
      <c r="N61" s="46"/>
      <c r="O61" s="46"/>
      <c r="P61" s="46"/>
      <c r="Q61" s="46"/>
      <c r="R61" s="46"/>
      <c r="S61" s="46"/>
      <c r="T61" s="46"/>
      <c r="U61" s="46"/>
      <c r="V61" s="46"/>
      <c r="W61" s="46"/>
      <c r="X61" s="47"/>
      <c r="Y61" s="47"/>
      <c r="Z61" s="48"/>
      <c r="AF61" s="1"/>
      <c r="AG61" s="1"/>
      <c r="AH61" s="1"/>
      <c r="AI61" s="1"/>
      <c r="AJ61" s="1"/>
      <c r="AK61" s="1"/>
      <c r="AL61" s="1"/>
      <c r="AM61" s="1"/>
      <c r="AN61" s="1"/>
      <c r="AO61" s="1"/>
      <c r="AP61" s="1"/>
      <c r="AQ61" s="1"/>
      <c r="AR61" s="1"/>
      <c r="AS61" s="1"/>
    </row>
    <row r="62" spans="2:45" x14ac:dyDescent="0.35">
      <c r="B62" s="17"/>
      <c r="C62" s="11"/>
      <c r="D62" s="18"/>
      <c r="E62" s="11"/>
      <c r="F62" s="20"/>
      <c r="G62" s="46"/>
      <c r="H62" s="46"/>
      <c r="I62" s="46"/>
      <c r="J62" s="46"/>
      <c r="K62" s="46"/>
      <c r="L62" s="46"/>
      <c r="M62" s="46"/>
      <c r="N62" s="46"/>
      <c r="O62" s="46"/>
      <c r="P62" s="46"/>
      <c r="Q62" s="46"/>
      <c r="R62" s="46"/>
      <c r="S62" s="46"/>
      <c r="T62" s="46"/>
      <c r="U62" s="46"/>
      <c r="V62" s="46"/>
      <c r="W62" s="46"/>
      <c r="X62" s="47"/>
      <c r="Y62" s="47"/>
      <c r="Z62" s="48"/>
      <c r="AF62" s="1"/>
      <c r="AG62" s="1"/>
      <c r="AH62" s="1"/>
      <c r="AI62" s="1"/>
      <c r="AJ62" s="1"/>
      <c r="AK62" s="1"/>
      <c r="AL62" s="1"/>
      <c r="AM62" s="1"/>
      <c r="AN62" s="1"/>
      <c r="AO62" s="1"/>
      <c r="AP62" s="1"/>
      <c r="AQ62" s="1"/>
      <c r="AR62" s="1"/>
      <c r="AS62" s="1"/>
    </row>
    <row r="63" spans="2:45" x14ac:dyDescent="0.35">
      <c r="B63" s="17"/>
      <c r="C63" s="11"/>
      <c r="D63" s="18"/>
      <c r="E63" s="11"/>
      <c r="F63" s="20"/>
      <c r="G63" s="46"/>
      <c r="H63" s="46"/>
      <c r="I63" s="46"/>
      <c r="J63" s="46"/>
      <c r="K63" s="46"/>
      <c r="L63" s="46"/>
      <c r="M63" s="46"/>
      <c r="N63" s="46"/>
      <c r="O63" s="46"/>
      <c r="P63" s="46"/>
      <c r="Q63" s="46"/>
      <c r="R63" s="46"/>
      <c r="S63" s="46"/>
      <c r="T63" s="46"/>
      <c r="U63" s="46"/>
      <c r="V63" s="46"/>
      <c r="W63" s="46"/>
      <c r="X63" s="47"/>
      <c r="Y63" s="47"/>
      <c r="Z63" s="48"/>
      <c r="AF63" s="1"/>
      <c r="AG63" s="1"/>
      <c r="AH63" s="1"/>
      <c r="AI63" s="1"/>
      <c r="AJ63" s="1"/>
      <c r="AK63" s="1"/>
      <c r="AL63" s="1"/>
      <c r="AM63" s="1"/>
      <c r="AN63" s="1"/>
      <c r="AO63" s="1"/>
      <c r="AP63" s="1"/>
      <c r="AQ63" s="1"/>
      <c r="AR63" s="1"/>
      <c r="AS63" s="1"/>
    </row>
    <row r="64" spans="2:45" x14ac:dyDescent="0.35">
      <c r="B64" s="17"/>
      <c r="C64" s="11"/>
      <c r="D64" s="18"/>
      <c r="E64" s="11"/>
      <c r="F64" s="20"/>
      <c r="G64" s="46"/>
      <c r="H64" s="46"/>
      <c r="I64" s="46"/>
      <c r="J64" s="46"/>
      <c r="K64" s="46"/>
      <c r="L64" s="46"/>
      <c r="M64" s="46"/>
      <c r="N64" s="46"/>
      <c r="O64" s="46"/>
      <c r="P64" s="46"/>
      <c r="Q64" s="46"/>
      <c r="R64" s="46"/>
      <c r="S64" s="46"/>
      <c r="T64" s="46"/>
      <c r="U64" s="46"/>
      <c r="V64" s="46"/>
      <c r="W64" s="46"/>
      <c r="X64" s="47"/>
      <c r="Y64" s="47"/>
      <c r="Z64" s="48"/>
      <c r="AF64" s="1"/>
      <c r="AG64" s="1"/>
      <c r="AH64" s="1"/>
      <c r="AI64" s="1"/>
      <c r="AJ64" s="1"/>
      <c r="AK64" s="1"/>
      <c r="AL64" s="1"/>
      <c r="AM64" s="1"/>
      <c r="AN64" s="1"/>
      <c r="AO64" s="1"/>
      <c r="AP64" s="1"/>
      <c r="AQ64" s="1"/>
      <c r="AR64" s="1"/>
      <c r="AS64" s="1"/>
    </row>
    <row r="65" spans="2:45" x14ac:dyDescent="0.35">
      <c r="B65" s="17"/>
      <c r="C65" s="11"/>
      <c r="D65" s="18"/>
      <c r="E65" s="11"/>
      <c r="F65" s="20"/>
      <c r="G65" s="46"/>
      <c r="H65" s="46"/>
      <c r="I65" s="46"/>
      <c r="J65" s="46"/>
      <c r="K65" s="46"/>
      <c r="L65" s="46"/>
      <c r="M65" s="46"/>
      <c r="N65" s="46"/>
      <c r="O65" s="46"/>
      <c r="P65" s="46"/>
      <c r="Q65" s="46"/>
      <c r="R65" s="46"/>
      <c r="S65" s="46"/>
      <c r="T65" s="46"/>
      <c r="U65" s="46"/>
      <c r="V65" s="46"/>
      <c r="W65" s="46"/>
      <c r="X65" s="47"/>
      <c r="Y65" s="47"/>
      <c r="Z65" s="48"/>
      <c r="AF65" s="1"/>
      <c r="AG65" s="1"/>
      <c r="AH65" s="1"/>
      <c r="AI65" s="1"/>
      <c r="AJ65" s="1"/>
      <c r="AK65" s="1"/>
      <c r="AL65" s="1"/>
      <c r="AM65" s="1"/>
      <c r="AN65" s="1"/>
      <c r="AO65" s="1"/>
      <c r="AP65" s="1"/>
      <c r="AQ65" s="1"/>
      <c r="AR65" s="1"/>
      <c r="AS65" s="1"/>
    </row>
    <row r="66" spans="2:45" x14ac:dyDescent="0.35">
      <c r="B66" s="17"/>
      <c r="C66" s="11"/>
      <c r="D66" s="18"/>
      <c r="E66" s="11"/>
      <c r="F66" s="20"/>
      <c r="G66" s="46"/>
      <c r="H66" s="46"/>
      <c r="I66" s="46"/>
      <c r="J66" s="46"/>
      <c r="K66" s="46"/>
      <c r="L66" s="46"/>
      <c r="M66" s="46"/>
      <c r="N66" s="46"/>
      <c r="O66" s="46"/>
      <c r="P66" s="46"/>
      <c r="Q66" s="46"/>
      <c r="R66" s="46"/>
      <c r="S66" s="46"/>
      <c r="T66" s="46"/>
      <c r="U66" s="46"/>
      <c r="V66" s="46"/>
      <c r="W66" s="46"/>
      <c r="X66" s="47"/>
      <c r="Y66" s="47"/>
      <c r="Z66" s="48"/>
      <c r="AF66" s="1"/>
      <c r="AG66" s="1"/>
      <c r="AH66" s="1"/>
      <c r="AI66" s="1"/>
      <c r="AJ66" s="1"/>
      <c r="AK66" s="1"/>
      <c r="AL66" s="1"/>
      <c r="AM66" s="1"/>
      <c r="AN66" s="1"/>
      <c r="AO66" s="1"/>
      <c r="AP66" s="1"/>
      <c r="AQ66" s="1"/>
      <c r="AR66" s="1"/>
      <c r="AS66" s="1"/>
    </row>
    <row r="67" spans="2:45" x14ac:dyDescent="0.35">
      <c r="B67" s="17"/>
      <c r="C67" s="11"/>
      <c r="D67" s="18"/>
      <c r="E67" s="11"/>
      <c r="F67" s="20"/>
      <c r="G67" s="46"/>
      <c r="H67" s="46"/>
      <c r="I67" s="46"/>
      <c r="J67" s="46"/>
      <c r="K67" s="46"/>
      <c r="L67" s="46"/>
      <c r="M67" s="46"/>
      <c r="N67" s="46"/>
      <c r="O67" s="46"/>
      <c r="P67" s="46"/>
      <c r="Q67" s="46"/>
      <c r="R67" s="46"/>
      <c r="S67" s="46"/>
      <c r="T67" s="46"/>
      <c r="U67" s="46"/>
      <c r="V67" s="46"/>
      <c r="W67" s="46"/>
      <c r="X67" s="47"/>
      <c r="Y67" s="47"/>
      <c r="Z67" s="48"/>
      <c r="AF67" s="1"/>
      <c r="AG67" s="1"/>
      <c r="AH67" s="1"/>
      <c r="AI67" s="1"/>
      <c r="AJ67" s="1"/>
      <c r="AK67" s="1"/>
      <c r="AL67" s="1"/>
      <c r="AM67" s="1"/>
      <c r="AN67" s="1"/>
      <c r="AO67" s="1"/>
      <c r="AP67" s="1"/>
      <c r="AQ67" s="1"/>
      <c r="AR67" s="1"/>
      <c r="AS67" s="1"/>
    </row>
    <row r="68" spans="2:45" x14ac:dyDescent="0.35">
      <c r="B68" s="17"/>
      <c r="C68" s="11"/>
      <c r="D68" s="18"/>
      <c r="E68" s="11"/>
      <c r="F68" s="20"/>
      <c r="G68" s="46"/>
      <c r="H68" s="46"/>
      <c r="I68" s="46"/>
      <c r="J68" s="46"/>
      <c r="K68" s="46"/>
      <c r="L68" s="46"/>
      <c r="M68" s="46"/>
      <c r="N68" s="46"/>
      <c r="O68" s="46"/>
      <c r="P68" s="46"/>
      <c r="Q68" s="46"/>
      <c r="R68" s="46"/>
      <c r="S68" s="46"/>
      <c r="T68" s="46"/>
      <c r="U68" s="46"/>
      <c r="V68" s="46"/>
      <c r="W68" s="46"/>
      <c r="X68" s="47"/>
      <c r="Y68" s="47"/>
      <c r="Z68" s="48"/>
      <c r="AF68" s="1"/>
      <c r="AG68" s="1"/>
      <c r="AH68" s="1"/>
      <c r="AI68" s="1"/>
      <c r="AJ68" s="1"/>
      <c r="AK68" s="1"/>
      <c r="AL68" s="1"/>
      <c r="AM68" s="1"/>
      <c r="AN68" s="1"/>
      <c r="AO68" s="1"/>
      <c r="AP68" s="1"/>
      <c r="AQ68" s="1"/>
      <c r="AR68" s="1"/>
      <c r="AS68" s="1"/>
    </row>
    <row r="69" spans="2:45" x14ac:dyDescent="0.35">
      <c r="B69" s="17"/>
      <c r="C69" s="11"/>
      <c r="D69" s="18"/>
      <c r="E69" s="11"/>
      <c r="F69" s="20"/>
      <c r="G69" s="46"/>
      <c r="H69" s="46"/>
      <c r="I69" s="46"/>
      <c r="J69" s="46"/>
      <c r="K69" s="46"/>
      <c r="L69" s="46"/>
      <c r="M69" s="46"/>
      <c r="N69" s="46"/>
      <c r="O69" s="46"/>
      <c r="P69" s="46"/>
      <c r="Q69" s="46"/>
      <c r="R69" s="46"/>
      <c r="S69" s="46"/>
      <c r="T69" s="46"/>
      <c r="U69" s="46"/>
      <c r="V69" s="46"/>
      <c r="W69" s="46"/>
      <c r="X69" s="47"/>
      <c r="Y69" s="47"/>
      <c r="Z69" s="48"/>
      <c r="AF69" s="1"/>
      <c r="AG69" s="1"/>
      <c r="AH69" s="1"/>
      <c r="AI69" s="1"/>
      <c r="AJ69" s="1"/>
      <c r="AK69" s="1"/>
      <c r="AL69" s="1"/>
      <c r="AM69" s="1"/>
      <c r="AN69" s="1"/>
      <c r="AO69" s="1"/>
      <c r="AP69" s="1"/>
      <c r="AQ69" s="1"/>
      <c r="AR69" s="1"/>
      <c r="AS69" s="1"/>
    </row>
    <row r="70" spans="2:45" x14ac:dyDescent="0.35">
      <c r="B70" s="17"/>
      <c r="C70" s="11"/>
      <c r="D70" s="18"/>
      <c r="E70" s="11"/>
      <c r="F70" s="20"/>
      <c r="G70" s="46"/>
      <c r="H70" s="46"/>
      <c r="I70" s="46"/>
      <c r="J70" s="46"/>
      <c r="K70" s="46"/>
      <c r="L70" s="46"/>
      <c r="M70" s="46"/>
      <c r="N70" s="46"/>
      <c r="O70" s="46"/>
      <c r="P70" s="46"/>
      <c r="Q70" s="46"/>
      <c r="R70" s="46"/>
      <c r="S70" s="46"/>
      <c r="T70" s="46"/>
      <c r="U70" s="46"/>
      <c r="V70" s="46"/>
      <c r="W70" s="46"/>
      <c r="X70" s="47"/>
      <c r="Y70" s="47"/>
      <c r="Z70" s="48"/>
      <c r="AF70" s="1"/>
      <c r="AG70" s="1"/>
      <c r="AH70" s="1"/>
      <c r="AI70" s="1"/>
      <c r="AJ70" s="1"/>
      <c r="AK70" s="1"/>
      <c r="AL70" s="1"/>
      <c r="AM70" s="1"/>
      <c r="AN70" s="1"/>
      <c r="AO70" s="1"/>
      <c r="AP70" s="1"/>
      <c r="AQ70" s="1"/>
      <c r="AR70" s="1"/>
      <c r="AS70" s="1"/>
    </row>
    <row r="71" spans="2:45" x14ac:dyDescent="0.35">
      <c r="B71" s="17"/>
      <c r="C71" s="11"/>
      <c r="D71" s="18"/>
      <c r="E71" s="11"/>
      <c r="F71" s="20"/>
      <c r="G71" s="46"/>
      <c r="H71" s="46"/>
      <c r="I71" s="46"/>
      <c r="J71" s="46"/>
      <c r="K71" s="46"/>
      <c r="L71" s="46"/>
      <c r="M71" s="46"/>
      <c r="N71" s="46"/>
      <c r="O71" s="46"/>
      <c r="P71" s="46"/>
      <c r="Q71" s="46"/>
      <c r="R71" s="46"/>
      <c r="S71" s="46"/>
      <c r="T71" s="46"/>
      <c r="U71" s="46"/>
      <c r="V71" s="46"/>
      <c r="W71" s="46"/>
      <c r="X71" s="47"/>
      <c r="Y71" s="47"/>
      <c r="Z71" s="48"/>
      <c r="AF71" s="1"/>
      <c r="AG71" s="1"/>
      <c r="AH71" s="1"/>
      <c r="AI71" s="1"/>
      <c r="AJ71" s="1"/>
      <c r="AK71" s="1"/>
      <c r="AL71" s="1"/>
      <c r="AM71" s="1"/>
      <c r="AN71" s="1"/>
      <c r="AO71" s="1"/>
      <c r="AP71" s="1"/>
      <c r="AQ71" s="1"/>
      <c r="AR71" s="1"/>
      <c r="AS71" s="1"/>
    </row>
    <row r="72" spans="2:45" x14ac:dyDescent="0.35">
      <c r="B72" s="17"/>
      <c r="C72" s="11"/>
      <c r="D72" s="18"/>
      <c r="E72" s="11"/>
      <c r="F72" s="20"/>
      <c r="G72" s="46"/>
      <c r="H72" s="46"/>
      <c r="I72" s="46"/>
      <c r="J72" s="46"/>
      <c r="K72" s="46"/>
      <c r="L72" s="46"/>
      <c r="M72" s="46"/>
      <c r="N72" s="46"/>
      <c r="O72" s="46"/>
      <c r="P72" s="46"/>
      <c r="Q72" s="46"/>
      <c r="R72" s="46"/>
      <c r="S72" s="46"/>
      <c r="T72" s="46"/>
      <c r="U72" s="46"/>
      <c r="V72" s="46"/>
      <c r="W72" s="46"/>
      <c r="X72" s="47"/>
      <c r="Y72" s="47"/>
      <c r="Z72" s="48"/>
      <c r="AF72" s="1"/>
      <c r="AG72" s="1"/>
      <c r="AH72" s="1"/>
      <c r="AI72" s="1"/>
      <c r="AJ72" s="1"/>
      <c r="AK72" s="1"/>
      <c r="AL72" s="1"/>
      <c r="AM72" s="1"/>
      <c r="AN72" s="1"/>
      <c r="AO72" s="1"/>
      <c r="AP72" s="1"/>
      <c r="AQ72" s="1"/>
      <c r="AR72" s="1"/>
      <c r="AS72" s="1"/>
    </row>
    <row r="73" spans="2:45" x14ac:dyDescent="0.35">
      <c r="B73" s="17"/>
      <c r="C73" s="11"/>
      <c r="D73" s="18"/>
      <c r="E73" s="11"/>
      <c r="F73" s="20"/>
      <c r="G73" s="46"/>
      <c r="H73" s="46"/>
      <c r="I73" s="46"/>
      <c r="J73" s="46"/>
      <c r="K73" s="46"/>
      <c r="L73" s="46"/>
      <c r="M73" s="46"/>
      <c r="N73" s="46"/>
      <c r="O73" s="46"/>
      <c r="P73" s="46"/>
      <c r="Q73" s="46"/>
      <c r="R73" s="46"/>
      <c r="S73" s="46"/>
      <c r="T73" s="46"/>
      <c r="U73" s="46"/>
      <c r="V73" s="46"/>
      <c r="W73" s="46"/>
      <c r="X73" s="47"/>
      <c r="Y73" s="47"/>
      <c r="Z73" s="48"/>
      <c r="AF73" s="1"/>
      <c r="AG73" s="1"/>
      <c r="AH73" s="1"/>
      <c r="AI73" s="1"/>
      <c r="AJ73" s="1"/>
      <c r="AK73" s="1"/>
      <c r="AL73" s="1"/>
      <c r="AM73" s="1"/>
      <c r="AN73" s="1"/>
      <c r="AO73" s="1"/>
      <c r="AP73" s="1"/>
      <c r="AQ73" s="1"/>
      <c r="AR73" s="1"/>
      <c r="AS73" s="1"/>
    </row>
    <row r="74" spans="2:45" x14ac:dyDescent="0.35">
      <c r="B74" s="17"/>
      <c r="C74" s="11"/>
      <c r="D74" s="18"/>
      <c r="E74" s="11"/>
      <c r="F74" s="20"/>
      <c r="G74" s="46"/>
      <c r="H74" s="46"/>
      <c r="I74" s="46"/>
      <c r="J74" s="46"/>
      <c r="K74" s="46"/>
      <c r="L74" s="46"/>
      <c r="M74" s="46"/>
      <c r="N74" s="46"/>
      <c r="O74" s="46"/>
      <c r="P74" s="46"/>
      <c r="Q74" s="46"/>
      <c r="R74" s="46"/>
      <c r="S74" s="46"/>
      <c r="T74" s="46"/>
      <c r="U74" s="46"/>
      <c r="V74" s="46"/>
      <c r="W74" s="46"/>
      <c r="X74" s="47"/>
      <c r="Y74" s="47"/>
      <c r="Z74" s="48"/>
      <c r="AF74" s="1"/>
      <c r="AG74" s="1"/>
      <c r="AH74" s="1"/>
      <c r="AI74" s="1"/>
      <c r="AJ74" s="1"/>
      <c r="AK74" s="1"/>
      <c r="AL74" s="1"/>
      <c r="AM74" s="1"/>
      <c r="AN74" s="1"/>
      <c r="AO74" s="1"/>
      <c r="AP74" s="1"/>
      <c r="AQ74" s="1"/>
      <c r="AR74" s="1"/>
      <c r="AS74" s="1"/>
    </row>
    <row r="75" spans="2:45" x14ac:dyDescent="0.35">
      <c r="B75" s="17"/>
      <c r="C75" s="11"/>
      <c r="D75" s="18"/>
      <c r="E75" s="11"/>
      <c r="F75" s="20"/>
      <c r="G75" s="46"/>
      <c r="H75" s="46"/>
      <c r="I75" s="46"/>
      <c r="J75" s="46"/>
      <c r="K75" s="46"/>
      <c r="L75" s="46"/>
      <c r="M75" s="46"/>
      <c r="N75" s="46"/>
      <c r="O75" s="46"/>
      <c r="P75" s="46"/>
      <c r="Q75" s="46"/>
      <c r="R75" s="46"/>
      <c r="S75" s="46"/>
      <c r="T75" s="46"/>
      <c r="U75" s="46"/>
      <c r="V75" s="46"/>
      <c r="W75" s="46"/>
      <c r="X75" s="47"/>
      <c r="Y75" s="47"/>
      <c r="Z75" s="48"/>
      <c r="AF75" s="1"/>
      <c r="AG75" s="1"/>
      <c r="AH75" s="1"/>
      <c r="AI75" s="1"/>
      <c r="AJ75" s="1"/>
      <c r="AK75" s="1"/>
      <c r="AL75" s="1"/>
      <c r="AM75" s="1"/>
      <c r="AN75" s="1"/>
      <c r="AO75" s="1"/>
      <c r="AP75" s="1"/>
      <c r="AQ75" s="1"/>
      <c r="AR75" s="1"/>
      <c r="AS75" s="1"/>
    </row>
    <row r="76" spans="2:45" x14ac:dyDescent="0.35">
      <c r="B76" s="17"/>
      <c r="C76" s="11"/>
      <c r="D76" s="18"/>
      <c r="E76" s="11"/>
      <c r="F76" s="20"/>
      <c r="G76" s="46"/>
      <c r="H76" s="46"/>
      <c r="I76" s="46"/>
      <c r="J76" s="46"/>
      <c r="K76" s="46"/>
      <c r="L76" s="46"/>
      <c r="M76" s="46"/>
      <c r="N76" s="46"/>
      <c r="O76" s="46"/>
      <c r="P76" s="46"/>
      <c r="Q76" s="46"/>
      <c r="R76" s="46"/>
      <c r="S76" s="46"/>
      <c r="T76" s="46"/>
      <c r="U76" s="46"/>
      <c r="V76" s="46"/>
      <c r="W76" s="46"/>
      <c r="X76" s="47"/>
      <c r="Y76" s="47"/>
      <c r="Z76" s="48"/>
      <c r="AF76" s="1"/>
      <c r="AG76" s="1"/>
      <c r="AH76" s="1"/>
      <c r="AI76" s="1"/>
      <c r="AJ76" s="1"/>
      <c r="AK76" s="1"/>
      <c r="AL76" s="1"/>
      <c r="AM76" s="1"/>
      <c r="AN76" s="1"/>
      <c r="AO76" s="1"/>
      <c r="AP76" s="1"/>
      <c r="AQ76" s="1"/>
      <c r="AR76" s="1"/>
      <c r="AS76" s="1"/>
    </row>
    <row r="77" spans="2:45" x14ac:dyDescent="0.35">
      <c r="B77" s="17"/>
      <c r="C77" s="11"/>
      <c r="D77" s="18"/>
      <c r="E77" s="11"/>
      <c r="F77" s="20"/>
      <c r="G77" s="46"/>
      <c r="H77" s="46"/>
      <c r="I77" s="46"/>
      <c r="J77" s="46"/>
      <c r="K77" s="46"/>
      <c r="L77" s="46"/>
      <c r="M77" s="46"/>
      <c r="N77" s="46"/>
      <c r="O77" s="46"/>
      <c r="P77" s="46"/>
      <c r="Q77" s="46"/>
      <c r="R77" s="46"/>
      <c r="S77" s="46"/>
      <c r="T77" s="46"/>
      <c r="U77" s="46"/>
      <c r="V77" s="46"/>
      <c r="W77" s="46"/>
      <c r="X77" s="47"/>
      <c r="Y77" s="47"/>
      <c r="Z77" s="48"/>
      <c r="AF77" s="1"/>
      <c r="AG77" s="1"/>
      <c r="AH77" s="1"/>
      <c r="AI77" s="1"/>
      <c r="AJ77" s="1"/>
      <c r="AK77" s="1"/>
      <c r="AL77" s="1"/>
      <c r="AM77" s="1"/>
      <c r="AN77" s="1"/>
      <c r="AO77" s="1"/>
      <c r="AP77" s="1"/>
      <c r="AQ77" s="1"/>
      <c r="AR77" s="1"/>
      <c r="AS77" s="1"/>
    </row>
    <row r="78" spans="2:45" x14ac:dyDescent="0.35">
      <c r="B78" s="17"/>
      <c r="C78" s="11"/>
      <c r="D78" s="18"/>
      <c r="E78" s="11"/>
      <c r="F78" s="20"/>
      <c r="G78" s="46"/>
      <c r="H78" s="46"/>
      <c r="I78" s="46"/>
      <c r="J78" s="46"/>
      <c r="K78" s="46"/>
      <c r="L78" s="46"/>
      <c r="M78" s="46"/>
      <c r="N78" s="46"/>
      <c r="O78" s="46"/>
      <c r="P78" s="46"/>
      <c r="Q78" s="46"/>
      <c r="R78" s="46"/>
      <c r="S78" s="46"/>
      <c r="T78" s="46"/>
      <c r="U78" s="46"/>
      <c r="V78" s="46"/>
      <c r="W78" s="46"/>
      <c r="X78" s="47"/>
      <c r="Y78" s="47"/>
      <c r="Z78" s="48"/>
      <c r="AF78" s="1"/>
      <c r="AG78" s="1"/>
      <c r="AH78" s="1"/>
      <c r="AI78" s="1"/>
      <c r="AJ78" s="1"/>
      <c r="AK78" s="1"/>
      <c r="AL78" s="1"/>
      <c r="AM78" s="1"/>
      <c r="AN78" s="1"/>
      <c r="AO78" s="1"/>
      <c r="AP78" s="1"/>
      <c r="AQ78" s="1"/>
      <c r="AR78" s="1"/>
      <c r="AS78" s="1"/>
    </row>
    <row r="79" spans="2:45" x14ac:dyDescent="0.35">
      <c r="B79" s="17"/>
      <c r="C79" s="11"/>
      <c r="D79" s="18"/>
      <c r="E79" s="11"/>
      <c r="F79" s="20"/>
      <c r="G79" s="46"/>
      <c r="H79" s="46"/>
      <c r="I79" s="46"/>
      <c r="J79" s="46"/>
      <c r="K79" s="46"/>
      <c r="L79" s="46"/>
      <c r="M79" s="46"/>
      <c r="N79" s="46"/>
      <c r="O79" s="46"/>
      <c r="P79" s="46"/>
      <c r="Q79" s="46"/>
      <c r="R79" s="46"/>
      <c r="S79" s="46"/>
      <c r="T79" s="46"/>
      <c r="U79" s="46"/>
      <c r="V79" s="46"/>
      <c r="W79" s="46"/>
      <c r="X79" s="47"/>
      <c r="Y79" s="47"/>
      <c r="Z79" s="48"/>
      <c r="AF79" s="1"/>
      <c r="AG79" s="1"/>
      <c r="AH79" s="1"/>
      <c r="AI79" s="1"/>
      <c r="AJ79" s="1"/>
      <c r="AK79" s="1"/>
      <c r="AL79" s="1"/>
      <c r="AM79" s="1"/>
      <c r="AN79" s="1"/>
      <c r="AO79" s="1"/>
      <c r="AP79" s="1"/>
      <c r="AQ79" s="1"/>
      <c r="AR79" s="1"/>
      <c r="AS79" s="1"/>
    </row>
    <row r="80" spans="2:45" x14ac:dyDescent="0.35">
      <c r="B80" s="17"/>
      <c r="C80" s="11"/>
      <c r="D80" s="18"/>
      <c r="E80" s="11"/>
      <c r="F80" s="20"/>
      <c r="G80" s="46"/>
      <c r="H80" s="46"/>
      <c r="I80" s="46"/>
      <c r="J80" s="46"/>
      <c r="K80" s="46"/>
      <c r="L80" s="46"/>
      <c r="M80" s="46"/>
      <c r="N80" s="46"/>
      <c r="O80" s="46"/>
      <c r="P80" s="46"/>
      <c r="Q80" s="46"/>
      <c r="R80" s="46"/>
      <c r="S80" s="46"/>
      <c r="T80" s="46"/>
      <c r="U80" s="46"/>
      <c r="V80" s="46"/>
      <c r="W80" s="46"/>
      <c r="X80" s="47"/>
      <c r="Y80" s="47"/>
      <c r="Z80" s="48"/>
      <c r="AF80" s="1"/>
      <c r="AG80" s="1"/>
      <c r="AH80" s="1"/>
      <c r="AI80" s="1"/>
      <c r="AJ80" s="1"/>
      <c r="AK80" s="1"/>
      <c r="AL80" s="1"/>
      <c r="AM80" s="1"/>
      <c r="AN80" s="1"/>
      <c r="AO80" s="1"/>
      <c r="AP80" s="1"/>
      <c r="AQ80" s="1"/>
      <c r="AR80" s="1"/>
      <c r="AS80" s="1"/>
    </row>
    <row r="81" spans="2:45" x14ac:dyDescent="0.35">
      <c r="B81" s="17"/>
      <c r="C81" s="11"/>
      <c r="D81" s="18"/>
      <c r="E81" s="11"/>
      <c r="F81" s="20"/>
      <c r="G81" s="46"/>
      <c r="H81" s="46"/>
      <c r="I81" s="46"/>
      <c r="J81" s="46"/>
      <c r="K81" s="46"/>
      <c r="L81" s="46"/>
      <c r="M81" s="46"/>
      <c r="N81" s="46"/>
      <c r="O81" s="46"/>
      <c r="P81" s="46"/>
      <c r="Q81" s="46"/>
      <c r="R81" s="46"/>
      <c r="S81" s="46"/>
      <c r="T81" s="46"/>
      <c r="U81" s="46"/>
      <c r="V81" s="46"/>
      <c r="W81" s="46"/>
      <c r="X81" s="47"/>
      <c r="Y81" s="47"/>
      <c r="Z81" s="48"/>
      <c r="AF81" s="1"/>
      <c r="AG81" s="1"/>
      <c r="AH81" s="1"/>
      <c r="AI81" s="1"/>
      <c r="AJ81" s="1"/>
      <c r="AK81" s="1"/>
      <c r="AL81" s="1"/>
      <c r="AM81" s="1"/>
      <c r="AN81" s="1"/>
      <c r="AO81" s="1"/>
      <c r="AP81" s="1"/>
      <c r="AQ81" s="1"/>
      <c r="AR81" s="1"/>
      <c r="AS81" s="1"/>
    </row>
    <row r="82" spans="2:45" x14ac:dyDescent="0.35">
      <c r="B82" s="17"/>
      <c r="C82" s="11"/>
      <c r="D82" s="18"/>
      <c r="E82" s="11"/>
      <c r="F82" s="20"/>
      <c r="G82" s="46"/>
      <c r="H82" s="46"/>
      <c r="I82" s="46"/>
      <c r="J82" s="46"/>
      <c r="K82" s="46"/>
      <c r="L82" s="46"/>
      <c r="M82" s="46"/>
      <c r="N82" s="46"/>
      <c r="O82" s="46"/>
      <c r="P82" s="46"/>
      <c r="Q82" s="46"/>
      <c r="R82" s="46"/>
      <c r="S82" s="46"/>
      <c r="T82" s="46"/>
      <c r="U82" s="46"/>
      <c r="V82" s="46"/>
      <c r="W82" s="46"/>
      <c r="X82" s="47"/>
      <c r="Y82" s="47"/>
      <c r="Z82" s="48"/>
      <c r="AF82" s="1"/>
      <c r="AG82" s="1"/>
      <c r="AH82" s="1"/>
      <c r="AI82" s="1"/>
      <c r="AJ82" s="1"/>
      <c r="AK82" s="1"/>
      <c r="AL82" s="1"/>
      <c r="AM82" s="1"/>
      <c r="AN82" s="1"/>
      <c r="AO82" s="1"/>
      <c r="AP82" s="1"/>
      <c r="AQ82" s="1"/>
      <c r="AR82" s="1"/>
      <c r="AS82" s="1"/>
    </row>
    <row r="83" spans="2:45" x14ac:dyDescent="0.35">
      <c r="B83" s="17"/>
      <c r="C83" s="11"/>
      <c r="D83" s="18"/>
      <c r="E83" s="11"/>
      <c r="F83" s="20"/>
      <c r="G83" s="46"/>
      <c r="H83" s="46"/>
      <c r="I83" s="46"/>
      <c r="J83" s="46"/>
      <c r="K83" s="46"/>
      <c r="L83" s="46"/>
      <c r="M83" s="46"/>
      <c r="N83" s="46"/>
      <c r="O83" s="46"/>
      <c r="P83" s="46"/>
      <c r="Q83" s="46"/>
      <c r="R83" s="46"/>
      <c r="S83" s="46"/>
      <c r="T83" s="46"/>
      <c r="U83" s="46"/>
      <c r="V83" s="46"/>
      <c r="W83" s="46"/>
      <c r="X83" s="47"/>
      <c r="Y83" s="47"/>
      <c r="Z83" s="48"/>
      <c r="AF83" s="1"/>
      <c r="AG83" s="1"/>
      <c r="AH83" s="1"/>
      <c r="AI83" s="1"/>
      <c r="AJ83" s="1"/>
      <c r="AK83" s="1"/>
      <c r="AL83" s="1"/>
      <c r="AM83" s="1"/>
      <c r="AN83" s="1"/>
      <c r="AO83" s="1"/>
      <c r="AP83" s="1"/>
      <c r="AQ83" s="1"/>
      <c r="AR83" s="1"/>
      <c r="AS83" s="1"/>
    </row>
    <row r="84" spans="2:45" x14ac:dyDescent="0.35">
      <c r="B84" s="17"/>
      <c r="C84" s="11"/>
      <c r="D84" s="18"/>
      <c r="E84" s="11"/>
      <c r="F84" s="20"/>
      <c r="G84" s="46"/>
      <c r="H84" s="46"/>
      <c r="I84" s="46"/>
      <c r="J84" s="46"/>
      <c r="K84" s="46"/>
      <c r="L84" s="46"/>
      <c r="M84" s="46"/>
      <c r="N84" s="46"/>
      <c r="O84" s="46"/>
      <c r="P84" s="46"/>
      <c r="Q84" s="46"/>
      <c r="R84" s="46"/>
      <c r="S84" s="46"/>
      <c r="T84" s="46"/>
      <c r="U84" s="46"/>
      <c r="V84" s="46"/>
      <c r="W84" s="46"/>
      <c r="X84" s="47"/>
      <c r="Y84" s="47"/>
      <c r="Z84" s="48"/>
      <c r="AF84" s="1"/>
      <c r="AG84" s="1"/>
      <c r="AH84" s="1"/>
      <c r="AI84" s="1"/>
      <c r="AJ84" s="1"/>
      <c r="AK84" s="1"/>
      <c r="AL84" s="1"/>
      <c r="AM84" s="1"/>
      <c r="AN84" s="1"/>
      <c r="AO84" s="1"/>
      <c r="AP84" s="1"/>
      <c r="AQ84" s="1"/>
      <c r="AR84" s="1"/>
      <c r="AS84" s="1"/>
    </row>
    <row r="85" spans="2:45" x14ac:dyDescent="0.35">
      <c r="B85" s="17"/>
      <c r="C85" s="11"/>
      <c r="D85" s="18"/>
      <c r="E85" s="11"/>
      <c r="F85" s="20"/>
      <c r="G85" s="46"/>
      <c r="H85" s="46"/>
      <c r="I85" s="46"/>
      <c r="J85" s="46"/>
      <c r="K85" s="46"/>
      <c r="L85" s="46"/>
      <c r="M85" s="46"/>
      <c r="N85" s="46"/>
      <c r="O85" s="46"/>
      <c r="P85" s="46"/>
      <c r="Q85" s="46"/>
      <c r="R85" s="46"/>
      <c r="S85" s="46"/>
      <c r="T85" s="46"/>
      <c r="U85" s="46"/>
      <c r="V85" s="46"/>
      <c r="W85" s="46"/>
      <c r="X85" s="47"/>
      <c r="Y85" s="47"/>
      <c r="Z85" s="48"/>
      <c r="AF85" s="1"/>
      <c r="AG85" s="1"/>
      <c r="AH85" s="1"/>
      <c r="AI85" s="1"/>
      <c r="AJ85" s="1"/>
      <c r="AK85" s="1"/>
      <c r="AL85" s="1"/>
      <c r="AM85" s="1"/>
      <c r="AN85" s="1"/>
      <c r="AO85" s="1"/>
      <c r="AP85" s="1"/>
      <c r="AQ85" s="1"/>
      <c r="AR85" s="1"/>
      <c r="AS85" s="1"/>
    </row>
    <row r="86" spans="2:45" x14ac:dyDescent="0.35">
      <c r="B86" s="17"/>
      <c r="C86" s="11"/>
      <c r="D86" s="18"/>
      <c r="E86" s="11"/>
      <c r="F86" s="20"/>
      <c r="G86" s="46"/>
      <c r="H86" s="46"/>
      <c r="I86" s="46"/>
      <c r="J86" s="46"/>
      <c r="K86" s="46"/>
      <c r="L86" s="46"/>
      <c r="M86" s="46"/>
      <c r="N86" s="46"/>
      <c r="O86" s="46"/>
      <c r="P86" s="46"/>
      <c r="Q86" s="46"/>
      <c r="R86" s="46"/>
      <c r="S86" s="46"/>
      <c r="T86" s="46"/>
      <c r="U86" s="46"/>
      <c r="V86" s="46"/>
      <c r="W86" s="46"/>
      <c r="X86" s="47"/>
      <c r="Y86" s="47"/>
      <c r="Z86" s="48"/>
      <c r="AF86" s="1"/>
      <c r="AG86" s="1"/>
      <c r="AH86" s="1"/>
      <c r="AI86" s="1"/>
      <c r="AJ86" s="1"/>
      <c r="AK86" s="1"/>
      <c r="AL86" s="1"/>
      <c r="AM86" s="1"/>
      <c r="AN86" s="1"/>
      <c r="AO86" s="1"/>
      <c r="AP86" s="1"/>
      <c r="AQ86" s="1"/>
      <c r="AR86" s="1"/>
      <c r="AS86" s="1"/>
    </row>
    <row r="87" spans="2:45" x14ac:dyDescent="0.35">
      <c r="B87" s="17"/>
      <c r="C87" s="11"/>
      <c r="D87" s="18"/>
      <c r="E87" s="11"/>
      <c r="F87" s="20"/>
      <c r="G87" s="46"/>
      <c r="H87" s="46"/>
      <c r="I87" s="46"/>
      <c r="J87" s="46"/>
      <c r="K87" s="46"/>
      <c r="L87" s="46"/>
      <c r="M87" s="46"/>
      <c r="N87" s="46"/>
      <c r="O87" s="46"/>
      <c r="P87" s="46"/>
      <c r="Q87" s="46"/>
      <c r="R87" s="46"/>
      <c r="S87" s="46"/>
      <c r="T87" s="46"/>
      <c r="U87" s="46"/>
      <c r="V87" s="46"/>
      <c r="W87" s="46"/>
      <c r="X87" s="47"/>
      <c r="Y87" s="47"/>
      <c r="Z87" s="48"/>
      <c r="AF87" s="1"/>
      <c r="AG87" s="1"/>
      <c r="AH87" s="1"/>
      <c r="AI87" s="1"/>
      <c r="AJ87" s="1"/>
      <c r="AK87" s="1"/>
      <c r="AL87" s="1"/>
      <c r="AM87" s="1"/>
      <c r="AN87" s="1"/>
      <c r="AO87" s="1"/>
      <c r="AP87" s="1"/>
      <c r="AQ87" s="1"/>
      <c r="AR87" s="1"/>
      <c r="AS87" s="1"/>
    </row>
    <row r="88" spans="2:45" x14ac:dyDescent="0.35">
      <c r="B88" s="17"/>
      <c r="C88" s="11"/>
      <c r="D88" s="18"/>
      <c r="E88" s="11"/>
      <c r="F88" s="20"/>
      <c r="G88" s="46"/>
      <c r="H88" s="46"/>
      <c r="I88" s="46"/>
      <c r="J88" s="46"/>
      <c r="K88" s="46"/>
      <c r="L88" s="46"/>
      <c r="M88" s="46"/>
      <c r="N88" s="46"/>
      <c r="O88" s="46"/>
      <c r="P88" s="46"/>
      <c r="Q88" s="46"/>
      <c r="R88" s="46"/>
      <c r="S88" s="46"/>
      <c r="T88" s="46"/>
      <c r="U88" s="46"/>
      <c r="V88" s="46"/>
      <c r="W88" s="46"/>
      <c r="X88" s="47"/>
      <c r="Y88" s="47"/>
      <c r="Z88" s="48"/>
      <c r="AF88" s="1"/>
      <c r="AG88" s="1"/>
      <c r="AH88" s="1"/>
      <c r="AI88" s="1"/>
      <c r="AJ88" s="1"/>
      <c r="AK88" s="1"/>
      <c r="AL88" s="1"/>
      <c r="AM88" s="1"/>
      <c r="AN88" s="1"/>
      <c r="AO88" s="1"/>
      <c r="AP88" s="1"/>
      <c r="AQ88" s="1"/>
      <c r="AR88" s="1"/>
      <c r="AS88" s="1"/>
    </row>
    <row r="89" spans="2:45" x14ac:dyDescent="0.35">
      <c r="B89" s="17"/>
      <c r="C89" s="11"/>
      <c r="D89" s="18"/>
      <c r="E89" s="11"/>
      <c r="F89" s="20"/>
      <c r="G89" s="46"/>
      <c r="H89" s="46"/>
      <c r="I89" s="46"/>
      <c r="J89" s="46"/>
      <c r="K89" s="46"/>
      <c r="L89" s="46"/>
      <c r="M89" s="46"/>
      <c r="N89" s="46"/>
      <c r="O89" s="46"/>
      <c r="P89" s="46"/>
      <c r="Q89" s="46"/>
      <c r="R89" s="46"/>
      <c r="S89" s="46"/>
      <c r="T89" s="46"/>
      <c r="U89" s="46"/>
      <c r="V89" s="46"/>
      <c r="W89" s="46"/>
      <c r="X89" s="47"/>
      <c r="Y89" s="47"/>
      <c r="Z89" s="48"/>
      <c r="AF89" s="1"/>
      <c r="AG89" s="1"/>
      <c r="AH89" s="1"/>
      <c r="AI89" s="1"/>
      <c r="AJ89" s="1"/>
      <c r="AK89" s="1"/>
      <c r="AL89" s="1"/>
      <c r="AM89" s="1"/>
      <c r="AN89" s="1"/>
      <c r="AO89" s="1"/>
      <c r="AP89" s="1"/>
      <c r="AQ89" s="1"/>
      <c r="AR89" s="1"/>
      <c r="AS89" s="1"/>
    </row>
    <row r="90" spans="2:45" x14ac:dyDescent="0.35">
      <c r="B90" s="17"/>
      <c r="C90" s="11"/>
      <c r="D90" s="18"/>
      <c r="E90" s="11"/>
      <c r="F90" s="20"/>
      <c r="G90" s="46"/>
      <c r="H90" s="46"/>
      <c r="I90" s="46"/>
      <c r="J90" s="46"/>
      <c r="K90" s="46"/>
      <c r="L90" s="46"/>
      <c r="M90" s="46"/>
      <c r="N90" s="46"/>
      <c r="O90" s="46"/>
      <c r="P90" s="46"/>
      <c r="Q90" s="46"/>
      <c r="R90" s="46"/>
      <c r="S90" s="46"/>
      <c r="T90" s="46"/>
      <c r="U90" s="46"/>
      <c r="V90" s="46"/>
      <c r="W90" s="46"/>
      <c r="X90" s="47"/>
      <c r="Y90" s="47"/>
      <c r="Z90" s="48"/>
      <c r="AF90" s="1"/>
      <c r="AG90" s="1"/>
      <c r="AH90" s="1"/>
      <c r="AI90" s="1"/>
      <c r="AJ90" s="1"/>
      <c r="AK90" s="1"/>
      <c r="AL90" s="1"/>
      <c r="AM90" s="1"/>
      <c r="AN90" s="1"/>
      <c r="AO90" s="1"/>
      <c r="AP90" s="1"/>
      <c r="AQ90" s="1"/>
      <c r="AR90" s="1"/>
      <c r="AS90" s="1"/>
    </row>
    <row r="91" spans="2:45" x14ac:dyDescent="0.35">
      <c r="B91" s="17"/>
      <c r="C91" s="11"/>
      <c r="D91" s="18"/>
      <c r="E91" s="11"/>
      <c r="F91" s="20"/>
      <c r="G91" s="46"/>
      <c r="H91" s="46"/>
      <c r="I91" s="46"/>
      <c r="J91" s="46"/>
      <c r="K91" s="46"/>
      <c r="L91" s="46"/>
      <c r="M91" s="46"/>
      <c r="N91" s="46"/>
      <c r="O91" s="46"/>
      <c r="P91" s="46"/>
      <c r="Q91" s="46"/>
      <c r="R91" s="46"/>
      <c r="S91" s="46"/>
      <c r="T91" s="46"/>
      <c r="U91" s="46"/>
      <c r="V91" s="46"/>
      <c r="W91" s="46"/>
      <c r="X91" s="47"/>
      <c r="Y91" s="47"/>
      <c r="Z91" s="48"/>
      <c r="AF91" s="1"/>
      <c r="AG91" s="1"/>
      <c r="AH91" s="1"/>
      <c r="AI91" s="1"/>
      <c r="AJ91" s="1"/>
      <c r="AK91" s="1"/>
      <c r="AL91" s="1"/>
      <c r="AM91" s="1"/>
      <c r="AN91" s="1"/>
      <c r="AO91" s="1"/>
      <c r="AP91" s="1"/>
      <c r="AQ91" s="1"/>
      <c r="AR91" s="1"/>
      <c r="AS91" s="1"/>
    </row>
    <row r="92" spans="2:45" x14ac:dyDescent="0.35">
      <c r="B92" s="17"/>
      <c r="C92" s="11"/>
      <c r="D92" s="18"/>
      <c r="E92" s="11"/>
      <c r="F92" s="20"/>
      <c r="G92" s="46"/>
      <c r="H92" s="46"/>
      <c r="I92" s="46"/>
      <c r="J92" s="46"/>
      <c r="K92" s="46"/>
      <c r="L92" s="46"/>
      <c r="M92" s="46"/>
      <c r="N92" s="46"/>
      <c r="O92" s="46"/>
      <c r="P92" s="46"/>
      <c r="Q92" s="46"/>
      <c r="R92" s="46"/>
      <c r="S92" s="46"/>
      <c r="T92" s="46"/>
      <c r="U92" s="46"/>
      <c r="V92" s="46"/>
      <c r="W92" s="46"/>
      <c r="X92" s="47"/>
      <c r="Y92" s="47"/>
      <c r="Z92" s="48"/>
      <c r="AF92" s="1"/>
      <c r="AG92" s="1"/>
      <c r="AH92" s="1"/>
      <c r="AI92" s="1"/>
      <c r="AJ92" s="1"/>
      <c r="AK92" s="1"/>
      <c r="AL92" s="1"/>
      <c r="AM92" s="1"/>
      <c r="AN92" s="1"/>
      <c r="AO92" s="1"/>
      <c r="AP92" s="1"/>
      <c r="AQ92" s="1"/>
      <c r="AR92" s="1"/>
      <c r="AS92" s="1"/>
    </row>
    <row r="93" spans="2:45" x14ac:dyDescent="0.35">
      <c r="B93" s="17"/>
      <c r="C93" s="11"/>
      <c r="D93" s="18"/>
      <c r="E93" s="11"/>
      <c r="F93" s="20"/>
      <c r="G93" s="46"/>
      <c r="H93" s="46"/>
      <c r="I93" s="46"/>
      <c r="J93" s="46"/>
      <c r="K93" s="46"/>
      <c r="L93" s="46"/>
      <c r="M93" s="46"/>
      <c r="N93" s="46"/>
      <c r="O93" s="46"/>
      <c r="P93" s="46"/>
      <c r="Q93" s="46"/>
      <c r="R93" s="46"/>
      <c r="S93" s="46"/>
      <c r="T93" s="46"/>
      <c r="U93" s="46"/>
      <c r="V93" s="46"/>
      <c r="W93" s="46"/>
      <c r="X93" s="47"/>
      <c r="Y93" s="47"/>
      <c r="Z93" s="48"/>
      <c r="AF93" s="1"/>
      <c r="AG93" s="1"/>
      <c r="AH93" s="1"/>
      <c r="AI93" s="1"/>
      <c r="AJ93" s="1"/>
      <c r="AK93" s="1"/>
      <c r="AL93" s="1"/>
      <c r="AM93" s="1"/>
      <c r="AN93" s="1"/>
      <c r="AO93" s="1"/>
      <c r="AP93" s="1"/>
      <c r="AQ93" s="1"/>
      <c r="AR93" s="1"/>
      <c r="AS93" s="1"/>
    </row>
    <row r="94" spans="2:45" x14ac:dyDescent="0.35">
      <c r="B94" s="17"/>
      <c r="C94" s="11"/>
      <c r="D94" s="18"/>
      <c r="E94" s="11"/>
      <c r="F94" s="20"/>
      <c r="G94" s="46"/>
      <c r="H94" s="46"/>
      <c r="I94" s="46"/>
      <c r="J94" s="46"/>
      <c r="K94" s="46"/>
      <c r="L94" s="46"/>
      <c r="M94" s="46"/>
      <c r="N94" s="46"/>
      <c r="O94" s="46"/>
      <c r="P94" s="46"/>
      <c r="Q94" s="46"/>
      <c r="R94" s="46"/>
      <c r="S94" s="46"/>
      <c r="T94" s="46"/>
      <c r="U94" s="46"/>
      <c r="V94" s="46"/>
      <c r="W94" s="46"/>
      <c r="X94" s="47"/>
      <c r="Y94" s="47"/>
      <c r="Z94" s="48"/>
      <c r="AF94" s="1"/>
      <c r="AG94" s="1"/>
      <c r="AH94" s="1"/>
      <c r="AI94" s="1"/>
      <c r="AJ94" s="1"/>
      <c r="AK94" s="1"/>
      <c r="AL94" s="1"/>
      <c r="AM94" s="1"/>
      <c r="AN94" s="1"/>
      <c r="AO94" s="1"/>
      <c r="AP94" s="1"/>
      <c r="AQ94" s="1"/>
      <c r="AR94" s="1"/>
      <c r="AS94" s="1"/>
    </row>
    <row r="95" spans="2:45" x14ac:dyDescent="0.35">
      <c r="B95" s="17"/>
      <c r="C95" s="11"/>
      <c r="D95" s="18"/>
      <c r="E95" s="11"/>
      <c r="F95" s="20"/>
      <c r="G95" s="46"/>
      <c r="H95" s="46"/>
      <c r="I95" s="46"/>
      <c r="J95" s="46"/>
      <c r="K95" s="46"/>
      <c r="L95" s="46"/>
      <c r="M95" s="46"/>
      <c r="N95" s="46"/>
      <c r="O95" s="46"/>
      <c r="P95" s="46"/>
      <c r="Q95" s="46"/>
      <c r="R95" s="46"/>
      <c r="S95" s="46"/>
      <c r="T95" s="46"/>
      <c r="U95" s="46"/>
      <c r="V95" s="46"/>
      <c r="W95" s="46"/>
      <c r="X95" s="47"/>
      <c r="Y95" s="47"/>
      <c r="Z95" s="48"/>
      <c r="AF95" s="1"/>
      <c r="AG95" s="1"/>
      <c r="AH95" s="1"/>
      <c r="AI95" s="1"/>
      <c r="AJ95" s="1"/>
      <c r="AK95" s="1"/>
      <c r="AL95" s="1"/>
      <c r="AM95" s="1"/>
      <c r="AN95" s="1"/>
      <c r="AO95" s="1"/>
      <c r="AP95" s="1"/>
      <c r="AQ95" s="1"/>
      <c r="AR95" s="1"/>
      <c r="AS95" s="1"/>
    </row>
    <row r="96" spans="2:45" x14ac:dyDescent="0.35">
      <c r="B96" s="17"/>
      <c r="C96" s="11"/>
      <c r="D96" s="18"/>
      <c r="E96" s="11"/>
      <c r="F96" s="20"/>
      <c r="G96" s="46"/>
      <c r="H96" s="46"/>
      <c r="I96" s="46"/>
      <c r="J96" s="46"/>
      <c r="K96" s="46"/>
      <c r="L96" s="46"/>
      <c r="M96" s="46"/>
      <c r="N96" s="46"/>
      <c r="O96" s="46"/>
      <c r="P96" s="46"/>
      <c r="Q96" s="46"/>
      <c r="R96" s="46"/>
      <c r="S96" s="46"/>
      <c r="T96" s="46"/>
      <c r="U96" s="46"/>
      <c r="V96" s="46"/>
      <c r="W96" s="46"/>
      <c r="X96" s="47"/>
      <c r="Y96" s="47"/>
      <c r="Z96" s="48"/>
      <c r="AF96" s="1"/>
      <c r="AG96" s="1"/>
      <c r="AH96" s="1"/>
      <c r="AI96" s="1"/>
      <c r="AJ96" s="1"/>
      <c r="AK96" s="1"/>
      <c r="AL96" s="1"/>
      <c r="AM96" s="1"/>
      <c r="AN96" s="1"/>
      <c r="AO96" s="1"/>
      <c r="AP96" s="1"/>
      <c r="AQ96" s="1"/>
      <c r="AR96" s="1"/>
      <c r="AS96" s="1"/>
    </row>
    <row r="97" spans="2:26" x14ac:dyDescent="0.35">
      <c r="B97" s="11"/>
      <c r="C97" s="11"/>
      <c r="D97" s="18"/>
      <c r="E97" s="11"/>
      <c r="G97" s="11"/>
      <c r="H97" s="11"/>
      <c r="I97" s="11"/>
      <c r="J97" s="11"/>
      <c r="K97" s="11"/>
      <c r="L97" s="11"/>
      <c r="M97" s="11"/>
      <c r="N97" s="11"/>
      <c r="O97" s="11"/>
      <c r="P97" s="11"/>
      <c r="Q97" s="11"/>
      <c r="R97" s="11"/>
      <c r="S97" s="11"/>
      <c r="T97" s="11"/>
      <c r="U97" s="11"/>
      <c r="V97" s="11"/>
      <c r="W97" s="11"/>
      <c r="X97" s="11"/>
      <c r="Y97" s="11"/>
      <c r="Z97" s="11"/>
    </row>
    <row r="98" spans="2:26" ht="12" customHeight="1" x14ac:dyDescent="0.35">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2:26" ht="12" hidden="1" customHeight="1" x14ac:dyDescent="0.35">
      <c r="B99" s="11"/>
      <c r="C99" s="11"/>
      <c r="D99" s="11" t="str">
        <f>IF(ISERROR(VLOOKUP(D3,#REF!,2,FALSE))," ",VLOOKUP(D3,#REF!,2,FALSE))</f>
        <v xml:space="preserve"> </v>
      </c>
      <c r="E99" s="11"/>
      <c r="F99" s="11"/>
      <c r="G99" s="11"/>
      <c r="H99" s="11"/>
      <c r="I99" s="11"/>
      <c r="J99" s="11"/>
      <c r="K99" s="11"/>
      <c r="L99" s="11"/>
      <c r="M99" s="11"/>
      <c r="N99" s="11"/>
      <c r="O99" s="11"/>
      <c r="P99" s="11"/>
      <c r="Q99" s="11"/>
      <c r="R99" s="11"/>
      <c r="S99" s="11"/>
      <c r="T99" s="11"/>
      <c r="U99" s="11"/>
      <c r="V99" s="11"/>
      <c r="W99" s="11"/>
      <c r="X99" s="11"/>
      <c r="Y99" s="11"/>
      <c r="Z99" s="11"/>
    </row>
    <row r="100" spans="2:26" ht="12.75" hidden="1" customHeight="1" x14ac:dyDescent="0.35">
      <c r="B100" s="11"/>
      <c r="C100" s="11"/>
      <c r="D100" s="49" t="b">
        <f>OR(D3=0,D4=0,D5=0,D6=0,D7=0,D8=0,D9=0,D10=0,D11=0,D12=0,D13=0,D14=0,D15=0,D16=0)</f>
        <v>1</v>
      </c>
      <c r="E100" s="50" t="s">
        <v>378</v>
      </c>
      <c r="F100" s="51"/>
      <c r="G100" s="52"/>
      <c r="H100" s="11"/>
      <c r="I100" s="11"/>
      <c r="J100" s="11"/>
      <c r="K100" s="11"/>
      <c r="L100" s="11"/>
      <c r="M100" s="11"/>
      <c r="N100" s="11"/>
      <c r="O100" s="11"/>
      <c r="P100" s="11"/>
      <c r="Q100" s="11"/>
      <c r="R100" s="11"/>
      <c r="S100" s="11"/>
      <c r="T100" s="11"/>
      <c r="U100" s="11"/>
      <c r="V100" s="11"/>
      <c r="W100" s="11"/>
      <c r="X100" s="11"/>
      <c r="Y100" s="11"/>
      <c r="Z100" s="11"/>
    </row>
    <row r="101" spans="2:26" ht="12.75" hidden="1" customHeight="1" x14ac:dyDescent="0.35">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2:26" ht="12.75" hidden="1" customHeight="1" x14ac:dyDescent="0.35">
      <c r="B102" s="11"/>
      <c r="C102" s="11"/>
      <c r="D102" s="53" t="s">
        <v>379</v>
      </c>
      <c r="E102" s="54"/>
      <c r="F102" s="55"/>
      <c r="G102" s="56"/>
      <c r="H102" s="11"/>
      <c r="I102" s="11"/>
      <c r="J102" s="11"/>
      <c r="K102" s="11"/>
      <c r="L102" s="11"/>
      <c r="M102" s="11"/>
      <c r="N102" s="11"/>
      <c r="O102" s="11"/>
      <c r="P102" s="11"/>
      <c r="Q102" s="11"/>
      <c r="R102" s="11"/>
      <c r="S102" s="11"/>
      <c r="T102" s="11"/>
      <c r="U102" s="11"/>
      <c r="V102" s="11"/>
      <c r="W102" s="11"/>
      <c r="X102" s="11"/>
      <c r="Y102" s="11"/>
      <c r="Z102" s="11"/>
    </row>
    <row r="103" spans="2:26" ht="12.75" hidden="1" customHeight="1" x14ac:dyDescent="0.35">
      <c r="B103" s="11"/>
      <c r="C103" s="11">
        <v>1</v>
      </c>
      <c r="D103" s="28" t="str">
        <f t="shared" ref="D103:D116" si="1">LEFT(D3,3)</f>
        <v/>
      </c>
      <c r="E103" s="11" t="b">
        <f>OR(D103=D$104,D103=D$105,D103=D$106,D103=D$107,D103=D$108,D103=D$109,D103=D$110,D103=D$111,D103=D$112,D103=D$113,D103=D$114,D103=D$115,D103=D$116)</f>
        <v>1</v>
      </c>
      <c r="F103" s="11"/>
      <c r="G103" s="57"/>
      <c r="H103" s="11"/>
      <c r="I103" s="11"/>
      <c r="J103" s="11"/>
      <c r="K103" s="11"/>
      <c r="L103" s="11"/>
      <c r="M103" s="11"/>
      <c r="N103" s="11"/>
      <c r="O103" s="11"/>
      <c r="P103" s="11"/>
      <c r="Q103" s="11"/>
      <c r="R103" s="11"/>
      <c r="S103" s="11"/>
      <c r="T103" s="11"/>
      <c r="U103" s="11"/>
      <c r="V103" s="11"/>
      <c r="W103" s="11"/>
      <c r="X103" s="11"/>
      <c r="Y103" s="11"/>
      <c r="Z103" s="11"/>
    </row>
    <row r="104" spans="2:26" ht="12.75" hidden="1" customHeight="1" x14ac:dyDescent="0.35">
      <c r="B104" s="11"/>
      <c r="C104" s="11">
        <v>2</v>
      </c>
      <c r="D104" s="28" t="str">
        <f t="shared" si="1"/>
        <v/>
      </c>
      <c r="E104" s="11" t="b">
        <f>OR(D104=D$103,D104=D$105,D104=D$106,D104=D$107,D104=D$108,D104=D$109,D104=D$110,D104=D$111,D104=D$112,D104=D$113,D104=D$114,D104=D$115,D104=D$116)</f>
        <v>1</v>
      </c>
      <c r="F104" s="11"/>
      <c r="G104" s="57"/>
      <c r="H104" s="11"/>
      <c r="I104" s="11"/>
      <c r="J104" s="11"/>
      <c r="K104" s="11"/>
      <c r="L104" s="11"/>
      <c r="M104" s="11"/>
      <c r="N104" s="11"/>
      <c r="O104" s="11"/>
      <c r="P104" s="11"/>
      <c r="Q104" s="11"/>
      <c r="R104" s="11"/>
      <c r="S104" s="11"/>
      <c r="T104" s="11"/>
      <c r="U104" s="11"/>
      <c r="V104" s="11"/>
      <c r="W104" s="11"/>
      <c r="X104" s="11"/>
      <c r="Y104" s="11"/>
      <c r="Z104" s="11"/>
    </row>
    <row r="105" spans="2:26" ht="12.75" hidden="1" customHeight="1" x14ac:dyDescent="0.35">
      <c r="B105" s="11"/>
      <c r="C105" s="11">
        <v>3</v>
      </c>
      <c r="D105" s="28" t="str">
        <f t="shared" si="1"/>
        <v/>
      </c>
      <c r="E105" s="11" t="b">
        <f>OR(D105=D$104,D105=D$103,D105=D$106,D105=D$107,D105=D$108,D105=D$109,D105=D$110,D105=D$111,D105=D$112,D105=D$113,D105=D$114,D105=D$115,D105=D$116)</f>
        <v>1</v>
      </c>
      <c r="F105" s="11"/>
      <c r="G105" s="57"/>
      <c r="H105" s="11"/>
      <c r="I105" s="11"/>
      <c r="J105" s="11"/>
      <c r="K105" s="11"/>
      <c r="L105" s="11"/>
      <c r="M105" s="11"/>
      <c r="N105" s="11"/>
      <c r="O105" s="11"/>
      <c r="P105" s="11"/>
      <c r="Q105" s="11"/>
      <c r="R105" s="11"/>
      <c r="S105" s="11"/>
      <c r="T105" s="11"/>
      <c r="U105" s="11"/>
      <c r="V105" s="11"/>
      <c r="W105" s="11"/>
      <c r="X105" s="11"/>
      <c r="Y105" s="11"/>
      <c r="Z105" s="11"/>
    </row>
    <row r="106" spans="2:26" ht="12.75" hidden="1" customHeight="1" x14ac:dyDescent="0.35">
      <c r="B106" s="11"/>
      <c r="C106" s="11">
        <v>4</v>
      </c>
      <c r="D106" s="28" t="str">
        <f t="shared" si="1"/>
        <v/>
      </c>
      <c r="E106" s="11" t="b">
        <f>OR(D106=D$104,D106=D$105,D106=D$103,D106=D$107,D106=D$108,D106=D$109,D106=D$110,D106=D$111,D106=D$112,D106=D$113,D106=D$114,D106=D$115,D106=D$116)</f>
        <v>1</v>
      </c>
      <c r="F106" s="11"/>
      <c r="G106" s="57"/>
      <c r="H106" s="11"/>
      <c r="I106" s="11"/>
      <c r="J106" s="11"/>
      <c r="K106" s="11"/>
      <c r="L106" s="11"/>
      <c r="M106" s="11"/>
      <c r="N106" s="11"/>
      <c r="O106" s="11"/>
      <c r="P106" s="11"/>
      <c r="Q106" s="11"/>
      <c r="R106" s="11"/>
      <c r="S106" s="11"/>
      <c r="T106" s="11"/>
      <c r="U106" s="11"/>
      <c r="V106" s="11"/>
      <c r="W106" s="11"/>
      <c r="X106" s="11"/>
      <c r="Y106" s="11"/>
      <c r="Z106" s="11"/>
    </row>
    <row r="107" spans="2:26" ht="12.75" hidden="1" customHeight="1" x14ac:dyDescent="0.35">
      <c r="B107" s="11"/>
      <c r="C107" s="11">
        <v>5</v>
      </c>
      <c r="D107" s="28" t="str">
        <f t="shared" si="1"/>
        <v/>
      </c>
      <c r="E107" s="11" t="b">
        <f>OR(D107=D$104,D107=D$105,D107=D$106,D107=D$103,D107=D$108,D107=D$109,D107=D$110,D107=D$111,D107=D$112,D107=D$113,D107=D$114,D107=D$115,D107=D$116)</f>
        <v>1</v>
      </c>
      <c r="F107" s="11"/>
      <c r="G107" s="57"/>
      <c r="H107" s="11"/>
      <c r="I107" s="11"/>
      <c r="J107" s="11"/>
      <c r="K107" s="11"/>
      <c r="L107" s="11"/>
      <c r="M107" s="11"/>
      <c r="N107" s="11"/>
      <c r="O107" s="11"/>
      <c r="P107" s="11"/>
      <c r="Q107" s="11"/>
      <c r="R107" s="11"/>
      <c r="S107" s="11"/>
      <c r="T107" s="11"/>
      <c r="U107" s="11"/>
      <c r="V107" s="11"/>
      <c r="W107" s="11"/>
      <c r="X107" s="11"/>
      <c r="Y107" s="11"/>
      <c r="Z107" s="11"/>
    </row>
    <row r="108" spans="2:26" ht="12.75" hidden="1" customHeight="1" x14ac:dyDescent="0.35">
      <c r="B108" s="11"/>
      <c r="C108" s="11">
        <v>6</v>
      </c>
      <c r="D108" s="28" t="str">
        <f t="shared" si="1"/>
        <v/>
      </c>
      <c r="E108" s="11" t="b">
        <f>OR(D108=D$104,D108=D$105,D108=D$106,D108=D$107,D108=D$103,D108=D$109,D108=D$110,D108=D$111,D108=D$112,D108=D$113,D108=D$114,D108=D$115,D108=D$116)</f>
        <v>1</v>
      </c>
      <c r="F108" s="11"/>
      <c r="G108" s="57"/>
      <c r="H108" s="11"/>
      <c r="I108" s="11"/>
      <c r="J108" s="11"/>
      <c r="K108" s="11"/>
      <c r="L108" s="11"/>
      <c r="M108" s="11"/>
      <c r="N108" s="11"/>
      <c r="O108" s="11"/>
      <c r="P108" s="11"/>
      <c r="Q108" s="11"/>
      <c r="R108" s="11"/>
      <c r="S108" s="11"/>
      <c r="T108" s="11"/>
      <c r="U108" s="11"/>
      <c r="V108" s="11"/>
      <c r="W108" s="11"/>
      <c r="X108" s="11"/>
      <c r="Y108" s="11"/>
      <c r="Z108" s="11"/>
    </row>
    <row r="109" spans="2:26" ht="12.75" hidden="1" customHeight="1" x14ac:dyDescent="0.35">
      <c r="B109" s="11"/>
      <c r="C109" s="11">
        <v>7</v>
      </c>
      <c r="D109" s="28" t="str">
        <f t="shared" si="1"/>
        <v/>
      </c>
      <c r="E109" s="11" t="b">
        <f>OR(D109=D$104,D109=D$105,D109=D$106,D109=D$107,D109=D$108,D109=D$103,D109=D$110,D109=D$111,D109=D$112,D109=D$113,D109=D$114,D109=D$115,D109=D$116)</f>
        <v>1</v>
      </c>
      <c r="F109" s="11"/>
      <c r="G109" s="57"/>
      <c r="H109" s="11"/>
      <c r="I109" s="11"/>
      <c r="J109" s="11"/>
      <c r="K109" s="11"/>
      <c r="L109" s="11"/>
      <c r="M109" s="11"/>
      <c r="N109" s="11"/>
      <c r="O109" s="11"/>
      <c r="P109" s="11"/>
      <c r="Q109" s="11"/>
      <c r="R109" s="11"/>
      <c r="S109" s="11"/>
      <c r="T109" s="11"/>
      <c r="U109" s="11"/>
      <c r="V109" s="11"/>
      <c r="W109" s="11"/>
      <c r="X109" s="11"/>
      <c r="Y109" s="11"/>
      <c r="Z109" s="11"/>
    </row>
    <row r="110" spans="2:26" ht="12.75" hidden="1" customHeight="1" x14ac:dyDescent="0.35">
      <c r="B110" s="11"/>
      <c r="C110" s="11">
        <v>8</v>
      </c>
      <c r="D110" s="28" t="str">
        <f t="shared" si="1"/>
        <v/>
      </c>
      <c r="E110" s="11" t="b">
        <f>OR(D110=D$104,D110=D$105,D110=D$106,D110=D$107,D110=D$108,D110=D$109,D110=D$103,D110=D$111,D110=D$112,D110=D$113,D110=D$114,D110=D$115,D110=D$116)</f>
        <v>1</v>
      </c>
      <c r="F110" s="11"/>
      <c r="G110" s="57"/>
      <c r="H110" s="11"/>
      <c r="I110" s="11"/>
      <c r="J110" s="11"/>
      <c r="K110" s="11"/>
      <c r="L110" s="11"/>
      <c r="M110" s="11"/>
      <c r="N110" s="11"/>
      <c r="O110" s="11"/>
      <c r="P110" s="11"/>
      <c r="Q110" s="11"/>
      <c r="R110" s="11"/>
      <c r="S110" s="11"/>
      <c r="T110" s="11"/>
      <c r="U110" s="11"/>
      <c r="V110" s="11"/>
      <c r="W110" s="11"/>
      <c r="X110" s="11"/>
      <c r="Y110" s="11"/>
      <c r="Z110" s="11"/>
    </row>
    <row r="111" spans="2:26" ht="12.75" hidden="1" customHeight="1" x14ac:dyDescent="0.35">
      <c r="B111" s="11"/>
      <c r="C111" s="11">
        <v>9</v>
      </c>
      <c r="D111" s="28" t="str">
        <f t="shared" si="1"/>
        <v/>
      </c>
      <c r="E111" s="11" t="b">
        <f>OR(D111=D$104,D111=D$105,D111=D$106,D111=D$107,D111=D$108,D111=D$109,D111=D$110,D111=D$103,D111=D$112,D111=D$113,D111=D$114,D111=D$115,D111=D$116)</f>
        <v>1</v>
      </c>
      <c r="F111" s="11"/>
      <c r="G111" s="57"/>
      <c r="H111" s="11"/>
      <c r="I111" s="11"/>
      <c r="J111" s="11"/>
      <c r="K111" s="11"/>
      <c r="L111" s="11"/>
      <c r="M111" s="11"/>
      <c r="N111" s="11"/>
      <c r="O111" s="11"/>
      <c r="P111" s="11"/>
      <c r="Q111" s="11"/>
      <c r="R111" s="11"/>
      <c r="S111" s="11"/>
      <c r="T111" s="11"/>
      <c r="U111" s="11"/>
      <c r="V111" s="11"/>
      <c r="W111" s="11"/>
      <c r="X111" s="11"/>
      <c r="Y111" s="11"/>
      <c r="Z111" s="11"/>
    </row>
    <row r="112" spans="2:26" ht="12.75" hidden="1" customHeight="1" x14ac:dyDescent="0.35">
      <c r="B112" s="11"/>
      <c r="C112" s="11">
        <v>10</v>
      </c>
      <c r="D112" s="28" t="str">
        <f t="shared" si="1"/>
        <v/>
      </c>
      <c r="E112" s="11" t="b">
        <f>OR(D112=D$104,D112=D$105,D112=D$106,D112=D$107,D112=D$108,D112=D$109,D112=D$110,D112=D$111,D112=D$103,D112=D$113,D112=D$114,D112=D$115,D112=D$116)</f>
        <v>1</v>
      </c>
      <c r="F112" s="11"/>
      <c r="G112" s="57"/>
      <c r="H112" s="11"/>
      <c r="I112" s="11"/>
      <c r="J112" s="11"/>
      <c r="K112" s="11"/>
      <c r="L112" s="11"/>
      <c r="M112" s="11"/>
      <c r="N112" s="11"/>
      <c r="O112" s="11"/>
      <c r="P112" s="11"/>
      <c r="Q112" s="11"/>
      <c r="R112" s="11"/>
      <c r="S112" s="11"/>
      <c r="T112" s="11"/>
      <c r="U112" s="11"/>
      <c r="V112" s="11"/>
      <c r="W112" s="11"/>
      <c r="X112" s="11"/>
      <c r="Y112" s="11"/>
      <c r="Z112" s="11"/>
    </row>
    <row r="113" spans="2:26" ht="12.75" hidden="1" customHeight="1" x14ac:dyDescent="0.35">
      <c r="B113" s="11"/>
      <c r="C113" s="11">
        <v>11</v>
      </c>
      <c r="D113" s="28" t="str">
        <f t="shared" si="1"/>
        <v/>
      </c>
      <c r="E113" s="11" t="b">
        <f>OR(D113=D$104,D113=D$105,D113=D$106,D113=D$107,D113=D$108,D113=D$109,D113=D$110,D113=D$111,D113=D$112,D113=D$103,D113=D$114,D113=D$115,D113=D$116)</f>
        <v>1</v>
      </c>
      <c r="F113" s="11"/>
      <c r="G113" s="57"/>
      <c r="H113" s="11"/>
      <c r="I113" s="11"/>
      <c r="J113" s="11"/>
      <c r="K113" s="11"/>
      <c r="L113" s="11"/>
      <c r="M113" s="11"/>
      <c r="N113" s="11"/>
      <c r="O113" s="11"/>
      <c r="P113" s="11"/>
      <c r="Q113" s="11"/>
      <c r="R113" s="11"/>
      <c r="S113" s="11"/>
      <c r="T113" s="11"/>
      <c r="U113" s="11"/>
      <c r="V113" s="11"/>
      <c r="W113" s="11"/>
      <c r="X113" s="11"/>
      <c r="Y113" s="11"/>
      <c r="Z113" s="11"/>
    </row>
    <row r="114" spans="2:26" ht="12.75" hidden="1" customHeight="1" x14ac:dyDescent="0.35">
      <c r="B114" s="11"/>
      <c r="C114" s="11">
        <v>12</v>
      </c>
      <c r="D114" s="28" t="str">
        <f t="shared" si="1"/>
        <v/>
      </c>
      <c r="E114" s="11" t="b">
        <f>OR(D114=D$104,D114=D$105,D114=D$106,D114=D$107,D114=D$108,D114=D$109,D114=D$110,D114=D$111,D114=D$112,D114=D$113,D114=D$103,D114=D$115,D114=D$116)</f>
        <v>1</v>
      </c>
      <c r="F114" s="11"/>
      <c r="G114" s="57"/>
      <c r="H114" s="11"/>
      <c r="I114" s="11"/>
      <c r="J114" s="11"/>
      <c r="K114" s="11"/>
      <c r="L114" s="11"/>
      <c r="M114" s="11"/>
      <c r="N114" s="11"/>
      <c r="O114" s="11"/>
      <c r="P114" s="11"/>
      <c r="Q114" s="11"/>
      <c r="R114" s="11"/>
      <c r="S114" s="11"/>
      <c r="T114" s="11"/>
      <c r="U114" s="11"/>
      <c r="V114" s="11"/>
      <c r="W114" s="11"/>
      <c r="X114" s="11"/>
      <c r="Y114" s="11"/>
      <c r="Z114" s="11"/>
    </row>
    <row r="115" spans="2:26" ht="12.75" hidden="1" customHeight="1" x14ac:dyDescent="0.35">
      <c r="B115" s="11"/>
      <c r="C115" s="11">
        <v>13</v>
      </c>
      <c r="D115" s="28" t="str">
        <f t="shared" si="1"/>
        <v/>
      </c>
      <c r="E115" s="11" t="b">
        <f>OR(D115=D$104,D115=D$105,D115=D$106,D115=D$107,D115=D$108,D115=D$109,D115=D$110,D115=D$111,D115=D$112,D115=D$113,D115=D$114,D115=D$103,D115=D$116)</f>
        <v>1</v>
      </c>
      <c r="F115" s="11"/>
      <c r="G115" s="57"/>
      <c r="H115" s="11"/>
      <c r="I115" s="11"/>
      <c r="J115" s="11"/>
      <c r="K115" s="11"/>
      <c r="L115" s="11"/>
      <c r="M115" s="11"/>
      <c r="N115" s="11"/>
      <c r="O115" s="11"/>
      <c r="P115" s="11"/>
      <c r="Q115" s="11"/>
      <c r="R115" s="11"/>
      <c r="S115" s="11"/>
      <c r="T115" s="11"/>
      <c r="U115" s="11"/>
      <c r="V115" s="11"/>
      <c r="W115" s="11"/>
      <c r="X115" s="11"/>
      <c r="Y115" s="11"/>
      <c r="Z115" s="11"/>
    </row>
    <row r="116" spans="2:26" ht="12.75" hidden="1" customHeight="1" x14ac:dyDescent="0.35">
      <c r="B116" s="11"/>
      <c r="C116" s="11">
        <v>14</v>
      </c>
      <c r="D116" s="28" t="str">
        <f t="shared" si="1"/>
        <v/>
      </c>
      <c r="E116" s="11" t="b">
        <f>OR(D116=D$104,D116=D$105,D116=D$106,D116=D$107,D116=D$108,D116=D$109,D116=D$110,D116=D$111,D116=D$112,D116=D$113,D116=D$114,D116=D$115,D116=D$103)</f>
        <v>1</v>
      </c>
      <c r="F116" s="11"/>
      <c r="G116" s="57"/>
      <c r="H116" s="11"/>
      <c r="I116" s="11"/>
      <c r="J116" s="11"/>
      <c r="K116" s="11"/>
      <c r="L116" s="11"/>
      <c r="M116" s="11"/>
      <c r="N116" s="11"/>
      <c r="O116" s="11"/>
      <c r="P116" s="11"/>
      <c r="Q116" s="11"/>
      <c r="R116" s="11"/>
      <c r="S116" s="11"/>
      <c r="T116" s="11"/>
      <c r="U116" s="11"/>
      <c r="V116" s="11"/>
      <c r="W116" s="11"/>
      <c r="X116" s="11"/>
      <c r="Y116" s="11"/>
      <c r="Z116" s="11"/>
    </row>
    <row r="117" spans="2:26" ht="12.75" hidden="1" customHeight="1" x14ac:dyDescent="0.35">
      <c r="B117" s="11"/>
      <c r="C117" s="11"/>
      <c r="D117" s="28"/>
      <c r="E117" s="21" t="b">
        <f>OR(E103=TRUE,E104=TRUE,E105=TRUE,E106=TRUE,E107=TRUE,E108=TRUE,E109=TRUE,E110=TRUE,E111=TRUE,E112=TRUE,E113=TRUE,E114=TRUE,E115=TRUE,E116=TRUE)</f>
        <v>1</v>
      </c>
      <c r="F117" s="11"/>
      <c r="G117" s="57"/>
      <c r="H117" s="11"/>
      <c r="I117" s="11"/>
      <c r="J117" s="11"/>
      <c r="K117" s="11"/>
      <c r="L117" s="11"/>
      <c r="M117" s="11"/>
      <c r="N117" s="11"/>
      <c r="O117" s="11"/>
      <c r="P117" s="11"/>
      <c r="Q117" s="11"/>
      <c r="R117" s="11"/>
      <c r="S117" s="11"/>
      <c r="T117" s="11"/>
      <c r="U117" s="11"/>
      <c r="V117" s="11"/>
      <c r="W117" s="11"/>
      <c r="X117" s="11"/>
      <c r="Y117" s="11"/>
      <c r="Z117" s="11"/>
    </row>
    <row r="118" spans="2:26" ht="12.75" hidden="1" customHeight="1" x14ac:dyDescent="0.35">
      <c r="B118" s="11"/>
      <c r="C118" s="11"/>
      <c r="D118" s="58"/>
      <c r="E118" s="59" t="str">
        <f>IF(E117=FALSE,"OK","XXX")</f>
        <v>XXX</v>
      </c>
      <c r="F118" s="60"/>
      <c r="G118" s="61"/>
      <c r="H118" s="11"/>
      <c r="I118" s="11"/>
      <c r="J118" s="11"/>
      <c r="K118" s="11"/>
      <c r="L118" s="11"/>
      <c r="M118" s="11"/>
      <c r="N118" s="11"/>
      <c r="O118" s="11"/>
      <c r="P118" s="11"/>
      <c r="Q118" s="11"/>
      <c r="R118" s="11"/>
      <c r="S118" s="11"/>
      <c r="T118" s="11"/>
      <c r="U118" s="11"/>
      <c r="V118" s="11"/>
      <c r="W118" s="11"/>
      <c r="X118" s="11"/>
      <c r="Y118" s="11"/>
      <c r="Z118" s="11"/>
    </row>
    <row r="119" spans="2:26" ht="12.75" hidden="1" customHeight="1" x14ac:dyDescent="0.35">
      <c r="B119" s="11"/>
      <c r="C119" s="11"/>
      <c r="D119" s="11"/>
      <c r="E119" s="32"/>
      <c r="F119" s="11"/>
      <c r="G119" s="11"/>
      <c r="H119" s="11"/>
      <c r="I119" s="11"/>
      <c r="J119" s="11"/>
      <c r="K119" s="11"/>
      <c r="L119" s="11"/>
      <c r="M119" s="11"/>
      <c r="N119" s="11"/>
      <c r="O119" s="11"/>
      <c r="P119" s="11"/>
      <c r="Q119" s="11"/>
      <c r="R119" s="11"/>
      <c r="S119" s="11"/>
      <c r="T119" s="11"/>
      <c r="U119" s="11"/>
      <c r="V119" s="11"/>
      <c r="W119" s="11"/>
      <c r="X119" s="11"/>
      <c r="Y119" s="11"/>
      <c r="Z119" s="11"/>
    </row>
    <row r="120" spans="2:26" ht="12.75" hidden="1" customHeight="1" x14ac:dyDescent="0.35">
      <c r="B120" s="11"/>
      <c r="C120" s="11"/>
      <c r="D120" s="53" t="s">
        <v>380</v>
      </c>
      <c r="E120" s="54"/>
      <c r="F120" s="55"/>
      <c r="G120" s="56"/>
      <c r="H120" s="11"/>
      <c r="I120" s="11"/>
      <c r="J120" s="11"/>
      <c r="K120" s="11"/>
      <c r="L120" s="11"/>
      <c r="M120" s="11"/>
      <c r="N120" s="11"/>
      <c r="O120" s="11"/>
      <c r="P120" s="11"/>
      <c r="Q120" s="11"/>
      <c r="R120" s="11"/>
      <c r="S120" s="11"/>
      <c r="T120" s="11"/>
      <c r="U120" s="11"/>
      <c r="V120" s="11"/>
      <c r="W120" s="11"/>
      <c r="X120" s="11"/>
      <c r="Y120" s="11"/>
      <c r="Z120" s="11"/>
    </row>
    <row r="121" spans="2:26" ht="12.75" hidden="1" customHeight="1" x14ac:dyDescent="0.35">
      <c r="B121" s="11"/>
      <c r="C121" s="11"/>
      <c r="D121" s="62" t="str">
        <f t="shared" ref="D121:D134" si="2">RIGHT(D3,2)</f>
        <v/>
      </c>
      <c r="E121" s="11" t="b">
        <f>OR(G121=9,G121=8)</f>
        <v>0</v>
      </c>
      <c r="F121" s="11" t="str">
        <f t="shared" ref="F121:F134" si="3">LEFT(D121,1)</f>
        <v/>
      </c>
      <c r="G121" s="57" t="str">
        <f t="shared" ref="G121:G134" si="4">IF(ISERROR(10-F121),"",10-F121)</f>
        <v/>
      </c>
      <c r="H121" s="11"/>
      <c r="I121" s="11"/>
      <c r="J121" s="11"/>
      <c r="K121" s="11"/>
      <c r="L121" s="11"/>
      <c r="M121" s="11"/>
      <c r="N121" s="11"/>
      <c r="O121" s="11"/>
      <c r="P121" s="11"/>
      <c r="Q121" s="11"/>
      <c r="R121" s="11"/>
      <c r="S121" s="11"/>
      <c r="T121" s="11"/>
      <c r="U121" s="11"/>
      <c r="V121" s="11"/>
      <c r="W121" s="11"/>
      <c r="X121" s="11"/>
      <c r="Y121" s="11"/>
      <c r="Z121" s="11"/>
    </row>
    <row r="122" spans="2:26" s="11" customFormat="1" ht="12.75" hidden="1" customHeight="1" x14ac:dyDescent="0.35">
      <c r="D122" s="62" t="str">
        <f t="shared" si="2"/>
        <v/>
      </c>
      <c r="E122" s="11" t="b">
        <f>OR(G122=7,G122=6)</f>
        <v>0</v>
      </c>
      <c r="F122" s="11" t="str">
        <f t="shared" si="3"/>
        <v/>
      </c>
      <c r="G122" s="57" t="str">
        <f t="shared" si="4"/>
        <v/>
      </c>
    </row>
    <row r="123" spans="2:26" s="11" customFormat="1" ht="12.75" hidden="1" customHeight="1" x14ac:dyDescent="0.35">
      <c r="D123" s="62" t="str">
        <f t="shared" si="2"/>
        <v/>
      </c>
      <c r="E123" s="11" t="b">
        <f>OR(G123=7,G123=6)</f>
        <v>0</v>
      </c>
      <c r="F123" s="11" t="str">
        <f t="shared" si="3"/>
        <v/>
      </c>
      <c r="G123" s="57" t="str">
        <f t="shared" si="4"/>
        <v/>
      </c>
    </row>
    <row r="124" spans="2:26" s="11" customFormat="1" ht="12.75" hidden="1" customHeight="1" x14ac:dyDescent="0.35">
      <c r="D124" s="62" t="str">
        <f t="shared" si="2"/>
        <v/>
      </c>
      <c r="E124" s="11" t="b">
        <f>OR(G124=7,G124=6)</f>
        <v>0</v>
      </c>
      <c r="F124" s="11" t="str">
        <f t="shared" si="3"/>
        <v/>
      </c>
      <c r="G124" s="57" t="str">
        <f t="shared" si="4"/>
        <v/>
      </c>
    </row>
    <row r="125" spans="2:26" s="11" customFormat="1" ht="12.75" hidden="1" customHeight="1" x14ac:dyDescent="0.35">
      <c r="D125" s="62" t="str">
        <f t="shared" si="2"/>
        <v/>
      </c>
      <c r="E125" s="11" t="b">
        <f>OR(G125=7,G125=6)</f>
        <v>0</v>
      </c>
      <c r="F125" s="11" t="str">
        <f t="shared" si="3"/>
        <v/>
      </c>
      <c r="G125" s="57" t="str">
        <f t="shared" si="4"/>
        <v/>
      </c>
    </row>
    <row r="126" spans="2:26" s="11" customFormat="1" ht="12.75" hidden="1" customHeight="1" x14ac:dyDescent="0.35">
      <c r="D126" s="62" t="str">
        <f t="shared" si="2"/>
        <v/>
      </c>
      <c r="E126" s="11" t="b">
        <f>OR(G126=5,G126=4)</f>
        <v>0</v>
      </c>
      <c r="F126" s="11" t="str">
        <f t="shared" si="3"/>
        <v/>
      </c>
      <c r="G126" s="57" t="str">
        <f t="shared" si="4"/>
        <v/>
      </c>
    </row>
    <row r="127" spans="2:26" s="11" customFormat="1" ht="12.75" hidden="1" customHeight="1" x14ac:dyDescent="0.35">
      <c r="D127" s="62" t="str">
        <f t="shared" si="2"/>
        <v/>
      </c>
      <c r="E127" s="11" t="b">
        <f>OR(G127=5,G127=4)</f>
        <v>0</v>
      </c>
      <c r="F127" s="11" t="str">
        <f t="shared" si="3"/>
        <v/>
      </c>
      <c r="G127" s="57" t="str">
        <f t="shared" si="4"/>
        <v/>
      </c>
    </row>
    <row r="128" spans="2:26" s="11" customFormat="1" ht="12.75" hidden="1" customHeight="1" x14ac:dyDescent="0.35">
      <c r="D128" s="62" t="str">
        <f t="shared" si="2"/>
        <v/>
      </c>
      <c r="E128" s="11" t="b">
        <f>OR(G128=5,G128=4)</f>
        <v>0</v>
      </c>
      <c r="F128" s="11" t="str">
        <f t="shared" si="3"/>
        <v/>
      </c>
      <c r="G128" s="57" t="str">
        <f t="shared" si="4"/>
        <v/>
      </c>
    </row>
    <row r="129" spans="2:74" s="11" customFormat="1" ht="12.75" hidden="1" customHeight="1" x14ac:dyDescent="0.35">
      <c r="D129" s="62" t="str">
        <f t="shared" si="2"/>
        <v/>
      </c>
      <c r="E129" s="11" t="b">
        <f>OR(G129=3,G129=2)</f>
        <v>0</v>
      </c>
      <c r="F129" s="11" t="str">
        <f t="shared" si="3"/>
        <v/>
      </c>
      <c r="G129" s="57" t="str">
        <f t="shared" si="4"/>
        <v/>
      </c>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row>
    <row r="130" spans="2:74" s="11" customFormat="1" ht="12.75" hidden="1" customHeight="1" x14ac:dyDescent="0.35">
      <c r="D130" s="62" t="str">
        <f t="shared" si="2"/>
        <v/>
      </c>
      <c r="E130" s="11" t="b">
        <f>OR(G130=3,G130=2)</f>
        <v>0</v>
      </c>
      <c r="F130" s="11" t="str">
        <f t="shared" si="3"/>
        <v/>
      </c>
      <c r="G130" s="57" t="str">
        <f t="shared" si="4"/>
        <v/>
      </c>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row>
    <row r="131" spans="2:74" s="11" customFormat="1" ht="12.75" hidden="1" customHeight="1" x14ac:dyDescent="0.35">
      <c r="D131" s="62" t="str">
        <f t="shared" si="2"/>
        <v/>
      </c>
      <c r="E131" s="11" t="b">
        <f>OR(G131=3,G131=2)</f>
        <v>0</v>
      </c>
      <c r="F131" s="11" t="str">
        <f t="shared" si="3"/>
        <v/>
      </c>
      <c r="G131" s="57" t="str">
        <f t="shared" si="4"/>
        <v/>
      </c>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row>
    <row r="132" spans="2:74" ht="12.75" hidden="1" customHeight="1" x14ac:dyDescent="0.35">
      <c r="B132" s="11"/>
      <c r="C132" s="11"/>
      <c r="D132" s="62" t="str">
        <f t="shared" si="2"/>
        <v/>
      </c>
      <c r="E132" s="11" t="b">
        <f>OR(G132=7,G132=6)</f>
        <v>0</v>
      </c>
      <c r="F132" s="11" t="str">
        <f t="shared" si="3"/>
        <v/>
      </c>
      <c r="G132" s="57" t="str">
        <f t="shared" si="4"/>
        <v/>
      </c>
      <c r="H132" s="11"/>
      <c r="I132" s="11"/>
      <c r="J132" s="11"/>
      <c r="K132" s="11"/>
      <c r="L132" s="11"/>
      <c r="M132" s="11"/>
      <c r="N132" s="11"/>
      <c r="O132" s="11"/>
      <c r="P132" s="11"/>
      <c r="Q132" s="11"/>
      <c r="R132" s="11"/>
      <c r="S132" s="11"/>
      <c r="T132" s="11"/>
      <c r="U132" s="11"/>
      <c r="V132" s="11"/>
      <c r="W132" s="11"/>
      <c r="X132" s="11"/>
      <c r="Y132" s="11"/>
      <c r="Z132" s="11"/>
    </row>
    <row r="133" spans="2:74" ht="12.75" hidden="1" customHeight="1" x14ac:dyDescent="0.35">
      <c r="B133" s="11"/>
      <c r="C133" s="11"/>
      <c r="D133" s="62" t="str">
        <f t="shared" si="2"/>
        <v/>
      </c>
      <c r="E133" s="11" t="b">
        <f>OR(G133=5,G133=4)</f>
        <v>0</v>
      </c>
      <c r="F133" s="11" t="str">
        <f t="shared" si="3"/>
        <v/>
      </c>
      <c r="G133" s="57" t="str">
        <f t="shared" si="4"/>
        <v/>
      </c>
      <c r="H133" s="11"/>
      <c r="I133" s="11"/>
      <c r="J133" s="11"/>
      <c r="K133" s="11"/>
      <c r="L133" s="11"/>
      <c r="M133" s="11"/>
      <c r="N133" s="11"/>
      <c r="O133" s="11"/>
      <c r="P133" s="11"/>
      <c r="Q133" s="11"/>
      <c r="R133" s="11"/>
      <c r="S133" s="11"/>
      <c r="T133" s="11"/>
      <c r="U133" s="11"/>
      <c r="V133" s="11"/>
      <c r="W133" s="11"/>
      <c r="X133" s="11"/>
      <c r="Y133" s="11"/>
      <c r="Z133" s="11"/>
    </row>
    <row r="134" spans="2:74" ht="12.75" hidden="1" customHeight="1" x14ac:dyDescent="0.35">
      <c r="B134" s="11"/>
      <c r="C134" s="11"/>
      <c r="D134" s="62" t="str">
        <f t="shared" si="2"/>
        <v/>
      </c>
      <c r="E134" s="11" t="b">
        <f>OR(G134=3,G134=2)</f>
        <v>0</v>
      </c>
      <c r="F134" s="11" t="str">
        <f t="shared" si="3"/>
        <v/>
      </c>
      <c r="G134" s="57" t="str">
        <f t="shared" si="4"/>
        <v/>
      </c>
      <c r="H134" s="11"/>
      <c r="I134" s="11"/>
      <c r="J134" s="11"/>
      <c r="K134" s="11"/>
      <c r="L134" s="11"/>
      <c r="M134" s="11"/>
      <c r="N134" s="11"/>
      <c r="O134" s="11"/>
      <c r="P134" s="11"/>
      <c r="Q134" s="11"/>
      <c r="R134" s="11"/>
      <c r="S134" s="11"/>
      <c r="T134" s="11"/>
      <c r="U134" s="11"/>
      <c r="V134" s="11"/>
      <c r="W134" s="11"/>
      <c r="X134" s="11"/>
      <c r="Y134" s="11"/>
      <c r="Z134" s="11"/>
    </row>
    <row r="135" spans="2:74" ht="12.75" hidden="1" customHeight="1" x14ac:dyDescent="0.35">
      <c r="B135" s="11"/>
      <c r="C135" s="11"/>
      <c r="D135" s="28"/>
      <c r="E135" s="21" t="b">
        <f>OR(E121=FALSE,E122=FALSE,E123=FALSE,E124=FALSE,E125=FALSE,E126=FALSE,E127=FALSE,E128=FALSE,E129=FALSE,E130=FALSE,E131=FALSE,E132=FALSE,E133=FALSE,E134=FALSE)</f>
        <v>1</v>
      </c>
      <c r="F135" s="11"/>
      <c r="G135" s="57"/>
      <c r="H135" s="11"/>
      <c r="I135" s="11"/>
      <c r="J135" s="11"/>
      <c r="K135" s="11"/>
      <c r="L135" s="11"/>
      <c r="M135" s="11"/>
      <c r="N135" s="11"/>
      <c r="O135" s="11"/>
      <c r="P135" s="11"/>
      <c r="Q135" s="11"/>
      <c r="R135" s="11"/>
      <c r="S135" s="11"/>
      <c r="T135" s="11"/>
      <c r="U135" s="11"/>
      <c r="V135" s="11"/>
      <c r="W135" s="11"/>
      <c r="X135" s="11"/>
      <c r="Y135" s="11"/>
      <c r="Z135" s="11"/>
    </row>
    <row r="136" spans="2:74" ht="12.75" hidden="1" customHeight="1" x14ac:dyDescent="0.35">
      <c r="B136" s="11"/>
      <c r="C136" s="11"/>
      <c r="D136" s="58"/>
      <c r="E136" s="59" t="str">
        <f>IF(E135=FALSE,"OK","XXX")</f>
        <v>XXX</v>
      </c>
      <c r="F136" s="60"/>
      <c r="G136" s="61"/>
      <c r="H136" s="11"/>
      <c r="I136" s="11"/>
      <c r="J136" s="11"/>
      <c r="K136" s="11"/>
      <c r="L136" s="11"/>
      <c r="M136" s="11"/>
      <c r="N136" s="11"/>
      <c r="O136" s="11"/>
      <c r="P136" s="11"/>
      <c r="Q136" s="11"/>
      <c r="R136" s="11"/>
      <c r="S136" s="11"/>
      <c r="T136" s="11"/>
      <c r="U136" s="11"/>
      <c r="V136" s="11"/>
      <c r="W136" s="11"/>
      <c r="X136" s="11"/>
      <c r="Y136" s="11"/>
      <c r="Z136" s="11"/>
    </row>
    <row r="137" spans="2:74" ht="12.75" hidden="1" customHeight="1" x14ac:dyDescent="0.35">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2:74" hidden="1" x14ac:dyDescent="0.35">
      <c r="C138" s="11"/>
      <c r="I138" s="11"/>
      <c r="J138" s="11"/>
      <c r="K138" s="11"/>
      <c r="L138" s="11"/>
      <c r="M138" s="11"/>
      <c r="N138" s="11"/>
      <c r="O138" s="11"/>
      <c r="P138" s="11"/>
      <c r="Q138" s="11"/>
      <c r="R138" s="11"/>
      <c r="S138" s="11"/>
      <c r="T138" s="11"/>
      <c r="U138" s="11"/>
      <c r="V138" s="11"/>
      <c r="W138" s="11"/>
      <c r="X138" s="11"/>
      <c r="Y138" s="11"/>
      <c r="Z138" s="11"/>
    </row>
    <row r="139" spans="2:74" s="11" customFormat="1" hidden="1" x14ac:dyDescent="0.35">
      <c r="B139" s="1"/>
      <c r="C139" s="1"/>
      <c r="D139" s="1"/>
    </row>
    <row r="140" spans="2:74" s="1" customFormat="1" hidden="1" x14ac:dyDescent="0.35"/>
    <row r="141" spans="2:74" s="1" customFormat="1" x14ac:dyDescent="0.35"/>
    <row r="142" spans="2:74" s="1" customFormat="1" x14ac:dyDescent="0.35"/>
    <row r="143" spans="2:74" s="1" customFormat="1" x14ac:dyDescent="0.35"/>
    <row r="144" spans="2:74" s="1" customFormat="1" x14ac:dyDescent="0.35"/>
    <row r="145" spans="3:3" s="1" customFormat="1" x14ac:dyDescent="0.35"/>
    <row r="146" spans="3:3" s="1" customFormat="1" x14ac:dyDescent="0.35"/>
    <row r="147" spans="3:3" s="1" customFormat="1" x14ac:dyDescent="0.35"/>
    <row r="148" spans="3:3" s="1" customFormat="1" x14ac:dyDescent="0.35"/>
    <row r="149" spans="3:3" s="1" customFormat="1" x14ac:dyDescent="0.35"/>
    <row r="150" spans="3:3" s="1" customFormat="1" x14ac:dyDescent="0.35">
      <c r="C150" s="81"/>
    </row>
    <row r="151" spans="3:3" s="1" customFormat="1" x14ac:dyDescent="0.35">
      <c r="C151" s="81"/>
    </row>
    <row r="152" spans="3:3" s="1" customFormat="1" x14ac:dyDescent="0.35">
      <c r="C152" s="81"/>
    </row>
    <row r="153" spans="3:3" s="1" customFormat="1" x14ac:dyDescent="0.35">
      <c r="C153" s="81"/>
    </row>
    <row r="154" spans="3:3" s="1" customFormat="1" x14ac:dyDescent="0.35">
      <c r="C154" s="81"/>
    </row>
    <row r="155" spans="3:3" s="1" customFormat="1" x14ac:dyDescent="0.35">
      <c r="C155" s="81"/>
    </row>
    <row r="156" spans="3:3" s="1" customFormat="1" x14ac:dyDescent="0.35">
      <c r="C156" s="81"/>
    </row>
    <row r="157" spans="3:3" s="1" customFormat="1" x14ac:dyDescent="0.35">
      <c r="C157" s="81"/>
    </row>
    <row r="158" spans="3:3" s="1" customFormat="1" x14ac:dyDescent="0.35">
      <c r="C158" s="81"/>
    </row>
    <row r="159" spans="3:3" s="1" customFormat="1" x14ac:dyDescent="0.35">
      <c r="C159" s="81"/>
    </row>
    <row r="160" spans="3:3" s="1" customFormat="1" x14ac:dyDescent="0.35">
      <c r="C160" s="81"/>
    </row>
    <row r="161" spans="3:3" s="1" customFormat="1" x14ac:dyDescent="0.35">
      <c r="C161" s="81"/>
    </row>
    <row r="162" spans="3:3" s="1" customFormat="1" x14ac:dyDescent="0.35">
      <c r="C162" s="81"/>
    </row>
    <row r="163" spans="3:3" s="1" customFormat="1" x14ac:dyDescent="0.35">
      <c r="C163" s="81"/>
    </row>
    <row r="164" spans="3:3" s="1" customFormat="1" x14ac:dyDescent="0.35">
      <c r="C164" s="81"/>
    </row>
    <row r="165" spans="3:3" s="1" customFormat="1" x14ac:dyDescent="0.35">
      <c r="C165" s="81"/>
    </row>
    <row r="166" spans="3:3" s="1" customFormat="1" x14ac:dyDescent="0.35">
      <c r="C166" s="81"/>
    </row>
    <row r="167" spans="3:3" s="1" customFormat="1" x14ac:dyDescent="0.35">
      <c r="C167" s="81"/>
    </row>
    <row r="168" spans="3:3" s="1" customFormat="1" x14ac:dyDescent="0.35">
      <c r="C168" s="81"/>
    </row>
    <row r="169" spans="3:3" s="1" customFormat="1" x14ac:dyDescent="0.35"/>
    <row r="170" spans="3:3" s="1" customFormat="1" x14ac:dyDescent="0.35"/>
    <row r="171" spans="3:3" s="1" customFormat="1" x14ac:dyDescent="0.35"/>
    <row r="172" spans="3:3" s="1" customFormat="1" x14ac:dyDescent="0.35"/>
    <row r="173" spans="3:3" s="1" customFormat="1" x14ac:dyDescent="0.35"/>
    <row r="174" spans="3:3" s="1" customFormat="1" x14ac:dyDescent="0.35"/>
    <row r="175" spans="3:3" s="1" customFormat="1" x14ac:dyDescent="0.35"/>
    <row r="176" spans="3:3" s="1" customFormat="1" x14ac:dyDescent="0.35"/>
    <row r="177" spans="1:45" x14ac:dyDescent="0.35">
      <c r="A177" s="1"/>
      <c r="AA177" s="1"/>
      <c r="AB177" s="1"/>
      <c r="AC177" s="1"/>
      <c r="AD177" s="1"/>
      <c r="AE177" s="1"/>
      <c r="AF177" s="1"/>
      <c r="AG177" s="1"/>
      <c r="AH177" s="1"/>
      <c r="AI177" s="1"/>
      <c r="AJ177" s="1"/>
      <c r="AK177" s="1"/>
      <c r="AL177" s="1"/>
      <c r="AM177" s="1"/>
      <c r="AN177" s="1"/>
      <c r="AO177" s="1"/>
      <c r="AP177" s="1"/>
      <c r="AQ177" s="1"/>
      <c r="AR177" s="1"/>
      <c r="AS177" s="1"/>
    </row>
    <row r="178" spans="1:45" x14ac:dyDescent="0.35">
      <c r="A178" s="1"/>
      <c r="AA178" s="1"/>
      <c r="AB178" s="1"/>
      <c r="AC178" s="1"/>
      <c r="AD178" s="1"/>
      <c r="AE178" s="1"/>
      <c r="AF178" s="1"/>
      <c r="AG178" s="1"/>
      <c r="AH178" s="1"/>
      <c r="AI178" s="1"/>
      <c r="AJ178" s="1"/>
      <c r="AK178" s="1"/>
      <c r="AL178" s="1"/>
      <c r="AM178" s="1"/>
      <c r="AN178" s="1"/>
      <c r="AO178" s="1"/>
      <c r="AP178" s="1"/>
      <c r="AQ178" s="1"/>
      <c r="AR178" s="1"/>
      <c r="AS178" s="1"/>
    </row>
    <row r="179" spans="1:45" x14ac:dyDescent="0.35">
      <c r="A179" s="1"/>
      <c r="AA179" s="1"/>
      <c r="AB179" s="1"/>
      <c r="AC179" s="1"/>
      <c r="AD179" s="1"/>
      <c r="AE179" s="1"/>
      <c r="AF179" s="1"/>
      <c r="AG179" s="1"/>
      <c r="AH179" s="1"/>
      <c r="AI179" s="1"/>
      <c r="AJ179" s="1"/>
      <c r="AK179" s="1"/>
      <c r="AL179" s="1"/>
      <c r="AM179" s="1"/>
      <c r="AN179" s="1"/>
      <c r="AO179" s="1"/>
      <c r="AP179" s="1"/>
      <c r="AQ179" s="1"/>
      <c r="AR179" s="1"/>
      <c r="AS179" s="1"/>
    </row>
    <row r="180" spans="1:45" x14ac:dyDescent="0.35">
      <c r="A180" s="1"/>
      <c r="AA180" s="1"/>
      <c r="AB180" s="1"/>
      <c r="AC180" s="1"/>
      <c r="AD180" s="1"/>
      <c r="AE180" s="1"/>
      <c r="AF180" s="1"/>
      <c r="AG180" s="1"/>
      <c r="AH180" s="1"/>
      <c r="AI180" s="1"/>
      <c r="AJ180" s="1"/>
      <c r="AK180" s="1"/>
      <c r="AL180" s="1"/>
      <c r="AM180" s="1"/>
      <c r="AN180" s="1"/>
      <c r="AO180" s="1"/>
      <c r="AP180" s="1"/>
      <c r="AQ180" s="1"/>
      <c r="AR180" s="1"/>
      <c r="AS180" s="1"/>
    </row>
    <row r="181" spans="1:45" x14ac:dyDescent="0.35">
      <c r="A181" s="1"/>
      <c r="AA181" s="1"/>
      <c r="AB181" s="1"/>
      <c r="AC181" s="1"/>
      <c r="AD181" s="1"/>
      <c r="AE181" s="1"/>
      <c r="AF181" s="1"/>
      <c r="AG181" s="1"/>
      <c r="AH181" s="1"/>
      <c r="AI181" s="1"/>
      <c r="AJ181" s="1"/>
      <c r="AK181" s="1"/>
      <c r="AL181" s="1"/>
      <c r="AM181" s="1"/>
      <c r="AN181" s="1"/>
      <c r="AO181" s="1"/>
      <c r="AP181" s="1"/>
      <c r="AQ181" s="1"/>
      <c r="AR181" s="1"/>
      <c r="AS181" s="1"/>
    </row>
    <row r="182" spans="1:45" x14ac:dyDescent="0.35">
      <c r="A182" s="1"/>
      <c r="AA182" s="1"/>
      <c r="AB182" s="1"/>
      <c r="AC182" s="1"/>
      <c r="AD182" s="1"/>
      <c r="AE182" s="1"/>
      <c r="AF182" s="1"/>
      <c r="AG182" s="1"/>
      <c r="AH182" s="1"/>
      <c r="AI182" s="1"/>
      <c r="AJ182" s="1"/>
      <c r="AK182" s="1"/>
      <c r="AL182" s="1"/>
      <c r="AM182" s="1"/>
      <c r="AN182" s="1"/>
      <c r="AO182" s="1"/>
      <c r="AP182" s="1"/>
      <c r="AQ182" s="1"/>
      <c r="AR182" s="1"/>
      <c r="AS182" s="1"/>
    </row>
    <row r="183" spans="1:45" x14ac:dyDescent="0.35">
      <c r="A183" s="1"/>
      <c r="AA183" s="1"/>
      <c r="AB183" s="1"/>
      <c r="AC183" s="1"/>
      <c r="AD183" s="1"/>
      <c r="AE183" s="1"/>
      <c r="AF183" s="1"/>
      <c r="AG183" s="1"/>
      <c r="AH183" s="1"/>
      <c r="AI183" s="1"/>
      <c r="AJ183" s="1"/>
      <c r="AK183" s="1"/>
      <c r="AL183" s="1"/>
      <c r="AM183" s="1"/>
      <c r="AN183" s="1"/>
      <c r="AO183" s="1"/>
      <c r="AP183" s="1"/>
      <c r="AQ183" s="1"/>
      <c r="AR183" s="1"/>
      <c r="AS183" s="1"/>
    </row>
    <row r="184" spans="1:45" hidden="1" x14ac:dyDescent="0.35">
      <c r="C184" s="1" t="s">
        <v>376</v>
      </c>
      <c r="D184" s="1" t="s">
        <v>384</v>
      </c>
    </row>
    <row r="185" spans="1:45" hidden="1" x14ac:dyDescent="0.35">
      <c r="C185" s="1" t="s">
        <v>551</v>
      </c>
      <c r="D185" s="1" t="s">
        <v>381</v>
      </c>
    </row>
    <row r="186" spans="1:45" hidden="1" x14ac:dyDescent="0.35">
      <c r="C186" s="1" t="s">
        <v>385</v>
      </c>
      <c r="D186" s="1" t="s">
        <v>3</v>
      </c>
    </row>
    <row r="187" spans="1:45" hidden="1" x14ac:dyDescent="0.35">
      <c r="C187" s="1" t="s">
        <v>386</v>
      </c>
      <c r="D187" s="1" t="s">
        <v>387</v>
      </c>
    </row>
    <row r="188" spans="1:45" hidden="1" x14ac:dyDescent="0.35">
      <c r="C188" s="1" t="s">
        <v>552</v>
      </c>
      <c r="D188" s="1" t="s">
        <v>382</v>
      </c>
    </row>
    <row r="189" spans="1:45" hidden="1" x14ac:dyDescent="0.35">
      <c r="C189" s="1" t="s">
        <v>555</v>
      </c>
      <c r="D189" s="1" t="s">
        <v>547</v>
      </c>
    </row>
    <row r="190" spans="1:45" hidden="1" x14ac:dyDescent="0.35">
      <c r="C190" s="1" t="s">
        <v>388</v>
      </c>
      <c r="D190" s="1" t="s">
        <v>76</v>
      </c>
    </row>
    <row r="191" spans="1:45" hidden="1" x14ac:dyDescent="0.35">
      <c r="C191" s="1" t="s">
        <v>389</v>
      </c>
      <c r="D191" s="1" t="s">
        <v>104</v>
      </c>
    </row>
    <row r="192" spans="1:45" hidden="1" x14ac:dyDescent="0.35">
      <c r="C192" s="1" t="s">
        <v>390</v>
      </c>
      <c r="D192" s="1" t="s">
        <v>125</v>
      </c>
    </row>
    <row r="193" spans="3:4" hidden="1" x14ac:dyDescent="0.35">
      <c r="C193" s="1" t="s">
        <v>398</v>
      </c>
      <c r="D193" s="1" t="s">
        <v>383</v>
      </c>
    </row>
    <row r="194" spans="3:4" hidden="1" x14ac:dyDescent="0.35">
      <c r="C194" s="1" t="s">
        <v>391</v>
      </c>
      <c r="D194" s="1" t="s">
        <v>161</v>
      </c>
    </row>
    <row r="195" spans="3:4" hidden="1" x14ac:dyDescent="0.35">
      <c r="C195" s="1" t="s">
        <v>181</v>
      </c>
      <c r="D195" s="1" t="s">
        <v>392</v>
      </c>
    </row>
    <row r="196" spans="3:4" hidden="1" x14ac:dyDescent="0.35">
      <c r="C196" s="1" t="s">
        <v>204</v>
      </c>
      <c r="D196" s="1" t="s">
        <v>204</v>
      </c>
    </row>
    <row r="197" spans="3:4" hidden="1" x14ac:dyDescent="0.35">
      <c r="C197" s="1" t="s">
        <v>393</v>
      </c>
      <c r="D197" s="1" t="s">
        <v>235</v>
      </c>
    </row>
    <row r="198" spans="3:4" hidden="1" x14ac:dyDescent="0.35">
      <c r="C198" s="1" t="s">
        <v>553</v>
      </c>
      <c r="D198" s="1" t="s">
        <v>554</v>
      </c>
    </row>
    <row r="199" spans="3:4" hidden="1" x14ac:dyDescent="0.35">
      <c r="C199" s="1" t="s">
        <v>394</v>
      </c>
      <c r="D199" s="1" t="s">
        <v>261</v>
      </c>
    </row>
    <row r="200" spans="3:4" hidden="1" x14ac:dyDescent="0.35">
      <c r="C200" s="1" t="s">
        <v>395</v>
      </c>
      <c r="D200" s="1" t="s">
        <v>288</v>
      </c>
    </row>
    <row r="201" spans="3:4" hidden="1" x14ac:dyDescent="0.35">
      <c r="C201" s="1" t="s">
        <v>399</v>
      </c>
      <c r="D201" s="1" t="s">
        <v>400</v>
      </c>
    </row>
    <row r="202" spans="3:4" hidden="1" x14ac:dyDescent="0.35">
      <c r="C202" s="1" t="s">
        <v>396</v>
      </c>
      <c r="D202" s="1" t="s">
        <v>323</v>
      </c>
    </row>
    <row r="203" spans="3:4" hidden="1" x14ac:dyDescent="0.35"/>
  </sheetData>
  <sheetProtection algorithmName="SHA-512" hashValue="KdXB/NumV1/m+gg51FxltrqKqSEL53jpesAr7Z+DQ8JQ89ixPNIBXjVPcR2V8woA+JLzl3ipbp/JasOBYNGiWQ==" saltValue="ZGTnxp9DswcRhNIZChIPLg==" spinCount="100000" sheet="1" objects="1" scenarios="1" selectLockedCells="1"/>
  <sortState ref="C185:D202">
    <sortCondition ref="C185:C202"/>
  </sortState>
  <mergeCells count="2">
    <mergeCell ref="AL2:AR2"/>
    <mergeCell ref="H20:H37"/>
  </mergeCells>
  <dataValidations count="1">
    <dataValidation type="list" allowBlank="1" showInputMessage="1" showErrorMessage="1" sqref="D20:D37">
      <formula1>$C$184:$C$202</formula1>
    </dataValidation>
  </dataValidations>
  <pageMargins left="0.7" right="0.7" top="0.75" bottom="0.75"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1"/>
  <sheetViews>
    <sheetView workbookViewId="0">
      <pane ySplit="1" topLeftCell="A2" activePane="bottomLeft" state="frozen"/>
      <selection activeCell="E4" sqref="E4"/>
      <selection pane="bottomLeft" activeCell="E3" sqref="E3"/>
    </sheetView>
  </sheetViews>
  <sheetFormatPr defaultColWidth="11.54296875" defaultRowHeight="14.5" customHeight="1" x14ac:dyDescent="0.35"/>
  <cols>
    <col min="1" max="1" width="8" style="1" customWidth="1"/>
    <col min="2" max="2" width="30.7265625" style="1" customWidth="1"/>
    <col min="3" max="3" width="7.1796875" style="66" customWidth="1"/>
    <col min="4" max="4" width="7" style="1" customWidth="1"/>
    <col min="5" max="16384" width="11.54296875" style="1"/>
  </cols>
  <sheetData>
    <row r="1" spans="1:4" s="2" customFormat="1" ht="14.5" customHeight="1" x14ac:dyDescent="0.35">
      <c r="A1" s="112" t="s">
        <v>0</v>
      </c>
      <c r="B1" s="112" t="s">
        <v>1</v>
      </c>
      <c r="C1" s="112" t="s">
        <v>2</v>
      </c>
      <c r="D1" s="83" t="s">
        <v>952</v>
      </c>
    </row>
    <row r="2" spans="1:4" ht="14.5" customHeight="1" x14ac:dyDescent="0.35">
      <c r="A2" s="1" t="s">
        <v>388</v>
      </c>
      <c r="B2" s="1" t="s">
        <v>103</v>
      </c>
      <c r="C2" s="1" t="s">
        <v>24</v>
      </c>
      <c r="D2" s="75">
        <v>157</v>
      </c>
    </row>
    <row r="3" spans="1:4" ht="14.5" customHeight="1" x14ac:dyDescent="0.35">
      <c r="A3" s="1" t="s">
        <v>204</v>
      </c>
      <c r="B3" s="1" t="s">
        <v>231</v>
      </c>
      <c r="C3" s="1" t="s">
        <v>17</v>
      </c>
      <c r="D3" s="75">
        <v>154</v>
      </c>
    </row>
    <row r="4" spans="1:4" ht="14.5" customHeight="1" x14ac:dyDescent="0.35">
      <c r="A4" s="1" t="s">
        <v>204</v>
      </c>
      <c r="B4" s="1" t="s">
        <v>217</v>
      </c>
      <c r="C4" s="1" t="s">
        <v>17</v>
      </c>
      <c r="D4" s="75">
        <v>150</v>
      </c>
    </row>
    <row r="5" spans="1:4" s="3" customFormat="1" ht="14.5" customHeight="1" x14ac:dyDescent="0.35">
      <c r="A5" s="1" t="s">
        <v>385</v>
      </c>
      <c r="B5" s="1" t="s">
        <v>30</v>
      </c>
      <c r="C5" s="1" t="s">
        <v>24</v>
      </c>
      <c r="D5" s="75">
        <v>142</v>
      </c>
    </row>
    <row r="6" spans="1:4" ht="14.5" customHeight="1" x14ac:dyDescent="0.35">
      <c r="A6" s="1" t="s">
        <v>204</v>
      </c>
      <c r="B6" s="1" t="s">
        <v>219</v>
      </c>
      <c r="C6" s="1" t="s">
        <v>17</v>
      </c>
      <c r="D6" s="75">
        <v>139</v>
      </c>
    </row>
    <row r="7" spans="1:4" ht="14.5" customHeight="1" x14ac:dyDescent="0.35">
      <c r="A7" s="1" t="s">
        <v>204</v>
      </c>
      <c r="B7" s="1" t="s">
        <v>226</v>
      </c>
      <c r="C7" s="1" t="s">
        <v>24</v>
      </c>
      <c r="D7" s="75">
        <v>126</v>
      </c>
    </row>
    <row r="8" spans="1:4" ht="14.5" customHeight="1" x14ac:dyDescent="0.35">
      <c r="A8" s="1" t="s">
        <v>204</v>
      </c>
      <c r="B8" s="1" t="s">
        <v>824</v>
      </c>
      <c r="C8" s="1" t="s">
        <v>24</v>
      </c>
      <c r="D8" s="75">
        <v>119</v>
      </c>
    </row>
    <row r="9" spans="1:4" s="3" customFormat="1" ht="14.5" customHeight="1" x14ac:dyDescent="0.35">
      <c r="A9" s="1" t="s">
        <v>204</v>
      </c>
      <c r="B9" s="1" t="s">
        <v>55</v>
      </c>
      <c r="C9" s="1" t="s">
        <v>17</v>
      </c>
      <c r="D9" s="75">
        <v>113</v>
      </c>
    </row>
    <row r="10" spans="1:4" ht="14.5" customHeight="1" x14ac:dyDescent="0.35">
      <c r="A10" s="1" t="s">
        <v>394</v>
      </c>
      <c r="B10" s="1" t="s">
        <v>408</v>
      </c>
      <c r="C10" s="1" t="s">
        <v>17</v>
      </c>
      <c r="D10" s="75">
        <v>113</v>
      </c>
    </row>
    <row r="11" spans="1:4" ht="14.5" customHeight="1" x14ac:dyDescent="0.35">
      <c r="A11" s="1" t="s">
        <v>388</v>
      </c>
      <c r="B11" s="1" t="s">
        <v>703</v>
      </c>
      <c r="C11" s="1" t="s">
        <v>8</v>
      </c>
      <c r="D11" s="75">
        <v>108</v>
      </c>
    </row>
    <row r="12" spans="1:4" ht="14.5" customHeight="1" x14ac:dyDescent="0.35">
      <c r="A12" s="1" t="s">
        <v>181</v>
      </c>
      <c r="B12" s="1" t="s">
        <v>809</v>
      </c>
      <c r="C12" s="1" t="s">
        <v>24</v>
      </c>
      <c r="D12" s="75">
        <v>108</v>
      </c>
    </row>
    <row r="13" spans="1:4" ht="14.5" customHeight="1" x14ac:dyDescent="0.35">
      <c r="A13" s="1" t="s">
        <v>388</v>
      </c>
      <c r="B13" s="1" t="s">
        <v>421</v>
      </c>
      <c r="C13" s="1" t="s">
        <v>24</v>
      </c>
      <c r="D13" s="75">
        <v>107</v>
      </c>
    </row>
    <row r="14" spans="1:4" ht="14.5" customHeight="1" x14ac:dyDescent="0.35">
      <c r="A14" s="1" t="s">
        <v>391</v>
      </c>
      <c r="B14" s="1" t="s">
        <v>783</v>
      </c>
      <c r="C14" s="1" t="s">
        <v>24</v>
      </c>
      <c r="D14" s="75">
        <v>106</v>
      </c>
    </row>
    <row r="15" spans="1:4" ht="14.5" customHeight="1" x14ac:dyDescent="0.35">
      <c r="A15" s="1" t="s">
        <v>181</v>
      </c>
      <c r="B15" s="1" t="s">
        <v>798</v>
      </c>
      <c r="C15" s="1" t="s">
        <v>17</v>
      </c>
      <c r="D15" s="75">
        <v>105</v>
      </c>
    </row>
    <row r="16" spans="1:4" ht="14.5" customHeight="1" x14ac:dyDescent="0.35">
      <c r="A16" s="1" t="s">
        <v>386</v>
      </c>
      <c r="B16" s="1" t="s">
        <v>417</v>
      </c>
      <c r="C16" s="1" t="s">
        <v>24</v>
      </c>
      <c r="D16" s="75">
        <v>103</v>
      </c>
    </row>
    <row r="17" spans="1:4" ht="14.5" customHeight="1" x14ac:dyDescent="0.35">
      <c r="A17" s="1" t="s">
        <v>388</v>
      </c>
      <c r="B17" s="1" t="s">
        <v>420</v>
      </c>
      <c r="C17" s="1" t="s">
        <v>17</v>
      </c>
      <c r="D17" s="75">
        <v>103</v>
      </c>
    </row>
    <row r="18" spans="1:4" ht="14.5" customHeight="1" x14ac:dyDescent="0.35">
      <c r="A18" s="1" t="s">
        <v>204</v>
      </c>
      <c r="B18" s="1" t="s">
        <v>816</v>
      </c>
      <c r="C18" s="1" t="s">
        <v>8</v>
      </c>
      <c r="D18" s="75">
        <v>102</v>
      </c>
    </row>
    <row r="19" spans="1:4" ht="14.5" customHeight="1" x14ac:dyDescent="0.35">
      <c r="A19" s="1" t="s">
        <v>204</v>
      </c>
      <c r="B19" s="1" t="s">
        <v>397</v>
      </c>
      <c r="C19" s="1" t="s">
        <v>8</v>
      </c>
      <c r="D19" s="75">
        <v>100</v>
      </c>
    </row>
    <row r="20" spans="1:4" s="3" customFormat="1" ht="14.5" customHeight="1" x14ac:dyDescent="0.35">
      <c r="A20" s="1" t="s">
        <v>204</v>
      </c>
      <c r="B20" s="1" t="s">
        <v>825</v>
      </c>
      <c r="C20" s="1" t="s">
        <v>24</v>
      </c>
      <c r="D20" s="75">
        <v>99</v>
      </c>
    </row>
    <row r="21" spans="1:4" ht="14.5" customHeight="1" x14ac:dyDescent="0.35">
      <c r="A21" s="1" t="s">
        <v>204</v>
      </c>
      <c r="B21" s="1" t="s">
        <v>75</v>
      </c>
      <c r="C21" s="1" t="s">
        <v>24</v>
      </c>
      <c r="D21" s="75">
        <v>98</v>
      </c>
    </row>
    <row r="22" spans="1:4" ht="14.5" customHeight="1" x14ac:dyDescent="0.35">
      <c r="A22" s="1" t="s">
        <v>394</v>
      </c>
      <c r="B22" s="1" t="s">
        <v>526</v>
      </c>
      <c r="C22" s="1" t="s">
        <v>8</v>
      </c>
      <c r="D22" s="75">
        <v>96</v>
      </c>
    </row>
    <row r="23" spans="1:4" ht="14.5" customHeight="1" x14ac:dyDescent="0.35">
      <c r="A23" s="1" t="s">
        <v>390</v>
      </c>
      <c r="B23" s="1" t="s">
        <v>427</v>
      </c>
      <c r="C23" s="1" t="s">
        <v>17</v>
      </c>
      <c r="D23" s="75">
        <v>94</v>
      </c>
    </row>
    <row r="24" spans="1:4" ht="14.5" customHeight="1" x14ac:dyDescent="0.35">
      <c r="A24" s="1" t="s">
        <v>204</v>
      </c>
      <c r="B24" s="1" t="s">
        <v>206</v>
      </c>
      <c r="C24" s="1" t="s">
        <v>6</v>
      </c>
      <c r="D24" s="75">
        <v>94</v>
      </c>
    </row>
    <row r="25" spans="1:4" ht="14.5" customHeight="1" x14ac:dyDescent="0.35">
      <c r="A25" s="1" t="s">
        <v>204</v>
      </c>
      <c r="B25" s="1" t="s">
        <v>209</v>
      </c>
      <c r="C25" s="1" t="s">
        <v>8</v>
      </c>
      <c r="D25" s="75">
        <v>94</v>
      </c>
    </row>
    <row r="26" spans="1:4" ht="14.5" customHeight="1" x14ac:dyDescent="0.35">
      <c r="A26" s="1" t="s">
        <v>394</v>
      </c>
      <c r="B26" s="1" t="s">
        <v>286</v>
      </c>
      <c r="C26" s="1" t="s">
        <v>24</v>
      </c>
      <c r="D26" s="75">
        <v>94</v>
      </c>
    </row>
    <row r="27" spans="1:4" ht="14.5" customHeight="1" x14ac:dyDescent="0.35">
      <c r="A27" s="1" t="s">
        <v>181</v>
      </c>
      <c r="B27" s="1" t="s">
        <v>470</v>
      </c>
      <c r="C27" s="1" t="s">
        <v>24</v>
      </c>
      <c r="D27" s="75">
        <v>92</v>
      </c>
    </row>
    <row r="28" spans="1:4" s="3" customFormat="1" ht="14.5" customHeight="1" x14ac:dyDescent="0.35">
      <c r="A28" s="1" t="s">
        <v>393</v>
      </c>
      <c r="B28" s="1" t="s">
        <v>257</v>
      </c>
      <c r="C28" s="1" t="s">
        <v>24</v>
      </c>
      <c r="D28" s="75">
        <v>91</v>
      </c>
    </row>
    <row r="29" spans="1:4" ht="14.5" customHeight="1" x14ac:dyDescent="0.35">
      <c r="A29" s="1" t="s">
        <v>396</v>
      </c>
      <c r="B29" s="1" t="s">
        <v>948</v>
      </c>
      <c r="C29" s="1" t="s">
        <v>24</v>
      </c>
      <c r="D29" s="75">
        <v>91</v>
      </c>
    </row>
    <row r="30" spans="1:4" ht="14.5" customHeight="1" x14ac:dyDescent="0.35">
      <c r="A30" s="1" t="s">
        <v>204</v>
      </c>
      <c r="B30" s="1" t="s">
        <v>826</v>
      </c>
      <c r="C30" s="1" t="s">
        <v>24</v>
      </c>
      <c r="D30" s="75">
        <v>90</v>
      </c>
    </row>
    <row r="31" spans="1:4" ht="14.5" customHeight="1" x14ac:dyDescent="0.35">
      <c r="A31" s="1" t="s">
        <v>385</v>
      </c>
      <c r="B31" s="1" t="s">
        <v>607</v>
      </c>
      <c r="C31" s="1" t="s">
        <v>17</v>
      </c>
      <c r="D31" s="75">
        <v>89</v>
      </c>
    </row>
    <row r="32" spans="1:4" s="3" customFormat="1" ht="14.5" customHeight="1" x14ac:dyDescent="0.35">
      <c r="A32" s="1" t="s">
        <v>398</v>
      </c>
      <c r="B32" s="1" t="s">
        <v>454</v>
      </c>
      <c r="C32" s="1" t="s">
        <v>24</v>
      </c>
      <c r="D32" s="75">
        <v>88</v>
      </c>
    </row>
    <row r="33" spans="1:4" ht="14.5" customHeight="1" x14ac:dyDescent="0.35">
      <c r="A33" s="1" t="s">
        <v>181</v>
      </c>
      <c r="B33" s="1" t="s">
        <v>468</v>
      </c>
      <c r="C33" s="1" t="s">
        <v>17</v>
      </c>
      <c r="D33" s="75">
        <v>88</v>
      </c>
    </row>
    <row r="34" spans="1:4" ht="14.5" customHeight="1" x14ac:dyDescent="0.35">
      <c r="A34" s="1" t="s">
        <v>204</v>
      </c>
      <c r="B34" s="1" t="s">
        <v>472</v>
      </c>
      <c r="C34" s="1" t="s">
        <v>8</v>
      </c>
      <c r="D34" s="75">
        <v>87</v>
      </c>
    </row>
    <row r="35" spans="1:4" ht="14.5" customHeight="1" x14ac:dyDescent="0.35">
      <c r="A35" s="1" t="s">
        <v>181</v>
      </c>
      <c r="B35" s="1" t="s">
        <v>467</v>
      </c>
      <c r="C35" s="1" t="s">
        <v>17</v>
      </c>
      <c r="D35" s="75">
        <v>85</v>
      </c>
    </row>
    <row r="36" spans="1:4" ht="14.5" customHeight="1" x14ac:dyDescent="0.35">
      <c r="A36" s="1" t="s">
        <v>391</v>
      </c>
      <c r="B36" s="1" t="s">
        <v>509</v>
      </c>
      <c r="C36" s="1" t="s">
        <v>17</v>
      </c>
      <c r="D36" s="75">
        <v>84</v>
      </c>
    </row>
    <row r="37" spans="1:4" ht="14.5" customHeight="1" x14ac:dyDescent="0.35">
      <c r="A37" s="1" t="s">
        <v>394</v>
      </c>
      <c r="B37" s="1" t="s">
        <v>187</v>
      </c>
      <c r="C37" s="1" t="s">
        <v>8</v>
      </c>
      <c r="D37" s="75">
        <v>83</v>
      </c>
    </row>
    <row r="38" spans="1:4" ht="14.5" customHeight="1" x14ac:dyDescent="0.35">
      <c r="A38" s="1" t="s">
        <v>385</v>
      </c>
      <c r="B38" s="1" t="s">
        <v>191</v>
      </c>
      <c r="C38" s="1" t="s">
        <v>8</v>
      </c>
      <c r="D38" s="75">
        <v>82</v>
      </c>
    </row>
    <row r="39" spans="1:4" ht="14.5" customHeight="1" x14ac:dyDescent="0.35">
      <c r="A39" s="1" t="s">
        <v>394</v>
      </c>
      <c r="B39" s="1" t="s">
        <v>278</v>
      </c>
      <c r="C39" s="1" t="s">
        <v>17</v>
      </c>
      <c r="D39" s="75">
        <v>82</v>
      </c>
    </row>
    <row r="40" spans="1:4" ht="14.5" customHeight="1" x14ac:dyDescent="0.35">
      <c r="A40" s="1" t="s">
        <v>385</v>
      </c>
      <c r="B40" s="1" t="s">
        <v>608</v>
      </c>
      <c r="C40" s="1" t="s">
        <v>17</v>
      </c>
      <c r="D40" s="75">
        <v>81</v>
      </c>
    </row>
    <row r="41" spans="1:4" ht="14.5" customHeight="1" x14ac:dyDescent="0.35">
      <c r="A41" s="1" t="s">
        <v>388</v>
      </c>
      <c r="B41" s="1" t="s">
        <v>274</v>
      </c>
      <c r="C41" s="1" t="s">
        <v>17</v>
      </c>
      <c r="D41" s="75">
        <v>81</v>
      </c>
    </row>
    <row r="42" spans="1:4" s="3" customFormat="1" ht="14.5" customHeight="1" x14ac:dyDescent="0.35">
      <c r="A42" s="1" t="s">
        <v>553</v>
      </c>
      <c r="B42" s="1" t="s">
        <v>859</v>
      </c>
      <c r="C42" s="1" t="s">
        <v>17</v>
      </c>
      <c r="D42" s="75">
        <v>80</v>
      </c>
    </row>
    <row r="43" spans="1:4" ht="14.5" customHeight="1" x14ac:dyDescent="0.35">
      <c r="A43" s="1" t="s">
        <v>395</v>
      </c>
      <c r="B43" s="1" t="s">
        <v>912</v>
      </c>
      <c r="C43" s="1" t="s">
        <v>17</v>
      </c>
      <c r="D43" s="75">
        <v>80</v>
      </c>
    </row>
    <row r="44" spans="1:4" ht="14.5" customHeight="1" x14ac:dyDescent="0.35">
      <c r="A44" s="1" t="s">
        <v>388</v>
      </c>
      <c r="B44" s="1" t="s">
        <v>78</v>
      </c>
      <c r="C44" s="1" t="s">
        <v>6</v>
      </c>
      <c r="D44" s="75">
        <v>79</v>
      </c>
    </row>
    <row r="45" spans="1:4" ht="14.5" customHeight="1" x14ac:dyDescent="0.35">
      <c r="A45" s="1" t="s">
        <v>181</v>
      </c>
      <c r="B45" s="1" t="s">
        <v>124</v>
      </c>
      <c r="C45" s="1" t="s">
        <v>24</v>
      </c>
      <c r="D45" s="75">
        <v>79</v>
      </c>
    </row>
    <row r="46" spans="1:4" ht="14.5" customHeight="1" x14ac:dyDescent="0.35">
      <c r="A46" s="1" t="s">
        <v>385</v>
      </c>
      <c r="B46" s="1" t="s">
        <v>5</v>
      </c>
      <c r="C46" s="1" t="s">
        <v>6</v>
      </c>
      <c r="D46" s="75">
        <v>78</v>
      </c>
    </row>
    <row r="47" spans="1:4" ht="14.5" customHeight="1" x14ac:dyDescent="0.35">
      <c r="A47" s="1" t="s">
        <v>181</v>
      </c>
      <c r="B47" s="1" t="s">
        <v>202</v>
      </c>
      <c r="C47" s="1" t="s">
        <v>24</v>
      </c>
      <c r="D47" s="75">
        <v>77</v>
      </c>
    </row>
    <row r="48" spans="1:4" ht="14.5" customHeight="1" x14ac:dyDescent="0.35">
      <c r="A48" s="1" t="s">
        <v>394</v>
      </c>
      <c r="B48" s="1" t="s">
        <v>892</v>
      </c>
      <c r="C48" s="1" t="s">
        <v>17</v>
      </c>
      <c r="D48" s="75">
        <v>77</v>
      </c>
    </row>
    <row r="49" spans="1:4" ht="14.5" customHeight="1" x14ac:dyDescent="0.35">
      <c r="A49" s="1" t="s">
        <v>394</v>
      </c>
      <c r="B49" s="1" t="s">
        <v>893</v>
      </c>
      <c r="C49" s="1" t="s">
        <v>24</v>
      </c>
      <c r="D49" s="75">
        <v>77</v>
      </c>
    </row>
    <row r="50" spans="1:4" ht="14.5" customHeight="1" x14ac:dyDescent="0.35">
      <c r="A50" s="1" t="s">
        <v>394</v>
      </c>
      <c r="B50" s="1" t="s">
        <v>894</v>
      </c>
      <c r="C50" s="1" t="s">
        <v>24</v>
      </c>
      <c r="D50" s="75">
        <v>77</v>
      </c>
    </row>
    <row r="51" spans="1:4" ht="14.5" customHeight="1" x14ac:dyDescent="0.35">
      <c r="A51" s="1" t="s">
        <v>394</v>
      </c>
      <c r="B51" s="1" t="s">
        <v>263</v>
      </c>
      <c r="C51" s="1" t="s">
        <v>6</v>
      </c>
      <c r="D51" s="75">
        <v>76</v>
      </c>
    </row>
    <row r="52" spans="1:4" ht="14.5" customHeight="1" x14ac:dyDescent="0.35">
      <c r="A52" s="1" t="s">
        <v>394</v>
      </c>
      <c r="B52" s="1" t="s">
        <v>540</v>
      </c>
      <c r="C52" s="1" t="s">
        <v>24</v>
      </c>
      <c r="D52" s="75">
        <v>76</v>
      </c>
    </row>
    <row r="53" spans="1:4" ht="14.5" customHeight="1" x14ac:dyDescent="0.35">
      <c r="A53" s="1" t="s">
        <v>388</v>
      </c>
      <c r="B53" s="1" t="s">
        <v>446</v>
      </c>
      <c r="C53" s="1" t="s">
        <v>17</v>
      </c>
      <c r="D53" s="75">
        <v>75</v>
      </c>
    </row>
    <row r="54" spans="1:4" ht="14.5" customHeight="1" x14ac:dyDescent="0.35">
      <c r="A54" s="81" t="s">
        <v>555</v>
      </c>
      <c r="B54" s="81" t="s">
        <v>682</v>
      </c>
      <c r="C54" s="81" t="s">
        <v>17</v>
      </c>
      <c r="D54" s="75">
        <v>74</v>
      </c>
    </row>
    <row r="55" spans="1:4" ht="14.5" customHeight="1" x14ac:dyDescent="0.35">
      <c r="A55" s="1" t="s">
        <v>391</v>
      </c>
      <c r="B55" s="1" t="s">
        <v>777</v>
      </c>
      <c r="C55" s="1" t="s">
        <v>17</v>
      </c>
      <c r="D55" s="75">
        <v>74</v>
      </c>
    </row>
    <row r="56" spans="1:4" s="3" customFormat="1" ht="14.5" customHeight="1" x14ac:dyDescent="0.35">
      <c r="A56" s="1" t="s">
        <v>388</v>
      </c>
      <c r="B56" s="1" t="s">
        <v>705</v>
      </c>
      <c r="C56" s="1" t="s">
        <v>8</v>
      </c>
      <c r="D56" s="75">
        <v>73</v>
      </c>
    </row>
    <row r="57" spans="1:4" ht="14.5" customHeight="1" x14ac:dyDescent="0.35">
      <c r="A57" s="1" t="s">
        <v>398</v>
      </c>
      <c r="B57" s="1" t="s">
        <v>437</v>
      </c>
      <c r="C57" s="1" t="s">
        <v>8</v>
      </c>
      <c r="D57" s="75">
        <v>73</v>
      </c>
    </row>
    <row r="58" spans="1:4" ht="14.5" customHeight="1" x14ac:dyDescent="0.35">
      <c r="A58" s="1" t="s">
        <v>391</v>
      </c>
      <c r="B58" s="1" t="s">
        <v>309</v>
      </c>
      <c r="C58" s="1" t="s">
        <v>17</v>
      </c>
      <c r="D58" s="75">
        <v>73</v>
      </c>
    </row>
    <row r="59" spans="1:4" ht="14.5" customHeight="1" x14ac:dyDescent="0.35">
      <c r="A59" s="1" t="s">
        <v>204</v>
      </c>
      <c r="B59" s="1" t="s">
        <v>475</v>
      </c>
      <c r="C59" s="1" t="s">
        <v>17</v>
      </c>
      <c r="D59" s="75">
        <v>73</v>
      </c>
    </row>
    <row r="60" spans="1:4" ht="14.5" customHeight="1" x14ac:dyDescent="0.35">
      <c r="A60" s="1" t="s">
        <v>553</v>
      </c>
      <c r="B60" s="1" t="s">
        <v>861</v>
      </c>
      <c r="C60" s="1" t="s">
        <v>24</v>
      </c>
      <c r="D60" s="75">
        <v>73</v>
      </c>
    </row>
    <row r="61" spans="1:4" ht="14.5" customHeight="1" x14ac:dyDescent="0.35">
      <c r="A61" s="1" t="s">
        <v>395</v>
      </c>
      <c r="B61" s="1" t="s">
        <v>290</v>
      </c>
      <c r="C61" s="1" t="s">
        <v>6</v>
      </c>
      <c r="D61" s="75">
        <v>71</v>
      </c>
    </row>
    <row r="62" spans="1:4" ht="14.5" customHeight="1" x14ac:dyDescent="0.35">
      <c r="A62" s="1" t="s">
        <v>396</v>
      </c>
      <c r="B62" s="1" t="s">
        <v>444</v>
      </c>
      <c r="C62" s="1" t="s">
        <v>17</v>
      </c>
      <c r="D62" s="75">
        <v>70</v>
      </c>
    </row>
    <row r="63" spans="1:4" ht="14.5" customHeight="1" x14ac:dyDescent="0.35">
      <c r="A63" s="1" t="s">
        <v>389</v>
      </c>
      <c r="B63" s="1" t="s">
        <v>740</v>
      </c>
      <c r="C63" s="1" t="s">
        <v>17</v>
      </c>
      <c r="D63" s="75">
        <v>69</v>
      </c>
    </row>
    <row r="64" spans="1:4" s="3" customFormat="1" ht="14.5" customHeight="1" x14ac:dyDescent="0.35">
      <c r="A64" s="1" t="s">
        <v>391</v>
      </c>
      <c r="B64" s="1" t="s">
        <v>784</v>
      </c>
      <c r="C64" s="1" t="s">
        <v>24</v>
      </c>
      <c r="D64" s="75">
        <v>69</v>
      </c>
    </row>
    <row r="65" spans="1:4" ht="14.5" customHeight="1" x14ac:dyDescent="0.35">
      <c r="A65" s="1" t="s">
        <v>204</v>
      </c>
      <c r="B65" s="1" t="s">
        <v>821</v>
      </c>
      <c r="C65" s="1" t="s">
        <v>17</v>
      </c>
      <c r="D65" s="75">
        <v>69</v>
      </c>
    </row>
    <row r="66" spans="1:4" ht="14.5" customHeight="1" x14ac:dyDescent="0.35">
      <c r="A66" s="1" t="s">
        <v>553</v>
      </c>
      <c r="B66" s="1" t="s">
        <v>433</v>
      </c>
      <c r="C66" s="1" t="s">
        <v>8</v>
      </c>
      <c r="D66" s="75">
        <v>69</v>
      </c>
    </row>
    <row r="67" spans="1:4" ht="14.5" customHeight="1" x14ac:dyDescent="0.35">
      <c r="A67" s="1" t="s">
        <v>385</v>
      </c>
      <c r="B67" s="1" t="s">
        <v>600</v>
      </c>
      <c r="C67" s="1" t="s">
        <v>8</v>
      </c>
      <c r="D67" s="75">
        <v>68</v>
      </c>
    </row>
    <row r="68" spans="1:4" ht="14.5" customHeight="1" x14ac:dyDescent="0.35">
      <c r="A68" s="1" t="s">
        <v>390</v>
      </c>
      <c r="B68" s="1" t="s">
        <v>160</v>
      </c>
      <c r="C68" s="1" t="s">
        <v>17</v>
      </c>
      <c r="D68" s="75">
        <v>68</v>
      </c>
    </row>
    <row r="69" spans="1:4" ht="14.5" customHeight="1" x14ac:dyDescent="0.35">
      <c r="A69" s="1" t="s">
        <v>386</v>
      </c>
      <c r="B69" s="1" t="s">
        <v>42</v>
      </c>
      <c r="C69" s="1" t="s">
        <v>8</v>
      </c>
      <c r="D69" s="75">
        <v>67</v>
      </c>
    </row>
    <row r="70" spans="1:4" ht="14.5" customHeight="1" x14ac:dyDescent="0.35">
      <c r="A70" s="1" t="s">
        <v>386</v>
      </c>
      <c r="B70" s="1" t="s">
        <v>625</v>
      </c>
      <c r="C70" s="1" t="s">
        <v>24</v>
      </c>
      <c r="D70" s="75">
        <v>67</v>
      </c>
    </row>
    <row r="71" spans="1:4" ht="14.5" customHeight="1" x14ac:dyDescent="0.35">
      <c r="A71" s="1" t="s">
        <v>388</v>
      </c>
      <c r="B71" s="1" t="s">
        <v>94</v>
      </c>
      <c r="C71" s="1" t="s">
        <v>17</v>
      </c>
      <c r="D71" s="75">
        <v>67</v>
      </c>
    </row>
    <row r="72" spans="1:4" ht="14.5" customHeight="1" x14ac:dyDescent="0.35">
      <c r="A72" s="1" t="s">
        <v>398</v>
      </c>
      <c r="B72" s="1" t="s">
        <v>430</v>
      </c>
      <c r="C72" s="1" t="s">
        <v>6</v>
      </c>
      <c r="D72" s="75">
        <v>67</v>
      </c>
    </row>
    <row r="73" spans="1:4" ht="14.5" customHeight="1" x14ac:dyDescent="0.35">
      <c r="A73" s="1" t="s">
        <v>181</v>
      </c>
      <c r="B73" s="1" t="s">
        <v>800</v>
      </c>
      <c r="C73" s="1" t="s">
        <v>17</v>
      </c>
      <c r="D73" s="75">
        <v>66</v>
      </c>
    </row>
    <row r="74" spans="1:4" ht="14.5" customHeight="1" x14ac:dyDescent="0.35">
      <c r="A74" s="1" t="s">
        <v>393</v>
      </c>
      <c r="B74" s="1" t="s">
        <v>484</v>
      </c>
      <c r="C74" s="1" t="s">
        <v>24</v>
      </c>
      <c r="D74" s="75">
        <v>66</v>
      </c>
    </row>
    <row r="75" spans="1:4" ht="14.5" customHeight="1" x14ac:dyDescent="0.35">
      <c r="A75" s="1" t="s">
        <v>388</v>
      </c>
      <c r="B75" s="1" t="s">
        <v>714</v>
      </c>
      <c r="C75" s="1" t="s">
        <v>17</v>
      </c>
      <c r="D75" s="75">
        <v>65</v>
      </c>
    </row>
    <row r="76" spans="1:4" ht="14.5" customHeight="1" x14ac:dyDescent="0.35">
      <c r="A76" s="1" t="s">
        <v>398</v>
      </c>
      <c r="B76" s="1" t="s">
        <v>767</v>
      </c>
      <c r="C76" s="1" t="s">
        <v>17</v>
      </c>
      <c r="D76" s="75">
        <v>65</v>
      </c>
    </row>
    <row r="77" spans="1:4" ht="14.5" customHeight="1" x14ac:dyDescent="0.35">
      <c r="A77" s="1" t="s">
        <v>181</v>
      </c>
      <c r="B77" s="1" t="s">
        <v>799</v>
      </c>
      <c r="C77" s="1" t="s">
        <v>17</v>
      </c>
      <c r="D77" s="75">
        <v>65</v>
      </c>
    </row>
    <row r="78" spans="1:4" ht="14.5" customHeight="1" x14ac:dyDescent="0.35">
      <c r="A78" s="1" t="s">
        <v>204</v>
      </c>
      <c r="B78" s="1" t="s">
        <v>817</v>
      </c>
      <c r="C78" s="1" t="s">
        <v>8</v>
      </c>
      <c r="D78" s="75">
        <v>65</v>
      </c>
    </row>
    <row r="79" spans="1:4" ht="14.5" customHeight="1" x14ac:dyDescent="0.35">
      <c r="A79" s="1" t="s">
        <v>386</v>
      </c>
      <c r="B79" s="1" t="s">
        <v>39</v>
      </c>
      <c r="C79" s="1" t="s">
        <v>6</v>
      </c>
      <c r="D79" s="75">
        <v>64</v>
      </c>
    </row>
    <row r="80" spans="1:4" ht="14.5" customHeight="1" x14ac:dyDescent="0.35">
      <c r="A80" s="81" t="s">
        <v>555</v>
      </c>
      <c r="B80" s="81" t="s">
        <v>953</v>
      </c>
      <c r="C80" s="81" t="s">
        <v>24</v>
      </c>
      <c r="D80" s="75">
        <v>64</v>
      </c>
    </row>
    <row r="81" spans="1:4" ht="14.5" customHeight="1" x14ac:dyDescent="0.35">
      <c r="A81" s="1" t="s">
        <v>390</v>
      </c>
      <c r="B81" s="1" t="s">
        <v>754</v>
      </c>
      <c r="C81" s="1" t="s">
        <v>17</v>
      </c>
      <c r="D81" s="75">
        <v>63</v>
      </c>
    </row>
    <row r="82" spans="1:4" ht="14.5" customHeight="1" x14ac:dyDescent="0.35">
      <c r="A82" s="1" t="s">
        <v>391</v>
      </c>
      <c r="B82" s="1" t="s">
        <v>785</v>
      </c>
      <c r="C82" s="1" t="s">
        <v>24</v>
      </c>
      <c r="D82" s="75">
        <v>63</v>
      </c>
    </row>
    <row r="83" spans="1:4" ht="14.5" customHeight="1" x14ac:dyDescent="0.35">
      <c r="A83" s="1" t="s">
        <v>385</v>
      </c>
      <c r="B83" s="1" t="s">
        <v>401</v>
      </c>
      <c r="C83" s="1" t="s">
        <v>8</v>
      </c>
      <c r="D83" s="75">
        <v>62</v>
      </c>
    </row>
    <row r="84" spans="1:4" ht="14.5" customHeight="1" x14ac:dyDescent="0.35">
      <c r="A84" s="1" t="s">
        <v>398</v>
      </c>
      <c r="B84" s="1" t="s">
        <v>439</v>
      </c>
      <c r="C84" s="1" t="s">
        <v>8</v>
      </c>
      <c r="D84" s="75">
        <v>62</v>
      </c>
    </row>
    <row r="85" spans="1:4" ht="14.5" customHeight="1" x14ac:dyDescent="0.35">
      <c r="A85" s="1" t="s">
        <v>398</v>
      </c>
      <c r="B85" s="1" t="s">
        <v>450</v>
      </c>
      <c r="C85" s="1" t="s">
        <v>17</v>
      </c>
      <c r="D85" s="75">
        <v>62</v>
      </c>
    </row>
    <row r="86" spans="1:4" ht="14.5" customHeight="1" x14ac:dyDescent="0.35">
      <c r="A86" s="81" t="s">
        <v>555</v>
      </c>
      <c r="B86" s="81" t="s">
        <v>684</v>
      </c>
      <c r="C86" s="81" t="s">
        <v>17</v>
      </c>
      <c r="D86" s="75">
        <v>61</v>
      </c>
    </row>
    <row r="87" spans="1:4" ht="14.5" customHeight="1" x14ac:dyDescent="0.35">
      <c r="A87" s="81" t="s">
        <v>555</v>
      </c>
      <c r="B87" s="81" t="s">
        <v>694</v>
      </c>
      <c r="C87" s="81" t="s">
        <v>24</v>
      </c>
      <c r="D87" s="75">
        <v>61</v>
      </c>
    </row>
    <row r="88" spans="1:4" ht="14.5" customHeight="1" x14ac:dyDescent="0.35">
      <c r="A88" s="1" t="s">
        <v>388</v>
      </c>
      <c r="B88" s="1" t="s">
        <v>704</v>
      </c>
      <c r="C88" s="1" t="s">
        <v>8</v>
      </c>
      <c r="D88" s="75">
        <v>60</v>
      </c>
    </row>
    <row r="89" spans="1:4" ht="14.5" customHeight="1" x14ac:dyDescent="0.35">
      <c r="A89" s="1" t="s">
        <v>181</v>
      </c>
      <c r="B89" s="1" t="s">
        <v>196</v>
      </c>
      <c r="C89" s="1" t="s">
        <v>17</v>
      </c>
      <c r="D89" s="75">
        <v>60</v>
      </c>
    </row>
    <row r="90" spans="1:4" ht="14.5" customHeight="1" x14ac:dyDescent="0.35">
      <c r="A90" s="1" t="s">
        <v>394</v>
      </c>
      <c r="B90" s="1" t="s">
        <v>884</v>
      </c>
      <c r="C90" s="1" t="s">
        <v>8</v>
      </c>
      <c r="D90" s="75">
        <v>60</v>
      </c>
    </row>
    <row r="91" spans="1:4" ht="14.5" customHeight="1" x14ac:dyDescent="0.35">
      <c r="A91" s="1" t="s">
        <v>385</v>
      </c>
      <c r="B91" s="1" t="s">
        <v>609</v>
      </c>
      <c r="C91" s="1" t="s">
        <v>17</v>
      </c>
      <c r="D91" s="75">
        <v>59</v>
      </c>
    </row>
    <row r="92" spans="1:4" ht="14.5" customHeight="1" x14ac:dyDescent="0.35">
      <c r="A92" s="1" t="s">
        <v>395</v>
      </c>
      <c r="B92" s="1" t="s">
        <v>412</v>
      </c>
      <c r="C92" s="1" t="s">
        <v>24</v>
      </c>
      <c r="D92" s="75">
        <v>59</v>
      </c>
    </row>
    <row r="93" spans="1:4" ht="14.5" customHeight="1" x14ac:dyDescent="0.35">
      <c r="A93" s="1" t="s">
        <v>386</v>
      </c>
      <c r="B93" s="1" t="s">
        <v>415</v>
      </c>
      <c r="C93" s="1" t="s">
        <v>17</v>
      </c>
      <c r="D93" s="75">
        <v>58</v>
      </c>
    </row>
    <row r="94" spans="1:4" s="3" customFormat="1" ht="14.5" customHeight="1" x14ac:dyDescent="0.35">
      <c r="A94" s="1" t="s">
        <v>386</v>
      </c>
      <c r="B94" s="1" t="s">
        <v>180</v>
      </c>
      <c r="C94" s="1" t="s">
        <v>24</v>
      </c>
      <c r="D94" s="75">
        <v>58</v>
      </c>
    </row>
    <row r="95" spans="1:4" ht="14.5" customHeight="1" x14ac:dyDescent="0.35">
      <c r="A95" s="1" t="s">
        <v>386</v>
      </c>
      <c r="B95" s="1" t="s">
        <v>626</v>
      </c>
      <c r="C95" s="1" t="s">
        <v>24</v>
      </c>
      <c r="D95" s="75">
        <v>58</v>
      </c>
    </row>
    <row r="96" spans="1:4" ht="14.5" customHeight="1" x14ac:dyDescent="0.35">
      <c r="A96" s="1" t="s">
        <v>398</v>
      </c>
      <c r="B96" s="1" t="s">
        <v>456</v>
      </c>
      <c r="C96" s="1" t="s">
        <v>24</v>
      </c>
      <c r="D96" s="75">
        <v>58</v>
      </c>
    </row>
    <row r="97" spans="1:4" ht="14.5" customHeight="1" x14ac:dyDescent="0.35">
      <c r="A97" s="1" t="s">
        <v>395</v>
      </c>
      <c r="B97" s="1" t="s">
        <v>234</v>
      </c>
      <c r="C97" s="1" t="s">
        <v>24</v>
      </c>
      <c r="D97" s="75">
        <v>58</v>
      </c>
    </row>
    <row r="98" spans="1:4" ht="14.5" customHeight="1" x14ac:dyDescent="0.35">
      <c r="A98" s="1" t="s">
        <v>390</v>
      </c>
      <c r="B98" s="1" t="s">
        <v>157</v>
      </c>
      <c r="C98" s="1" t="s">
        <v>24</v>
      </c>
      <c r="D98" s="75">
        <v>57</v>
      </c>
    </row>
    <row r="99" spans="1:4" ht="14.5" customHeight="1" x14ac:dyDescent="0.35">
      <c r="A99" s="1" t="s">
        <v>393</v>
      </c>
      <c r="B99" s="1" t="s">
        <v>491</v>
      </c>
      <c r="C99" s="1" t="s">
        <v>24</v>
      </c>
      <c r="D99" s="75">
        <v>57</v>
      </c>
    </row>
    <row r="100" spans="1:4" ht="14.5" customHeight="1" x14ac:dyDescent="0.35">
      <c r="A100" s="1" t="s">
        <v>394</v>
      </c>
      <c r="B100" s="1" t="s">
        <v>895</v>
      </c>
      <c r="C100" s="1" t="s">
        <v>24</v>
      </c>
      <c r="D100" s="75">
        <v>57</v>
      </c>
    </row>
    <row r="101" spans="1:4" ht="14.5" customHeight="1" x14ac:dyDescent="0.35">
      <c r="A101" s="1" t="s">
        <v>391</v>
      </c>
      <c r="B101" s="1" t="s">
        <v>411</v>
      </c>
      <c r="C101" s="1" t="s">
        <v>8</v>
      </c>
      <c r="D101" s="75">
        <v>56</v>
      </c>
    </row>
    <row r="102" spans="1:4" ht="14.5" customHeight="1" x14ac:dyDescent="0.35">
      <c r="A102" s="1" t="s">
        <v>181</v>
      </c>
      <c r="B102" s="1" t="s">
        <v>189</v>
      </c>
      <c r="C102" s="1" t="s">
        <v>8</v>
      </c>
      <c r="D102" s="75">
        <v>56</v>
      </c>
    </row>
    <row r="103" spans="1:4" ht="14.5" customHeight="1" x14ac:dyDescent="0.35">
      <c r="A103" s="1" t="s">
        <v>385</v>
      </c>
      <c r="B103" s="1" t="s">
        <v>603</v>
      </c>
      <c r="C103" s="1" t="s">
        <v>8</v>
      </c>
      <c r="D103" s="75">
        <v>55</v>
      </c>
    </row>
    <row r="104" spans="1:4" ht="14.5" customHeight="1" x14ac:dyDescent="0.35">
      <c r="A104" s="1" t="s">
        <v>386</v>
      </c>
      <c r="B104" s="1" t="s">
        <v>53</v>
      </c>
      <c r="C104" s="1" t="s">
        <v>8</v>
      </c>
      <c r="D104" s="75">
        <v>55</v>
      </c>
    </row>
    <row r="105" spans="1:4" ht="14.5" customHeight="1" x14ac:dyDescent="0.35">
      <c r="A105" s="1" t="s">
        <v>388</v>
      </c>
      <c r="B105" s="1" t="s">
        <v>131</v>
      </c>
      <c r="C105" s="1" t="s">
        <v>8</v>
      </c>
      <c r="D105" s="75">
        <v>54</v>
      </c>
    </row>
    <row r="106" spans="1:4" ht="14.5" customHeight="1" x14ac:dyDescent="0.35">
      <c r="A106" s="1" t="s">
        <v>398</v>
      </c>
      <c r="B106" s="1" t="s">
        <v>449</v>
      </c>
      <c r="C106" s="1" t="s">
        <v>17</v>
      </c>
      <c r="D106" s="75">
        <v>54</v>
      </c>
    </row>
    <row r="107" spans="1:4" ht="14.5" customHeight="1" x14ac:dyDescent="0.35">
      <c r="A107" s="1" t="s">
        <v>385</v>
      </c>
      <c r="B107" s="1" t="s">
        <v>599</v>
      </c>
      <c r="C107" s="1" t="s">
        <v>8</v>
      </c>
      <c r="D107" s="75">
        <v>53</v>
      </c>
    </row>
    <row r="108" spans="1:4" ht="14.5" customHeight="1" x14ac:dyDescent="0.35">
      <c r="A108" s="1" t="s">
        <v>386</v>
      </c>
      <c r="B108" s="1" t="s">
        <v>49</v>
      </c>
      <c r="C108" s="1" t="s">
        <v>8</v>
      </c>
      <c r="D108" s="75">
        <v>53</v>
      </c>
    </row>
    <row r="109" spans="1:4" ht="14.5" customHeight="1" x14ac:dyDescent="0.35">
      <c r="A109" s="1" t="s">
        <v>388</v>
      </c>
      <c r="B109" s="1" t="s">
        <v>419</v>
      </c>
      <c r="C109" s="1" t="s">
        <v>8</v>
      </c>
      <c r="D109" s="75">
        <v>53</v>
      </c>
    </row>
    <row r="110" spans="1:4" ht="14.5" customHeight="1" x14ac:dyDescent="0.35">
      <c r="A110" s="1" t="s">
        <v>389</v>
      </c>
      <c r="B110" s="1" t="s">
        <v>424</v>
      </c>
      <c r="C110" s="1" t="s">
        <v>24</v>
      </c>
      <c r="D110" s="75">
        <v>53</v>
      </c>
    </row>
    <row r="111" spans="1:4" ht="14.5" customHeight="1" x14ac:dyDescent="0.35">
      <c r="A111" s="1" t="s">
        <v>398</v>
      </c>
      <c r="B111" s="1" t="s">
        <v>476</v>
      </c>
      <c r="C111" s="1" t="s">
        <v>17</v>
      </c>
      <c r="D111" s="75">
        <v>53</v>
      </c>
    </row>
    <row r="112" spans="1:4" ht="14.5" customHeight="1" x14ac:dyDescent="0.35">
      <c r="A112" s="1" t="s">
        <v>394</v>
      </c>
      <c r="B112" s="1" t="s">
        <v>248</v>
      </c>
      <c r="C112" s="1" t="s">
        <v>17</v>
      </c>
      <c r="D112" s="75">
        <v>53</v>
      </c>
    </row>
    <row r="113" spans="1:4" ht="14.5" customHeight="1" x14ac:dyDescent="0.35">
      <c r="A113" s="1" t="s">
        <v>398</v>
      </c>
      <c r="B113" s="1" t="s">
        <v>37</v>
      </c>
      <c r="C113" s="1" t="s">
        <v>17</v>
      </c>
      <c r="D113" s="75">
        <v>52</v>
      </c>
    </row>
    <row r="114" spans="1:4" ht="14.5" customHeight="1" x14ac:dyDescent="0.35">
      <c r="A114" s="1" t="s">
        <v>181</v>
      </c>
      <c r="B114" s="1" t="s">
        <v>183</v>
      </c>
      <c r="C114" s="1" t="s">
        <v>6</v>
      </c>
      <c r="D114" s="75">
        <v>52</v>
      </c>
    </row>
    <row r="115" spans="1:4" ht="14.5" customHeight="1" x14ac:dyDescent="0.35">
      <c r="A115" s="1" t="s">
        <v>385</v>
      </c>
      <c r="B115" s="1" t="s">
        <v>16</v>
      </c>
      <c r="C115" s="1" t="s">
        <v>17</v>
      </c>
      <c r="D115" s="75">
        <v>51</v>
      </c>
    </row>
    <row r="116" spans="1:4" ht="14.5" customHeight="1" x14ac:dyDescent="0.35">
      <c r="A116" s="1" t="s">
        <v>386</v>
      </c>
      <c r="B116" s="1" t="s">
        <v>44</v>
      </c>
      <c r="C116" s="1" t="s">
        <v>8</v>
      </c>
      <c r="D116" s="75">
        <v>51</v>
      </c>
    </row>
    <row r="117" spans="1:4" ht="14.5" customHeight="1" x14ac:dyDescent="0.35">
      <c r="A117" s="1" t="s">
        <v>388</v>
      </c>
      <c r="B117" s="1" t="s">
        <v>422</v>
      </c>
      <c r="C117" s="1" t="s">
        <v>24</v>
      </c>
      <c r="D117" s="75">
        <v>51</v>
      </c>
    </row>
    <row r="118" spans="1:4" ht="14.5" customHeight="1" x14ac:dyDescent="0.35">
      <c r="A118" s="1" t="s">
        <v>395</v>
      </c>
      <c r="B118" s="1" t="s">
        <v>495</v>
      </c>
      <c r="C118" s="1" t="s">
        <v>17</v>
      </c>
      <c r="D118" s="75">
        <v>51</v>
      </c>
    </row>
    <row r="119" spans="1:4" ht="14.5" customHeight="1" x14ac:dyDescent="0.35">
      <c r="A119" s="1" t="s">
        <v>204</v>
      </c>
      <c r="B119" s="1" t="s">
        <v>215</v>
      </c>
      <c r="C119" s="1" t="s">
        <v>8</v>
      </c>
      <c r="D119" s="75">
        <v>50</v>
      </c>
    </row>
    <row r="120" spans="1:4" s="3" customFormat="1" ht="14.5" customHeight="1" x14ac:dyDescent="0.35">
      <c r="A120" s="1" t="s">
        <v>393</v>
      </c>
      <c r="B120" s="1" t="s">
        <v>954</v>
      </c>
      <c r="C120" s="1" t="s">
        <v>17</v>
      </c>
      <c r="D120" s="75">
        <v>50</v>
      </c>
    </row>
    <row r="121" spans="1:4" ht="14.5" customHeight="1" x14ac:dyDescent="0.35">
      <c r="A121" s="1" t="s">
        <v>396</v>
      </c>
      <c r="B121" s="1" t="s">
        <v>293</v>
      </c>
      <c r="C121" s="1" t="s">
        <v>8</v>
      </c>
      <c r="D121" s="75">
        <v>50</v>
      </c>
    </row>
    <row r="122" spans="1:4" ht="14.5" customHeight="1" x14ac:dyDescent="0.35">
      <c r="A122" s="1" t="s">
        <v>398</v>
      </c>
      <c r="B122" s="1" t="s">
        <v>251</v>
      </c>
      <c r="C122" s="1" t="s">
        <v>17</v>
      </c>
      <c r="D122" s="75">
        <v>49</v>
      </c>
    </row>
    <row r="123" spans="1:4" ht="14.5" customHeight="1" x14ac:dyDescent="0.35">
      <c r="A123" s="1" t="s">
        <v>391</v>
      </c>
      <c r="B123" s="1" t="s">
        <v>955</v>
      </c>
      <c r="C123" s="1" t="s">
        <v>24</v>
      </c>
      <c r="D123" s="75">
        <v>49</v>
      </c>
    </row>
    <row r="124" spans="1:4" ht="14.5" customHeight="1" x14ac:dyDescent="0.35">
      <c r="A124" s="1" t="s">
        <v>385</v>
      </c>
      <c r="B124" s="1" t="s">
        <v>611</v>
      </c>
      <c r="C124" s="1" t="s">
        <v>24</v>
      </c>
      <c r="D124" s="75">
        <v>48</v>
      </c>
    </row>
    <row r="125" spans="1:4" ht="14.5" customHeight="1" x14ac:dyDescent="0.35">
      <c r="A125" s="1" t="s">
        <v>391</v>
      </c>
      <c r="B125" s="1" t="s">
        <v>778</v>
      </c>
      <c r="C125" s="1" t="s">
        <v>17</v>
      </c>
      <c r="D125" s="75">
        <v>48</v>
      </c>
    </row>
    <row r="126" spans="1:4" s="3" customFormat="1" ht="14.5" customHeight="1" x14ac:dyDescent="0.35">
      <c r="A126" s="1" t="s">
        <v>393</v>
      </c>
      <c r="B126" s="1" t="s">
        <v>838</v>
      </c>
      <c r="C126" s="1" t="s">
        <v>24</v>
      </c>
      <c r="D126" s="75">
        <v>48</v>
      </c>
    </row>
    <row r="127" spans="1:4" ht="14.5" customHeight="1" x14ac:dyDescent="0.35">
      <c r="A127" s="1" t="s">
        <v>553</v>
      </c>
      <c r="B127" s="1" t="s">
        <v>956</v>
      </c>
      <c r="C127" s="1" t="s">
        <v>17</v>
      </c>
      <c r="D127" s="75">
        <v>48</v>
      </c>
    </row>
    <row r="128" spans="1:4" ht="14.5" customHeight="1" x14ac:dyDescent="0.35">
      <c r="A128" s="1" t="s">
        <v>394</v>
      </c>
      <c r="B128" s="1" t="s">
        <v>885</v>
      </c>
      <c r="C128" s="1" t="s">
        <v>8</v>
      </c>
      <c r="D128" s="75">
        <v>48</v>
      </c>
    </row>
    <row r="129" spans="1:4" ht="14.5" customHeight="1" x14ac:dyDescent="0.35">
      <c r="A129" s="1" t="s">
        <v>385</v>
      </c>
      <c r="B129" s="1" t="s">
        <v>405</v>
      </c>
      <c r="C129" s="1" t="s">
        <v>8</v>
      </c>
      <c r="D129" s="75">
        <v>47</v>
      </c>
    </row>
    <row r="130" spans="1:4" ht="14.5" customHeight="1" x14ac:dyDescent="0.35">
      <c r="A130" s="1" t="s">
        <v>386</v>
      </c>
      <c r="B130" s="1" t="s">
        <v>36</v>
      </c>
      <c r="C130" s="1" t="s">
        <v>17</v>
      </c>
      <c r="D130" s="75">
        <v>47</v>
      </c>
    </row>
    <row r="131" spans="1:4" ht="14.5" customHeight="1" x14ac:dyDescent="0.35">
      <c r="A131" s="1" t="s">
        <v>386</v>
      </c>
      <c r="B131" s="1" t="s">
        <v>68</v>
      </c>
      <c r="C131" s="1" t="s">
        <v>24</v>
      </c>
      <c r="D131" s="75">
        <v>47</v>
      </c>
    </row>
    <row r="132" spans="1:4" ht="14.5" customHeight="1" x14ac:dyDescent="0.35">
      <c r="A132" s="1" t="s">
        <v>389</v>
      </c>
      <c r="B132" s="1" t="s">
        <v>741</v>
      </c>
      <c r="C132" s="1" t="s">
        <v>17</v>
      </c>
      <c r="D132" s="75">
        <v>47</v>
      </c>
    </row>
    <row r="133" spans="1:4" ht="14.5" customHeight="1" x14ac:dyDescent="0.35">
      <c r="A133" s="1" t="s">
        <v>390</v>
      </c>
      <c r="B133" s="1" t="s">
        <v>133</v>
      </c>
      <c r="C133" s="1" t="s">
        <v>8</v>
      </c>
      <c r="D133" s="75">
        <v>47</v>
      </c>
    </row>
    <row r="134" spans="1:4" ht="14.5" customHeight="1" x14ac:dyDescent="0.35">
      <c r="A134" s="1" t="s">
        <v>393</v>
      </c>
      <c r="B134" s="1" t="s">
        <v>237</v>
      </c>
      <c r="C134" s="1" t="s">
        <v>6</v>
      </c>
      <c r="D134" s="75">
        <v>47</v>
      </c>
    </row>
    <row r="135" spans="1:4" ht="14.5" customHeight="1" x14ac:dyDescent="0.35">
      <c r="A135" s="1" t="s">
        <v>395</v>
      </c>
      <c r="B135" s="1" t="s">
        <v>320</v>
      </c>
      <c r="C135" s="1" t="s">
        <v>24</v>
      </c>
      <c r="D135" s="75">
        <v>47</v>
      </c>
    </row>
    <row r="136" spans="1:4" ht="14.5" customHeight="1" x14ac:dyDescent="0.35">
      <c r="A136" s="1" t="s">
        <v>390</v>
      </c>
      <c r="B136" s="1" t="s">
        <v>127</v>
      </c>
      <c r="C136" s="1" t="s">
        <v>6</v>
      </c>
      <c r="D136" s="75">
        <v>46</v>
      </c>
    </row>
    <row r="137" spans="1:4" ht="14.5" customHeight="1" x14ac:dyDescent="0.35">
      <c r="A137" s="1" t="s">
        <v>394</v>
      </c>
      <c r="B137" s="1" t="s">
        <v>887</v>
      </c>
      <c r="C137" s="1" t="s">
        <v>8</v>
      </c>
      <c r="D137" s="75">
        <v>46</v>
      </c>
    </row>
    <row r="138" spans="1:4" ht="14.5" customHeight="1" x14ac:dyDescent="0.35">
      <c r="A138" s="1" t="s">
        <v>395</v>
      </c>
      <c r="B138" s="1" t="s">
        <v>957</v>
      </c>
      <c r="C138" s="1" t="s">
        <v>24</v>
      </c>
      <c r="D138" s="75">
        <v>46</v>
      </c>
    </row>
    <row r="139" spans="1:4" ht="14.5" customHeight="1" x14ac:dyDescent="0.35">
      <c r="A139" s="1" t="s">
        <v>398</v>
      </c>
      <c r="B139" s="1" t="s">
        <v>435</v>
      </c>
      <c r="C139" s="1" t="s">
        <v>8</v>
      </c>
      <c r="D139" s="75">
        <v>45</v>
      </c>
    </row>
    <row r="140" spans="1:4" ht="14.5" customHeight="1" x14ac:dyDescent="0.35">
      <c r="A140" s="1" t="s">
        <v>391</v>
      </c>
      <c r="B140" s="1" t="s">
        <v>163</v>
      </c>
      <c r="C140" s="1" t="s">
        <v>6</v>
      </c>
      <c r="D140" s="75">
        <v>45</v>
      </c>
    </row>
    <row r="141" spans="1:4" ht="14.5" customHeight="1" x14ac:dyDescent="0.35">
      <c r="A141" s="1" t="s">
        <v>391</v>
      </c>
      <c r="B141" s="1" t="s">
        <v>771</v>
      </c>
      <c r="C141" s="1" t="s">
        <v>8</v>
      </c>
      <c r="D141" s="75">
        <v>45</v>
      </c>
    </row>
    <row r="142" spans="1:4" ht="14.5" customHeight="1" x14ac:dyDescent="0.35">
      <c r="A142" s="1" t="s">
        <v>181</v>
      </c>
      <c r="B142" s="1" t="s">
        <v>790</v>
      </c>
      <c r="C142" s="1" t="s">
        <v>8</v>
      </c>
      <c r="D142" s="75">
        <v>45</v>
      </c>
    </row>
    <row r="143" spans="1:4" ht="14.5" customHeight="1" x14ac:dyDescent="0.35">
      <c r="A143" s="1" t="s">
        <v>395</v>
      </c>
      <c r="B143" s="1" t="s">
        <v>494</v>
      </c>
      <c r="C143" s="1" t="s">
        <v>8</v>
      </c>
      <c r="D143" s="75">
        <v>45</v>
      </c>
    </row>
    <row r="144" spans="1:4" ht="14.5" customHeight="1" x14ac:dyDescent="0.35">
      <c r="A144" s="1" t="s">
        <v>385</v>
      </c>
      <c r="B144" s="1" t="s">
        <v>612</v>
      </c>
      <c r="C144" s="1" t="s">
        <v>24</v>
      </c>
      <c r="D144" s="75">
        <v>44</v>
      </c>
    </row>
    <row r="145" spans="1:4" ht="14.5" customHeight="1" x14ac:dyDescent="0.35">
      <c r="A145" s="1" t="s">
        <v>386</v>
      </c>
      <c r="B145" s="1" t="s">
        <v>629</v>
      </c>
      <c r="C145" s="1" t="s">
        <v>24</v>
      </c>
      <c r="D145" s="75">
        <v>44</v>
      </c>
    </row>
    <row r="146" spans="1:4" ht="14.5" customHeight="1" x14ac:dyDescent="0.35">
      <c r="A146" s="1" t="s">
        <v>181</v>
      </c>
      <c r="B146" s="1" t="s">
        <v>958</v>
      </c>
      <c r="C146" s="1" t="s">
        <v>24</v>
      </c>
      <c r="D146" s="75">
        <v>44</v>
      </c>
    </row>
    <row r="147" spans="1:4" ht="14.5" customHeight="1" x14ac:dyDescent="0.35">
      <c r="A147" s="1" t="s">
        <v>553</v>
      </c>
      <c r="B147" s="1" t="s">
        <v>863</v>
      </c>
      <c r="C147" s="1" t="s">
        <v>17</v>
      </c>
      <c r="D147" s="75">
        <v>44</v>
      </c>
    </row>
    <row r="148" spans="1:4" ht="14.5" customHeight="1" x14ac:dyDescent="0.35">
      <c r="A148" s="1" t="s">
        <v>395</v>
      </c>
      <c r="B148" s="1" t="s">
        <v>73</v>
      </c>
      <c r="C148" s="1" t="s">
        <v>8</v>
      </c>
      <c r="D148" s="75">
        <v>44</v>
      </c>
    </row>
    <row r="149" spans="1:4" ht="14.5" customHeight="1" x14ac:dyDescent="0.35">
      <c r="A149" s="1" t="s">
        <v>395</v>
      </c>
      <c r="B149" s="1" t="s">
        <v>959</v>
      </c>
      <c r="C149" s="1" t="s">
        <v>24</v>
      </c>
      <c r="D149" s="75">
        <v>44</v>
      </c>
    </row>
    <row r="150" spans="1:4" ht="14.5" customHeight="1" x14ac:dyDescent="0.35">
      <c r="A150" s="1" t="s">
        <v>388</v>
      </c>
      <c r="B150" s="1" t="s">
        <v>706</v>
      </c>
      <c r="C150" s="1" t="s">
        <v>8</v>
      </c>
      <c r="D150" s="75">
        <v>43</v>
      </c>
    </row>
    <row r="151" spans="1:4" ht="14.5" customHeight="1" x14ac:dyDescent="0.35">
      <c r="A151" s="1" t="s">
        <v>553</v>
      </c>
      <c r="B151" s="1" t="s">
        <v>875</v>
      </c>
      <c r="C151" s="1" t="s">
        <v>24</v>
      </c>
      <c r="D151" s="75">
        <v>43</v>
      </c>
    </row>
    <row r="152" spans="1:4" ht="14.5" customHeight="1" x14ac:dyDescent="0.35">
      <c r="A152" s="1" t="s">
        <v>385</v>
      </c>
      <c r="B152" s="1" t="s">
        <v>276</v>
      </c>
      <c r="C152" s="1" t="s">
        <v>17</v>
      </c>
      <c r="D152" s="75">
        <v>42</v>
      </c>
    </row>
    <row r="153" spans="1:4" ht="14.5" customHeight="1" x14ac:dyDescent="0.35">
      <c r="A153" s="1" t="s">
        <v>391</v>
      </c>
      <c r="B153" s="1" t="s">
        <v>462</v>
      </c>
      <c r="C153" s="1" t="s">
        <v>8</v>
      </c>
      <c r="D153" s="75">
        <v>42</v>
      </c>
    </row>
    <row r="154" spans="1:4" ht="14.5" customHeight="1" x14ac:dyDescent="0.35">
      <c r="A154" s="1" t="s">
        <v>393</v>
      </c>
      <c r="B154" s="1" t="s">
        <v>482</v>
      </c>
      <c r="C154" s="1" t="s">
        <v>8</v>
      </c>
      <c r="D154" s="75">
        <v>42</v>
      </c>
    </row>
    <row r="155" spans="1:4" ht="14.5" customHeight="1" x14ac:dyDescent="0.35">
      <c r="A155" s="1" t="s">
        <v>553</v>
      </c>
      <c r="B155" s="1" t="s">
        <v>877</v>
      </c>
      <c r="C155" s="1" t="s">
        <v>24</v>
      </c>
      <c r="D155" s="75">
        <v>42</v>
      </c>
    </row>
    <row r="156" spans="1:4" ht="14.5" customHeight="1" x14ac:dyDescent="0.35">
      <c r="A156" s="1" t="s">
        <v>395</v>
      </c>
      <c r="B156" s="1" t="s">
        <v>919</v>
      </c>
      <c r="C156" s="1" t="s">
        <v>24</v>
      </c>
      <c r="D156" s="75">
        <v>42</v>
      </c>
    </row>
    <row r="157" spans="1:4" ht="14.5" customHeight="1" x14ac:dyDescent="0.35">
      <c r="A157" s="1" t="s">
        <v>396</v>
      </c>
      <c r="B157" s="1" t="s">
        <v>960</v>
      </c>
      <c r="C157" s="1" t="s">
        <v>24</v>
      </c>
      <c r="D157" s="75">
        <v>42</v>
      </c>
    </row>
    <row r="158" spans="1:4" ht="14.5" customHeight="1" x14ac:dyDescent="0.35">
      <c r="A158" s="1" t="s">
        <v>386</v>
      </c>
      <c r="B158" s="1" t="s">
        <v>628</v>
      </c>
      <c r="C158" s="1" t="s">
        <v>24</v>
      </c>
      <c r="D158" s="75">
        <v>41</v>
      </c>
    </row>
    <row r="159" spans="1:4" ht="14.5" customHeight="1" x14ac:dyDescent="0.35">
      <c r="A159" s="1" t="s">
        <v>388</v>
      </c>
      <c r="B159" s="1" t="s">
        <v>265</v>
      </c>
      <c r="C159" s="1" t="s">
        <v>8</v>
      </c>
      <c r="D159" s="75">
        <v>41</v>
      </c>
    </row>
    <row r="160" spans="1:4" ht="14.5" customHeight="1" x14ac:dyDescent="0.35">
      <c r="A160" s="1" t="s">
        <v>388</v>
      </c>
      <c r="B160" s="1" t="s">
        <v>725</v>
      </c>
      <c r="C160" s="1" t="s">
        <v>24</v>
      </c>
      <c r="D160" s="75">
        <v>41</v>
      </c>
    </row>
    <row r="161" spans="1:4" ht="14.5" customHeight="1" x14ac:dyDescent="0.35">
      <c r="A161" s="1" t="s">
        <v>385</v>
      </c>
      <c r="B161" s="1" t="s">
        <v>604</v>
      </c>
      <c r="C161" s="1" t="s">
        <v>8</v>
      </c>
      <c r="D161" s="75">
        <v>40</v>
      </c>
    </row>
    <row r="162" spans="1:4" ht="14.5" customHeight="1" x14ac:dyDescent="0.35">
      <c r="A162" s="1" t="s">
        <v>390</v>
      </c>
      <c r="B162" s="1" t="s">
        <v>147</v>
      </c>
      <c r="C162" s="1" t="s">
        <v>17</v>
      </c>
      <c r="D162" s="75">
        <v>40</v>
      </c>
    </row>
    <row r="163" spans="1:4" ht="14.5" customHeight="1" x14ac:dyDescent="0.35">
      <c r="A163" s="1" t="s">
        <v>181</v>
      </c>
      <c r="B163" s="1" t="s">
        <v>791</v>
      </c>
      <c r="C163" s="1" t="s">
        <v>8</v>
      </c>
      <c r="D163" s="75">
        <v>40</v>
      </c>
    </row>
    <row r="164" spans="1:4" ht="14.5" customHeight="1" x14ac:dyDescent="0.35">
      <c r="A164" s="1" t="s">
        <v>181</v>
      </c>
      <c r="B164" s="1" t="s">
        <v>804</v>
      </c>
      <c r="C164" s="1" t="s">
        <v>17</v>
      </c>
      <c r="D164" s="75">
        <v>40</v>
      </c>
    </row>
    <row r="165" spans="1:4" ht="14.5" customHeight="1" x14ac:dyDescent="0.35">
      <c r="A165" s="1" t="s">
        <v>395</v>
      </c>
      <c r="B165" s="81" t="s">
        <v>902</v>
      </c>
      <c r="C165" s="81" t="s">
        <v>8</v>
      </c>
      <c r="D165" s="75">
        <v>40</v>
      </c>
    </row>
    <row r="166" spans="1:4" ht="14.5" customHeight="1" x14ac:dyDescent="0.35">
      <c r="A166" s="1" t="s">
        <v>395</v>
      </c>
      <c r="B166" s="1" t="s">
        <v>920</v>
      </c>
      <c r="C166" s="1" t="s">
        <v>24</v>
      </c>
      <c r="D166" s="75">
        <v>40</v>
      </c>
    </row>
    <row r="167" spans="1:4" ht="14.5" customHeight="1" x14ac:dyDescent="0.35">
      <c r="A167" s="1" t="s">
        <v>396</v>
      </c>
      <c r="B167" s="1" t="s">
        <v>804</v>
      </c>
      <c r="C167" s="1" t="s">
        <v>17</v>
      </c>
      <c r="D167" s="75">
        <v>40</v>
      </c>
    </row>
    <row r="168" spans="1:4" ht="14.5" customHeight="1" x14ac:dyDescent="0.35">
      <c r="A168" s="1" t="s">
        <v>388</v>
      </c>
      <c r="B168" s="1" t="s">
        <v>716</v>
      </c>
      <c r="C168" s="1" t="s">
        <v>17</v>
      </c>
      <c r="D168" s="75">
        <v>39</v>
      </c>
    </row>
    <row r="169" spans="1:4" ht="14.5" customHeight="1" x14ac:dyDescent="0.35">
      <c r="A169" s="1" t="s">
        <v>395</v>
      </c>
      <c r="B169" s="1" t="s">
        <v>497</v>
      </c>
      <c r="C169" s="1" t="s">
        <v>24</v>
      </c>
      <c r="D169" s="75">
        <v>39</v>
      </c>
    </row>
    <row r="170" spans="1:4" ht="14.5" customHeight="1" x14ac:dyDescent="0.35">
      <c r="A170" s="81" t="s">
        <v>555</v>
      </c>
      <c r="B170" s="81" t="s">
        <v>961</v>
      </c>
      <c r="C170" s="81" t="s">
        <v>24</v>
      </c>
      <c r="D170" s="75">
        <v>38</v>
      </c>
    </row>
    <row r="171" spans="1:4" ht="14.5" customHeight="1" x14ac:dyDescent="0.35">
      <c r="A171" s="1" t="s">
        <v>389</v>
      </c>
      <c r="B171" s="1" t="s">
        <v>962</v>
      </c>
      <c r="C171" s="1" t="s">
        <v>17</v>
      </c>
      <c r="D171" s="75">
        <v>38</v>
      </c>
    </row>
    <row r="172" spans="1:4" ht="14.5" customHeight="1" x14ac:dyDescent="0.35">
      <c r="A172" s="1" t="s">
        <v>204</v>
      </c>
      <c r="B172" s="1" t="s">
        <v>963</v>
      </c>
      <c r="C172" s="1" t="s">
        <v>24</v>
      </c>
      <c r="D172" s="75">
        <v>38</v>
      </c>
    </row>
    <row r="173" spans="1:4" ht="14.5" customHeight="1" x14ac:dyDescent="0.35">
      <c r="A173" s="1" t="s">
        <v>385</v>
      </c>
      <c r="B173" s="1" t="s">
        <v>964</v>
      </c>
      <c r="C173" s="1" t="s">
        <v>17</v>
      </c>
      <c r="D173" s="75">
        <v>37</v>
      </c>
    </row>
    <row r="174" spans="1:4" ht="14.5" customHeight="1" x14ac:dyDescent="0.35">
      <c r="A174" s="1" t="s">
        <v>391</v>
      </c>
      <c r="B174" s="1" t="s">
        <v>328</v>
      </c>
      <c r="C174" s="1" t="s">
        <v>8</v>
      </c>
      <c r="D174" s="75">
        <v>37</v>
      </c>
    </row>
    <row r="175" spans="1:4" ht="14.5" customHeight="1" x14ac:dyDescent="0.35">
      <c r="A175" s="1" t="s">
        <v>181</v>
      </c>
      <c r="B175" s="1" t="s">
        <v>965</v>
      </c>
      <c r="C175" s="1" t="s">
        <v>8</v>
      </c>
      <c r="D175" s="75">
        <v>37</v>
      </c>
    </row>
    <row r="176" spans="1:4" ht="14.5" customHeight="1" x14ac:dyDescent="0.35">
      <c r="A176" s="1" t="s">
        <v>393</v>
      </c>
      <c r="B176" s="1" t="s">
        <v>835</v>
      </c>
      <c r="C176" s="1" t="s">
        <v>17</v>
      </c>
      <c r="D176" s="75">
        <v>37</v>
      </c>
    </row>
    <row r="177" spans="1:4" ht="14.5" customHeight="1" x14ac:dyDescent="0.35">
      <c r="A177" s="1" t="s">
        <v>394</v>
      </c>
      <c r="B177" s="1" t="s">
        <v>281</v>
      </c>
      <c r="C177" s="1" t="s">
        <v>17</v>
      </c>
      <c r="D177" s="75">
        <v>37</v>
      </c>
    </row>
    <row r="178" spans="1:4" ht="14.5" customHeight="1" x14ac:dyDescent="0.35">
      <c r="A178" s="1" t="s">
        <v>395</v>
      </c>
      <c r="B178" s="1" t="s">
        <v>493</v>
      </c>
      <c r="C178" s="1" t="s">
        <v>8</v>
      </c>
      <c r="D178" s="75">
        <v>37</v>
      </c>
    </row>
    <row r="179" spans="1:4" ht="14.5" customHeight="1" x14ac:dyDescent="0.35">
      <c r="A179" s="1" t="s">
        <v>386</v>
      </c>
      <c r="B179" s="1" t="s">
        <v>418</v>
      </c>
      <c r="C179" s="1" t="s">
        <v>24</v>
      </c>
      <c r="D179" s="75">
        <v>36</v>
      </c>
    </row>
    <row r="180" spans="1:4" ht="14.5" customHeight="1" x14ac:dyDescent="0.35">
      <c r="A180" s="1" t="s">
        <v>388</v>
      </c>
      <c r="B180" s="1" t="s">
        <v>708</v>
      </c>
      <c r="C180" s="1" t="s">
        <v>8</v>
      </c>
      <c r="D180" s="75">
        <v>36</v>
      </c>
    </row>
    <row r="181" spans="1:4" ht="14.5" customHeight="1" x14ac:dyDescent="0.35">
      <c r="A181" s="1" t="s">
        <v>553</v>
      </c>
      <c r="B181" s="1" t="s">
        <v>865</v>
      </c>
      <c r="C181" s="1" t="s">
        <v>17</v>
      </c>
      <c r="D181" s="75">
        <v>36</v>
      </c>
    </row>
    <row r="182" spans="1:4" ht="14.5" customHeight="1" x14ac:dyDescent="0.35">
      <c r="A182" s="1" t="s">
        <v>394</v>
      </c>
      <c r="B182" s="1" t="s">
        <v>886</v>
      </c>
      <c r="C182" s="1" t="s">
        <v>8</v>
      </c>
      <c r="D182" s="75">
        <v>36</v>
      </c>
    </row>
    <row r="183" spans="1:4" ht="14.5" customHeight="1" x14ac:dyDescent="0.35">
      <c r="A183" s="1" t="s">
        <v>385</v>
      </c>
      <c r="B183" s="1" t="s">
        <v>410</v>
      </c>
      <c r="C183" s="1" t="s">
        <v>17</v>
      </c>
      <c r="D183" s="75">
        <v>35</v>
      </c>
    </row>
    <row r="184" spans="1:4" ht="14.5" customHeight="1" x14ac:dyDescent="0.35">
      <c r="A184" s="81" t="s">
        <v>555</v>
      </c>
      <c r="B184" s="81" t="s">
        <v>665</v>
      </c>
      <c r="C184" s="81" t="s">
        <v>6</v>
      </c>
      <c r="D184" s="75">
        <v>35</v>
      </c>
    </row>
    <row r="185" spans="1:4" ht="14.5" customHeight="1" x14ac:dyDescent="0.35">
      <c r="A185" s="1" t="s">
        <v>393</v>
      </c>
      <c r="B185" s="1" t="s">
        <v>966</v>
      </c>
      <c r="C185" s="1" t="s">
        <v>8</v>
      </c>
      <c r="D185" s="75">
        <v>35</v>
      </c>
    </row>
    <row r="186" spans="1:4" ht="14.5" customHeight="1" x14ac:dyDescent="0.35">
      <c r="A186" s="1" t="s">
        <v>385</v>
      </c>
      <c r="B186" s="1" t="s">
        <v>404</v>
      </c>
      <c r="C186" s="1" t="s">
        <v>8</v>
      </c>
      <c r="D186" s="75">
        <v>34</v>
      </c>
    </row>
    <row r="187" spans="1:4" ht="14.5" customHeight="1" x14ac:dyDescent="0.35">
      <c r="A187" s="1" t="s">
        <v>386</v>
      </c>
      <c r="B187" s="1" t="s">
        <v>622</v>
      </c>
      <c r="C187" s="1" t="s">
        <v>17</v>
      </c>
      <c r="D187" s="75">
        <v>34</v>
      </c>
    </row>
    <row r="188" spans="1:4" ht="14.5" customHeight="1" x14ac:dyDescent="0.35">
      <c r="A188" s="81" t="s">
        <v>555</v>
      </c>
      <c r="B188" s="81" t="s">
        <v>967</v>
      </c>
      <c r="C188" s="81" t="s">
        <v>8</v>
      </c>
      <c r="D188" s="75">
        <v>34</v>
      </c>
    </row>
    <row r="189" spans="1:4" ht="14.5" customHeight="1" x14ac:dyDescent="0.35">
      <c r="A189" s="1" t="s">
        <v>204</v>
      </c>
      <c r="B189" s="1" t="s">
        <v>13</v>
      </c>
      <c r="C189" s="1" t="s">
        <v>8</v>
      </c>
      <c r="D189" s="75">
        <v>34</v>
      </c>
    </row>
    <row r="190" spans="1:4" ht="14.5" customHeight="1" x14ac:dyDescent="0.35">
      <c r="A190" s="1" t="s">
        <v>386</v>
      </c>
      <c r="B190" s="1" t="s">
        <v>616</v>
      </c>
      <c r="C190" s="1" t="s">
        <v>8</v>
      </c>
      <c r="D190" s="75">
        <v>33</v>
      </c>
    </row>
    <row r="191" spans="1:4" ht="14.5" customHeight="1" x14ac:dyDescent="0.35">
      <c r="A191" s="1" t="s">
        <v>386</v>
      </c>
      <c r="B191" s="1" t="s">
        <v>627</v>
      </c>
      <c r="C191" s="1" t="s">
        <v>24</v>
      </c>
      <c r="D191" s="75">
        <v>33</v>
      </c>
    </row>
    <row r="192" spans="1:4" ht="14.5" customHeight="1" x14ac:dyDescent="0.35">
      <c r="A192" s="81" t="s">
        <v>555</v>
      </c>
      <c r="B192" s="81" t="s">
        <v>667</v>
      </c>
      <c r="C192" s="81" t="s">
        <v>8</v>
      </c>
      <c r="D192" s="75">
        <v>33</v>
      </c>
    </row>
    <row r="193" spans="1:4" ht="14.5" customHeight="1" x14ac:dyDescent="0.35">
      <c r="A193" s="1" t="s">
        <v>388</v>
      </c>
      <c r="B193" s="1" t="s">
        <v>726</v>
      </c>
      <c r="C193" s="1" t="s">
        <v>24</v>
      </c>
      <c r="D193" s="75">
        <v>33</v>
      </c>
    </row>
    <row r="194" spans="1:4" ht="14.5" customHeight="1" x14ac:dyDescent="0.35">
      <c r="A194" s="1" t="s">
        <v>181</v>
      </c>
      <c r="B194" s="1" t="s">
        <v>968</v>
      </c>
      <c r="C194" s="1" t="s">
        <v>24</v>
      </c>
      <c r="D194" s="75">
        <v>33</v>
      </c>
    </row>
    <row r="195" spans="1:4" ht="14.5" customHeight="1" x14ac:dyDescent="0.35">
      <c r="A195" s="1" t="s">
        <v>395</v>
      </c>
      <c r="B195" s="1" t="s">
        <v>307</v>
      </c>
      <c r="C195" s="1" t="s">
        <v>17</v>
      </c>
      <c r="D195" s="75">
        <v>33</v>
      </c>
    </row>
    <row r="196" spans="1:4" ht="14.5" customHeight="1" x14ac:dyDescent="0.35">
      <c r="A196" s="1" t="s">
        <v>386</v>
      </c>
      <c r="B196" s="1" t="s">
        <v>339</v>
      </c>
      <c r="C196" s="1" t="s">
        <v>17</v>
      </c>
      <c r="D196" s="75">
        <v>32</v>
      </c>
    </row>
    <row r="197" spans="1:4" ht="14.5" customHeight="1" x14ac:dyDescent="0.35">
      <c r="A197" s="1" t="s">
        <v>393</v>
      </c>
      <c r="B197" s="1" t="s">
        <v>46</v>
      </c>
      <c r="C197" s="1" t="s">
        <v>8</v>
      </c>
      <c r="D197" s="75">
        <v>32</v>
      </c>
    </row>
    <row r="198" spans="1:4" ht="14.5" customHeight="1" x14ac:dyDescent="0.35">
      <c r="A198" s="1" t="s">
        <v>394</v>
      </c>
      <c r="B198" s="1" t="s">
        <v>271</v>
      </c>
      <c r="C198" s="1" t="s">
        <v>8</v>
      </c>
      <c r="D198" s="75">
        <v>32</v>
      </c>
    </row>
    <row r="199" spans="1:4" ht="14.5" customHeight="1" x14ac:dyDescent="0.35">
      <c r="A199" s="1" t="s">
        <v>396</v>
      </c>
      <c r="B199" s="1" t="s">
        <v>949</v>
      </c>
      <c r="C199" s="1" t="s">
        <v>17</v>
      </c>
      <c r="D199" s="75">
        <v>32</v>
      </c>
    </row>
    <row r="200" spans="1:4" ht="14.5" customHeight="1" x14ac:dyDescent="0.35">
      <c r="A200" s="1" t="s">
        <v>396</v>
      </c>
      <c r="B200" s="1" t="s">
        <v>546</v>
      </c>
      <c r="C200" s="1" t="s">
        <v>17</v>
      </c>
      <c r="D200" s="75">
        <v>32</v>
      </c>
    </row>
    <row r="201" spans="1:4" ht="14.5" customHeight="1" x14ac:dyDescent="0.35">
      <c r="A201" s="81" t="s">
        <v>555</v>
      </c>
      <c r="B201" s="81" t="s">
        <v>686</v>
      </c>
      <c r="C201" s="81" t="s">
        <v>17</v>
      </c>
      <c r="D201" s="75">
        <v>31</v>
      </c>
    </row>
    <row r="202" spans="1:4" ht="14.5" customHeight="1" x14ac:dyDescent="0.35">
      <c r="A202" s="81" t="s">
        <v>555</v>
      </c>
      <c r="B202" s="81" t="s">
        <v>969</v>
      </c>
      <c r="C202" s="81" t="s">
        <v>24</v>
      </c>
      <c r="D202" s="75">
        <v>31</v>
      </c>
    </row>
    <row r="203" spans="1:4" ht="14.5" customHeight="1" x14ac:dyDescent="0.35">
      <c r="A203" s="1" t="s">
        <v>390</v>
      </c>
      <c r="B203" s="1" t="s">
        <v>428</v>
      </c>
      <c r="C203" s="1" t="s">
        <v>24</v>
      </c>
      <c r="D203" s="75">
        <v>31</v>
      </c>
    </row>
    <row r="204" spans="1:4" ht="14.5" customHeight="1" x14ac:dyDescent="0.35">
      <c r="A204" s="1" t="s">
        <v>393</v>
      </c>
      <c r="B204" s="1" t="s">
        <v>828</v>
      </c>
      <c r="C204" s="1" t="s">
        <v>8</v>
      </c>
      <c r="D204" s="75">
        <v>31</v>
      </c>
    </row>
    <row r="205" spans="1:4" ht="14.5" customHeight="1" x14ac:dyDescent="0.35">
      <c r="A205" s="1" t="s">
        <v>553</v>
      </c>
      <c r="B205" s="1" t="s">
        <v>844</v>
      </c>
      <c r="C205" s="1" t="s">
        <v>6</v>
      </c>
      <c r="D205" s="75">
        <v>31</v>
      </c>
    </row>
    <row r="206" spans="1:4" ht="14.5" customHeight="1" x14ac:dyDescent="0.35">
      <c r="A206" s="1" t="s">
        <v>394</v>
      </c>
      <c r="B206" s="1" t="s">
        <v>478</v>
      </c>
      <c r="C206" s="1" t="s">
        <v>17</v>
      </c>
      <c r="D206" s="75">
        <v>31</v>
      </c>
    </row>
    <row r="207" spans="1:4" ht="14.5" customHeight="1" x14ac:dyDescent="0.35">
      <c r="A207" s="1" t="s">
        <v>390</v>
      </c>
      <c r="B207" s="1" t="s">
        <v>426</v>
      </c>
      <c r="C207" s="1" t="s">
        <v>8</v>
      </c>
      <c r="D207" s="75">
        <v>30</v>
      </c>
    </row>
    <row r="208" spans="1:4" ht="14.5" customHeight="1" x14ac:dyDescent="0.35">
      <c r="A208" s="1" t="s">
        <v>390</v>
      </c>
      <c r="B208" s="1" t="s">
        <v>142</v>
      </c>
      <c r="C208" s="1" t="s">
        <v>8</v>
      </c>
      <c r="D208" s="75">
        <v>30</v>
      </c>
    </row>
    <row r="209" spans="1:4" ht="14.5" customHeight="1" x14ac:dyDescent="0.35">
      <c r="A209" s="1" t="s">
        <v>391</v>
      </c>
      <c r="B209" s="1" t="s">
        <v>772</v>
      </c>
      <c r="C209" s="1" t="s">
        <v>8</v>
      </c>
      <c r="D209" s="75">
        <v>30</v>
      </c>
    </row>
    <row r="210" spans="1:4" ht="14.5" customHeight="1" x14ac:dyDescent="0.35">
      <c r="A210" s="1" t="s">
        <v>385</v>
      </c>
      <c r="B210" s="1" t="s">
        <v>402</v>
      </c>
      <c r="C210" s="1" t="s">
        <v>8</v>
      </c>
      <c r="D210" s="75">
        <v>29</v>
      </c>
    </row>
    <row r="211" spans="1:4" ht="14.5" customHeight="1" x14ac:dyDescent="0.35">
      <c r="A211" s="81" t="s">
        <v>555</v>
      </c>
      <c r="B211" s="81" t="s">
        <v>688</v>
      </c>
      <c r="C211" s="81" t="s">
        <v>17</v>
      </c>
      <c r="D211" s="75">
        <v>29</v>
      </c>
    </row>
    <row r="212" spans="1:4" ht="14.5" customHeight="1" x14ac:dyDescent="0.35">
      <c r="A212" s="1" t="s">
        <v>388</v>
      </c>
      <c r="B212" s="1" t="s">
        <v>937</v>
      </c>
      <c r="C212" s="1" t="s">
        <v>24</v>
      </c>
      <c r="D212" s="75">
        <v>29</v>
      </c>
    </row>
    <row r="213" spans="1:4" ht="14.5" customHeight="1" x14ac:dyDescent="0.35">
      <c r="A213" s="1" t="s">
        <v>398</v>
      </c>
      <c r="B213" s="1" t="s">
        <v>479</v>
      </c>
      <c r="C213" s="1" t="s">
        <v>24</v>
      </c>
      <c r="D213" s="75">
        <v>29</v>
      </c>
    </row>
    <row r="214" spans="1:4" ht="14.5" customHeight="1" x14ac:dyDescent="0.35">
      <c r="A214" s="1" t="s">
        <v>393</v>
      </c>
      <c r="B214" s="1" t="s">
        <v>970</v>
      </c>
      <c r="C214" s="1" t="s">
        <v>8</v>
      </c>
      <c r="D214" s="75">
        <v>29</v>
      </c>
    </row>
    <row r="215" spans="1:4" ht="14.5" customHeight="1" x14ac:dyDescent="0.35">
      <c r="A215" s="1" t="s">
        <v>393</v>
      </c>
      <c r="B215" s="1" t="s">
        <v>74</v>
      </c>
      <c r="C215" s="1" t="s">
        <v>17</v>
      </c>
      <c r="D215" s="75">
        <v>29</v>
      </c>
    </row>
    <row r="216" spans="1:4" ht="14.5" customHeight="1" x14ac:dyDescent="0.35">
      <c r="A216" s="1" t="s">
        <v>395</v>
      </c>
      <c r="B216" s="1" t="s">
        <v>903</v>
      </c>
      <c r="C216" s="1" t="s">
        <v>8</v>
      </c>
      <c r="D216" s="75">
        <v>29</v>
      </c>
    </row>
    <row r="217" spans="1:4" ht="14.5" customHeight="1" x14ac:dyDescent="0.35">
      <c r="A217" s="1" t="s">
        <v>399</v>
      </c>
      <c r="B217" s="1" t="s">
        <v>937</v>
      </c>
      <c r="C217" s="1" t="s">
        <v>24</v>
      </c>
      <c r="D217" s="75">
        <v>29</v>
      </c>
    </row>
    <row r="218" spans="1:4" ht="14.5" customHeight="1" x14ac:dyDescent="0.35">
      <c r="A218" s="81" t="s">
        <v>555</v>
      </c>
      <c r="B218" s="81" t="s">
        <v>971</v>
      </c>
      <c r="C218" s="81" t="s">
        <v>24</v>
      </c>
      <c r="D218" s="75">
        <v>28</v>
      </c>
    </row>
    <row r="219" spans="1:4" ht="14.5" customHeight="1" x14ac:dyDescent="0.35">
      <c r="A219" s="1" t="s">
        <v>388</v>
      </c>
      <c r="B219" s="1" t="s">
        <v>727</v>
      </c>
      <c r="C219" s="1" t="s">
        <v>24</v>
      </c>
      <c r="D219" s="75">
        <v>28</v>
      </c>
    </row>
    <row r="220" spans="1:4" ht="14.5" customHeight="1" x14ac:dyDescent="0.35">
      <c r="A220" s="1" t="s">
        <v>390</v>
      </c>
      <c r="B220" s="1" t="s">
        <v>758</v>
      </c>
      <c r="C220" s="1" t="s">
        <v>24</v>
      </c>
      <c r="D220" s="75">
        <v>28</v>
      </c>
    </row>
    <row r="221" spans="1:4" ht="14.5" customHeight="1" x14ac:dyDescent="0.35">
      <c r="A221" s="1" t="s">
        <v>390</v>
      </c>
      <c r="B221" s="1" t="s">
        <v>233</v>
      </c>
      <c r="C221" s="1" t="s">
        <v>24</v>
      </c>
      <c r="D221" s="75">
        <v>28</v>
      </c>
    </row>
    <row r="222" spans="1:4" ht="14.5" customHeight="1" x14ac:dyDescent="0.35">
      <c r="A222" s="1" t="s">
        <v>386</v>
      </c>
      <c r="B222" s="1" t="s">
        <v>416</v>
      </c>
      <c r="C222" s="1" t="s">
        <v>17</v>
      </c>
      <c r="D222" s="75">
        <v>27</v>
      </c>
    </row>
    <row r="223" spans="1:4" ht="14.5" customHeight="1" x14ac:dyDescent="0.35">
      <c r="A223" s="1" t="s">
        <v>388</v>
      </c>
      <c r="B223" s="1" t="s">
        <v>722</v>
      </c>
      <c r="C223" s="1" t="s">
        <v>17</v>
      </c>
      <c r="D223" s="75">
        <v>27</v>
      </c>
    </row>
    <row r="224" spans="1:4" ht="14.5" customHeight="1" x14ac:dyDescent="0.35">
      <c r="A224" s="1" t="s">
        <v>389</v>
      </c>
      <c r="B224" s="1" t="s">
        <v>544</v>
      </c>
      <c r="C224" s="1" t="s">
        <v>17</v>
      </c>
      <c r="D224" s="75">
        <v>27</v>
      </c>
    </row>
    <row r="225" spans="1:4" ht="14.5" customHeight="1" x14ac:dyDescent="0.35">
      <c r="A225" s="1" t="s">
        <v>398</v>
      </c>
      <c r="B225" s="1" t="s">
        <v>761</v>
      </c>
      <c r="C225" s="1" t="s">
        <v>8</v>
      </c>
      <c r="D225" s="75">
        <v>27</v>
      </c>
    </row>
    <row r="226" spans="1:4" ht="14.5" customHeight="1" x14ac:dyDescent="0.35">
      <c r="A226" s="1" t="s">
        <v>395</v>
      </c>
      <c r="B226" s="1" t="s">
        <v>305</v>
      </c>
      <c r="C226" s="1" t="s">
        <v>17</v>
      </c>
      <c r="D226" s="75">
        <v>27</v>
      </c>
    </row>
    <row r="227" spans="1:4" ht="14.5" customHeight="1" x14ac:dyDescent="0.35">
      <c r="A227" s="1" t="s">
        <v>385</v>
      </c>
      <c r="B227" s="1" t="s">
        <v>149</v>
      </c>
      <c r="C227" s="1" t="s">
        <v>24</v>
      </c>
      <c r="D227" s="75">
        <v>26</v>
      </c>
    </row>
    <row r="228" spans="1:4" ht="14.5" customHeight="1" x14ac:dyDescent="0.35">
      <c r="A228" s="1" t="s">
        <v>386</v>
      </c>
      <c r="B228" s="1" t="s">
        <v>621</v>
      </c>
      <c r="C228" s="1" t="s">
        <v>8</v>
      </c>
      <c r="D228" s="75">
        <v>26</v>
      </c>
    </row>
    <row r="229" spans="1:4" ht="14.5" customHeight="1" x14ac:dyDescent="0.35">
      <c r="A229" s="1" t="s">
        <v>398</v>
      </c>
      <c r="B229" s="1" t="s">
        <v>972</v>
      </c>
      <c r="C229" s="1" t="s">
        <v>17</v>
      </c>
      <c r="D229" s="75">
        <v>26</v>
      </c>
    </row>
    <row r="230" spans="1:4" ht="14.5" customHeight="1" x14ac:dyDescent="0.35">
      <c r="A230" s="1" t="s">
        <v>391</v>
      </c>
      <c r="B230" s="1" t="s">
        <v>786</v>
      </c>
      <c r="C230" s="1" t="s">
        <v>24</v>
      </c>
      <c r="D230" s="75">
        <v>26</v>
      </c>
    </row>
    <row r="231" spans="1:4" ht="14.5" customHeight="1" x14ac:dyDescent="0.35">
      <c r="A231" s="1" t="s">
        <v>204</v>
      </c>
      <c r="B231" s="1" t="s">
        <v>822</v>
      </c>
      <c r="C231" s="1" t="s">
        <v>17</v>
      </c>
      <c r="D231" s="75">
        <v>26</v>
      </c>
    </row>
    <row r="232" spans="1:4" ht="14.5" customHeight="1" x14ac:dyDescent="0.35">
      <c r="A232" s="81" t="s">
        <v>555</v>
      </c>
      <c r="B232" s="1" t="s">
        <v>243</v>
      </c>
      <c r="C232" s="1" t="s">
        <v>8</v>
      </c>
      <c r="D232" s="75">
        <v>25</v>
      </c>
    </row>
    <row r="233" spans="1:4" ht="14.5" customHeight="1" x14ac:dyDescent="0.35">
      <c r="A233" s="1" t="s">
        <v>181</v>
      </c>
      <c r="B233" s="1" t="s">
        <v>810</v>
      </c>
      <c r="C233" s="1" t="s">
        <v>24</v>
      </c>
      <c r="D233" s="75">
        <v>25</v>
      </c>
    </row>
    <row r="234" spans="1:4" ht="14.5" customHeight="1" x14ac:dyDescent="0.35">
      <c r="A234" s="1" t="s">
        <v>396</v>
      </c>
      <c r="B234" s="1" t="s">
        <v>337</v>
      </c>
      <c r="C234" s="1" t="s">
        <v>17</v>
      </c>
      <c r="D234" s="75">
        <v>25</v>
      </c>
    </row>
    <row r="235" spans="1:4" ht="14.5" customHeight="1" x14ac:dyDescent="0.35">
      <c r="A235" s="1" t="s">
        <v>386</v>
      </c>
      <c r="B235" s="1" t="s">
        <v>58</v>
      </c>
      <c r="C235" s="1" t="s">
        <v>17</v>
      </c>
      <c r="D235" s="75">
        <v>24</v>
      </c>
    </row>
    <row r="236" spans="1:4" ht="14.5" customHeight="1" x14ac:dyDescent="0.35">
      <c r="A236" s="1" t="s">
        <v>388</v>
      </c>
      <c r="B236" s="1" t="s">
        <v>720</v>
      </c>
      <c r="C236" s="1" t="s">
        <v>17</v>
      </c>
      <c r="D236" s="75">
        <v>24</v>
      </c>
    </row>
    <row r="237" spans="1:4" ht="14.5" customHeight="1" x14ac:dyDescent="0.35">
      <c r="A237" s="1" t="s">
        <v>391</v>
      </c>
      <c r="B237" s="1" t="s">
        <v>773</v>
      </c>
      <c r="C237" s="1" t="s">
        <v>8</v>
      </c>
      <c r="D237" s="75">
        <v>24</v>
      </c>
    </row>
    <row r="238" spans="1:4" ht="14.5" customHeight="1" x14ac:dyDescent="0.35">
      <c r="A238" s="1" t="s">
        <v>204</v>
      </c>
      <c r="B238" s="1" t="s">
        <v>70</v>
      </c>
      <c r="C238" s="1" t="s">
        <v>24</v>
      </c>
      <c r="D238" s="75">
        <v>24</v>
      </c>
    </row>
    <row r="239" spans="1:4" ht="14.5" customHeight="1" x14ac:dyDescent="0.35">
      <c r="A239" s="1" t="s">
        <v>391</v>
      </c>
      <c r="B239" s="1" t="s">
        <v>788</v>
      </c>
      <c r="C239" s="1" t="s">
        <v>24</v>
      </c>
      <c r="D239" s="75">
        <v>23</v>
      </c>
    </row>
    <row r="240" spans="1:4" ht="14.5" customHeight="1" x14ac:dyDescent="0.35">
      <c r="A240" s="1" t="s">
        <v>393</v>
      </c>
      <c r="B240" s="1" t="s">
        <v>830</v>
      </c>
      <c r="C240" s="1" t="s">
        <v>8</v>
      </c>
      <c r="D240" s="75">
        <v>23</v>
      </c>
    </row>
    <row r="241" spans="1:4" ht="14.5" customHeight="1" x14ac:dyDescent="0.35">
      <c r="A241" s="1" t="s">
        <v>386</v>
      </c>
      <c r="B241" s="1" t="s">
        <v>617</v>
      </c>
      <c r="C241" s="1" t="s">
        <v>8</v>
      </c>
      <c r="D241" s="75">
        <v>22</v>
      </c>
    </row>
    <row r="242" spans="1:4" ht="14.5" customHeight="1" x14ac:dyDescent="0.35">
      <c r="A242" s="1" t="s">
        <v>553</v>
      </c>
      <c r="B242" s="1" t="s">
        <v>973</v>
      </c>
      <c r="C242" s="1" t="s">
        <v>8</v>
      </c>
      <c r="D242" s="75">
        <v>22</v>
      </c>
    </row>
    <row r="243" spans="1:4" ht="14.5" customHeight="1" x14ac:dyDescent="0.35">
      <c r="A243" s="1" t="s">
        <v>394</v>
      </c>
      <c r="B243" s="1" t="s">
        <v>897</v>
      </c>
      <c r="C243" s="1" t="s">
        <v>24</v>
      </c>
      <c r="D243" s="75">
        <v>22</v>
      </c>
    </row>
    <row r="244" spans="1:4" ht="14.5" customHeight="1" x14ac:dyDescent="0.35">
      <c r="A244" s="1" t="s">
        <v>386</v>
      </c>
      <c r="B244" s="1" t="s">
        <v>618</v>
      </c>
      <c r="C244" s="1" t="s">
        <v>8</v>
      </c>
      <c r="D244" s="75">
        <v>21</v>
      </c>
    </row>
    <row r="245" spans="1:4" ht="14.5" customHeight="1" x14ac:dyDescent="0.35">
      <c r="A245" s="1" t="s">
        <v>389</v>
      </c>
      <c r="B245" s="81" t="s">
        <v>232</v>
      </c>
      <c r="C245" s="81" t="s">
        <v>17</v>
      </c>
      <c r="D245" s="75">
        <v>21</v>
      </c>
    </row>
    <row r="246" spans="1:4" ht="14.5" customHeight="1" x14ac:dyDescent="0.35">
      <c r="A246" s="1" t="s">
        <v>389</v>
      </c>
      <c r="B246" s="1" t="s">
        <v>747</v>
      </c>
      <c r="C246" s="1" t="s">
        <v>24</v>
      </c>
      <c r="D246" s="75">
        <v>21</v>
      </c>
    </row>
    <row r="247" spans="1:4" ht="14.5" customHeight="1" x14ac:dyDescent="0.35">
      <c r="A247" s="1" t="s">
        <v>390</v>
      </c>
      <c r="B247" s="1" t="s">
        <v>974</v>
      </c>
      <c r="C247" s="1" t="s">
        <v>17</v>
      </c>
      <c r="D247" s="75">
        <v>21</v>
      </c>
    </row>
    <row r="248" spans="1:4" ht="14.5" customHeight="1" x14ac:dyDescent="0.35">
      <c r="A248" s="1" t="s">
        <v>393</v>
      </c>
      <c r="B248" s="1" t="s">
        <v>839</v>
      </c>
      <c r="C248" s="1" t="s">
        <v>24</v>
      </c>
      <c r="D248" s="75">
        <v>21</v>
      </c>
    </row>
    <row r="249" spans="1:4" ht="14.5" customHeight="1" x14ac:dyDescent="0.35">
      <c r="A249" s="1" t="s">
        <v>553</v>
      </c>
      <c r="B249" s="1" t="s">
        <v>879</v>
      </c>
      <c r="C249" s="1" t="s">
        <v>24</v>
      </c>
      <c r="D249" s="75">
        <v>21</v>
      </c>
    </row>
    <row r="250" spans="1:4" ht="14.5" customHeight="1" x14ac:dyDescent="0.35">
      <c r="A250" s="1" t="s">
        <v>396</v>
      </c>
      <c r="B250" s="1" t="s">
        <v>523</v>
      </c>
      <c r="C250" s="1" t="s">
        <v>17</v>
      </c>
      <c r="D250" s="75">
        <v>21</v>
      </c>
    </row>
    <row r="251" spans="1:4" ht="14.5" customHeight="1" x14ac:dyDescent="0.35">
      <c r="A251" s="1" t="s">
        <v>386</v>
      </c>
      <c r="B251" s="1" t="s">
        <v>624</v>
      </c>
      <c r="C251" s="1" t="s">
        <v>17</v>
      </c>
      <c r="D251" s="75">
        <v>20</v>
      </c>
    </row>
    <row r="252" spans="1:4" ht="14.5" customHeight="1" x14ac:dyDescent="0.35">
      <c r="A252" s="1" t="s">
        <v>390</v>
      </c>
      <c r="B252" s="1" t="s">
        <v>750</v>
      </c>
      <c r="C252" s="1" t="s">
        <v>8</v>
      </c>
      <c r="D252" s="75">
        <v>20</v>
      </c>
    </row>
    <row r="253" spans="1:4" ht="14.5" customHeight="1" x14ac:dyDescent="0.35">
      <c r="A253" s="1" t="s">
        <v>390</v>
      </c>
      <c r="B253" s="1" t="s">
        <v>155</v>
      </c>
      <c r="C253" s="1" t="s">
        <v>24</v>
      </c>
      <c r="D253" s="75">
        <v>20</v>
      </c>
    </row>
    <row r="254" spans="1:4" ht="14.5" customHeight="1" x14ac:dyDescent="0.35">
      <c r="A254" s="1" t="s">
        <v>390</v>
      </c>
      <c r="B254" s="1" t="s">
        <v>152</v>
      </c>
      <c r="C254" s="1" t="s">
        <v>24</v>
      </c>
      <c r="D254" s="75">
        <v>20</v>
      </c>
    </row>
    <row r="255" spans="1:4" ht="14.5" customHeight="1" x14ac:dyDescent="0.35">
      <c r="A255" s="1" t="s">
        <v>181</v>
      </c>
      <c r="B255" s="1" t="s">
        <v>975</v>
      </c>
      <c r="C255" s="1" t="s">
        <v>24</v>
      </c>
      <c r="D255" s="75">
        <v>20</v>
      </c>
    </row>
    <row r="256" spans="1:4" ht="14.5" customHeight="1" x14ac:dyDescent="0.35">
      <c r="A256" s="1" t="s">
        <v>393</v>
      </c>
      <c r="B256" s="1" t="s">
        <v>840</v>
      </c>
      <c r="C256" s="1" t="s">
        <v>24</v>
      </c>
      <c r="D256" s="75">
        <v>20</v>
      </c>
    </row>
    <row r="257" spans="1:4" ht="14.5" customHeight="1" x14ac:dyDescent="0.35">
      <c r="A257" s="1" t="s">
        <v>553</v>
      </c>
      <c r="B257" s="1" t="s">
        <v>976</v>
      </c>
      <c r="C257" s="1" t="s">
        <v>17</v>
      </c>
      <c r="D257" s="75">
        <v>20</v>
      </c>
    </row>
    <row r="258" spans="1:4" ht="14.5" customHeight="1" x14ac:dyDescent="0.35">
      <c r="A258" s="1" t="s">
        <v>395</v>
      </c>
      <c r="B258" s="1" t="s">
        <v>241</v>
      </c>
      <c r="C258" s="1" t="s">
        <v>8</v>
      </c>
      <c r="D258" s="75">
        <v>20</v>
      </c>
    </row>
    <row r="259" spans="1:4" ht="14.5" customHeight="1" x14ac:dyDescent="0.35">
      <c r="A259" s="1" t="s">
        <v>396</v>
      </c>
      <c r="B259" s="1" t="s">
        <v>35</v>
      </c>
      <c r="C259" s="1" t="s">
        <v>8</v>
      </c>
      <c r="D259" s="75">
        <v>20</v>
      </c>
    </row>
    <row r="260" spans="1:4" ht="14.5" customHeight="1" x14ac:dyDescent="0.35">
      <c r="A260" s="81" t="s">
        <v>555</v>
      </c>
      <c r="B260" s="81" t="s">
        <v>977</v>
      </c>
      <c r="C260" s="81" t="s">
        <v>24</v>
      </c>
      <c r="D260" s="75">
        <v>19</v>
      </c>
    </row>
    <row r="261" spans="1:4" ht="14.5" customHeight="1" x14ac:dyDescent="0.35">
      <c r="A261" s="1" t="s">
        <v>389</v>
      </c>
      <c r="B261" s="1" t="s">
        <v>742</v>
      </c>
      <c r="C261" s="1" t="s">
        <v>17</v>
      </c>
      <c r="D261" s="75">
        <v>19</v>
      </c>
    </row>
    <row r="262" spans="1:4" ht="14.5" customHeight="1" x14ac:dyDescent="0.35">
      <c r="A262" s="1" t="s">
        <v>553</v>
      </c>
      <c r="B262" s="1" t="s">
        <v>978</v>
      </c>
      <c r="C262" s="1" t="s">
        <v>17</v>
      </c>
      <c r="D262" s="75">
        <v>19</v>
      </c>
    </row>
    <row r="263" spans="1:4" ht="14.5" customHeight="1" x14ac:dyDescent="0.35">
      <c r="A263" s="1" t="s">
        <v>394</v>
      </c>
      <c r="B263" s="1" t="s">
        <v>492</v>
      </c>
      <c r="C263" s="1" t="s">
        <v>24</v>
      </c>
      <c r="D263" s="75">
        <v>19</v>
      </c>
    </row>
    <row r="264" spans="1:4" ht="14.5" customHeight="1" x14ac:dyDescent="0.35">
      <c r="A264" s="1" t="s">
        <v>386</v>
      </c>
      <c r="B264" s="1" t="s">
        <v>413</v>
      </c>
      <c r="C264" s="1" t="s">
        <v>8</v>
      </c>
      <c r="D264" s="75">
        <v>18</v>
      </c>
    </row>
    <row r="265" spans="1:4" ht="14.5" customHeight="1" x14ac:dyDescent="0.35">
      <c r="A265" s="1" t="s">
        <v>390</v>
      </c>
      <c r="B265" s="1" t="s">
        <v>135</v>
      </c>
      <c r="C265" s="1" t="s">
        <v>8</v>
      </c>
      <c r="D265" s="75">
        <v>18</v>
      </c>
    </row>
    <row r="266" spans="1:4" ht="14.5" customHeight="1" x14ac:dyDescent="0.35">
      <c r="A266" s="1" t="s">
        <v>395</v>
      </c>
      <c r="B266" s="1" t="s">
        <v>921</v>
      </c>
      <c r="C266" s="1" t="s">
        <v>24</v>
      </c>
      <c r="D266" s="75">
        <v>18</v>
      </c>
    </row>
    <row r="267" spans="1:4" ht="14.5" customHeight="1" x14ac:dyDescent="0.35">
      <c r="A267" s="1" t="s">
        <v>396</v>
      </c>
      <c r="B267" s="1" t="s">
        <v>325</v>
      </c>
      <c r="C267" s="1" t="s">
        <v>6</v>
      </c>
      <c r="D267" s="75">
        <v>18</v>
      </c>
    </row>
    <row r="268" spans="1:4" ht="14.5" customHeight="1" x14ac:dyDescent="0.35">
      <c r="A268" s="1" t="s">
        <v>396</v>
      </c>
      <c r="B268" s="1" t="s">
        <v>945</v>
      </c>
      <c r="C268" s="1" t="s">
        <v>17</v>
      </c>
      <c r="D268" s="75">
        <v>18</v>
      </c>
    </row>
    <row r="269" spans="1:4" ht="14.5" customHeight="1" x14ac:dyDescent="0.35">
      <c r="A269" s="1" t="s">
        <v>388</v>
      </c>
      <c r="B269" s="1" t="s">
        <v>712</v>
      </c>
      <c r="C269" s="1" t="s">
        <v>17</v>
      </c>
      <c r="D269" s="75">
        <v>17</v>
      </c>
    </row>
    <row r="270" spans="1:4" ht="14.5" customHeight="1" x14ac:dyDescent="0.35">
      <c r="A270" s="1" t="s">
        <v>389</v>
      </c>
      <c r="B270" s="1" t="s">
        <v>736</v>
      </c>
      <c r="C270" s="1" t="s">
        <v>8</v>
      </c>
      <c r="D270" s="75">
        <v>17</v>
      </c>
    </row>
    <row r="271" spans="1:4" ht="14.5" customHeight="1" x14ac:dyDescent="0.35">
      <c r="A271" s="1" t="s">
        <v>390</v>
      </c>
      <c r="B271" s="1" t="s">
        <v>527</v>
      </c>
      <c r="C271" s="1" t="s">
        <v>8</v>
      </c>
      <c r="D271" s="75">
        <v>17</v>
      </c>
    </row>
    <row r="272" spans="1:4" ht="14.5" customHeight="1" x14ac:dyDescent="0.35">
      <c r="A272" s="1" t="s">
        <v>181</v>
      </c>
      <c r="B272" s="1" t="s">
        <v>792</v>
      </c>
      <c r="C272" s="1" t="s">
        <v>8</v>
      </c>
      <c r="D272" s="75">
        <v>17</v>
      </c>
    </row>
    <row r="273" spans="1:4" ht="14.5" customHeight="1" x14ac:dyDescent="0.35">
      <c r="A273" s="1" t="s">
        <v>393</v>
      </c>
      <c r="B273" s="1" t="s">
        <v>300</v>
      </c>
      <c r="C273" s="1" t="s">
        <v>17</v>
      </c>
      <c r="D273" s="75">
        <v>17</v>
      </c>
    </row>
    <row r="274" spans="1:4" ht="14.5" customHeight="1" x14ac:dyDescent="0.35">
      <c r="A274" s="1" t="s">
        <v>395</v>
      </c>
      <c r="B274" s="1" t="s">
        <v>905</v>
      </c>
      <c r="C274" s="1" t="s">
        <v>8</v>
      </c>
      <c r="D274" s="75">
        <v>17</v>
      </c>
    </row>
    <row r="275" spans="1:4" ht="14.5" customHeight="1" x14ac:dyDescent="0.35">
      <c r="A275" s="1" t="s">
        <v>396</v>
      </c>
      <c r="B275" s="1" t="s">
        <v>550</v>
      </c>
      <c r="C275" s="1" t="s">
        <v>24</v>
      </c>
      <c r="D275" s="75">
        <v>17</v>
      </c>
    </row>
    <row r="276" spans="1:4" ht="14.5" customHeight="1" x14ac:dyDescent="0.35">
      <c r="A276" s="1" t="s">
        <v>388</v>
      </c>
      <c r="B276" s="1" t="s">
        <v>731</v>
      </c>
      <c r="C276" s="1" t="s">
        <v>24</v>
      </c>
      <c r="D276" s="75">
        <v>16</v>
      </c>
    </row>
    <row r="277" spans="1:4" ht="14.5" customHeight="1" x14ac:dyDescent="0.35">
      <c r="A277" s="1" t="s">
        <v>388</v>
      </c>
      <c r="B277" s="1" t="s">
        <v>979</v>
      </c>
      <c r="C277" s="1" t="s">
        <v>24</v>
      </c>
      <c r="D277" s="75">
        <v>16</v>
      </c>
    </row>
    <row r="278" spans="1:4" ht="14.5" customHeight="1" x14ac:dyDescent="0.35">
      <c r="A278" s="1" t="s">
        <v>389</v>
      </c>
      <c r="B278" s="1" t="s">
        <v>106</v>
      </c>
      <c r="C278" s="1" t="s">
        <v>6</v>
      </c>
      <c r="D278" s="75">
        <v>16</v>
      </c>
    </row>
    <row r="279" spans="1:4" ht="14.5" customHeight="1" x14ac:dyDescent="0.35">
      <c r="A279" s="1" t="s">
        <v>389</v>
      </c>
      <c r="B279" s="1" t="s">
        <v>109</v>
      </c>
      <c r="C279" s="1" t="s">
        <v>8</v>
      </c>
      <c r="D279" s="75">
        <v>16</v>
      </c>
    </row>
    <row r="280" spans="1:4" ht="14.5" customHeight="1" x14ac:dyDescent="0.35">
      <c r="A280" s="1" t="s">
        <v>396</v>
      </c>
      <c r="B280" s="1" t="s">
        <v>333</v>
      </c>
      <c r="C280" s="1" t="s">
        <v>8</v>
      </c>
      <c r="D280" s="75">
        <v>16</v>
      </c>
    </row>
    <row r="281" spans="1:4" ht="14.5" customHeight="1" x14ac:dyDescent="0.35">
      <c r="A281" s="1" t="s">
        <v>551</v>
      </c>
      <c r="B281" s="84" t="s">
        <v>465</v>
      </c>
      <c r="C281" s="84" t="s">
        <v>17</v>
      </c>
      <c r="D281" s="113">
        <v>15</v>
      </c>
    </row>
    <row r="282" spans="1:4" ht="14.5" customHeight="1" x14ac:dyDescent="0.35">
      <c r="A282" s="1" t="s">
        <v>385</v>
      </c>
      <c r="B282" s="1" t="s">
        <v>614</v>
      </c>
      <c r="C282" s="1" t="s">
        <v>24</v>
      </c>
      <c r="D282" s="75">
        <v>15</v>
      </c>
    </row>
    <row r="283" spans="1:4" ht="14.5" customHeight="1" x14ac:dyDescent="0.35">
      <c r="A283" s="81" t="s">
        <v>555</v>
      </c>
      <c r="B283" s="81" t="s">
        <v>672</v>
      </c>
      <c r="C283" s="81" t="s">
        <v>8</v>
      </c>
      <c r="D283" s="75">
        <v>15</v>
      </c>
    </row>
    <row r="284" spans="1:4" ht="14.5" customHeight="1" x14ac:dyDescent="0.35">
      <c r="A284" s="81" t="s">
        <v>555</v>
      </c>
      <c r="B284" s="1" t="s">
        <v>674</v>
      </c>
      <c r="C284" s="1" t="s">
        <v>8</v>
      </c>
      <c r="D284" s="75">
        <v>15</v>
      </c>
    </row>
    <row r="285" spans="1:4" ht="14.5" customHeight="1" x14ac:dyDescent="0.35">
      <c r="A285" s="1" t="s">
        <v>389</v>
      </c>
      <c r="B285" s="1" t="s">
        <v>735</v>
      </c>
      <c r="C285" s="1" t="s">
        <v>8</v>
      </c>
      <c r="D285" s="75">
        <v>15</v>
      </c>
    </row>
    <row r="286" spans="1:4" ht="14.5" customHeight="1" x14ac:dyDescent="0.35">
      <c r="A286" s="1" t="s">
        <v>390</v>
      </c>
      <c r="B286" s="1" t="s">
        <v>759</v>
      </c>
      <c r="C286" s="1" t="s">
        <v>24</v>
      </c>
      <c r="D286" s="75">
        <v>15</v>
      </c>
    </row>
    <row r="287" spans="1:4" ht="14.5" customHeight="1" x14ac:dyDescent="0.35">
      <c r="A287" s="81" t="s">
        <v>555</v>
      </c>
      <c r="B287" s="1" t="s">
        <v>670</v>
      </c>
      <c r="C287" s="1" t="s">
        <v>8</v>
      </c>
      <c r="D287" s="75">
        <v>14</v>
      </c>
    </row>
    <row r="288" spans="1:4" ht="14.5" customHeight="1" x14ac:dyDescent="0.35">
      <c r="A288" s="1" t="s">
        <v>388</v>
      </c>
      <c r="B288" s="1" t="s">
        <v>709</v>
      </c>
      <c r="C288" s="1" t="s">
        <v>8</v>
      </c>
      <c r="D288" s="75">
        <v>14</v>
      </c>
    </row>
    <row r="289" spans="1:4" ht="14.5" customHeight="1" x14ac:dyDescent="0.35">
      <c r="A289" s="1" t="s">
        <v>388</v>
      </c>
      <c r="B289" s="1" t="s">
        <v>670</v>
      </c>
      <c r="C289" s="1" t="s">
        <v>8</v>
      </c>
      <c r="D289" s="75">
        <v>14</v>
      </c>
    </row>
    <row r="290" spans="1:4" ht="14.5" customHeight="1" x14ac:dyDescent="0.35">
      <c r="A290" s="1" t="s">
        <v>388</v>
      </c>
      <c r="B290" s="1" t="s">
        <v>83</v>
      </c>
      <c r="C290" s="1" t="s">
        <v>8</v>
      </c>
      <c r="D290" s="75">
        <v>14</v>
      </c>
    </row>
    <row r="291" spans="1:4" ht="14.5" customHeight="1" x14ac:dyDescent="0.35">
      <c r="A291" s="1" t="s">
        <v>394</v>
      </c>
      <c r="B291" s="1" t="s">
        <v>303</v>
      </c>
      <c r="C291" s="1" t="s">
        <v>24</v>
      </c>
      <c r="D291" s="75">
        <v>14</v>
      </c>
    </row>
    <row r="292" spans="1:4" ht="14.5" customHeight="1" x14ac:dyDescent="0.35">
      <c r="A292" s="1" t="s">
        <v>395</v>
      </c>
      <c r="B292" s="1" t="s">
        <v>342</v>
      </c>
      <c r="C292" s="1" t="s">
        <v>17</v>
      </c>
      <c r="D292" s="75">
        <v>14</v>
      </c>
    </row>
    <row r="293" spans="1:4" ht="14.5" customHeight="1" x14ac:dyDescent="0.35">
      <c r="A293" s="1" t="s">
        <v>396</v>
      </c>
      <c r="B293" s="1" t="s">
        <v>520</v>
      </c>
      <c r="C293" s="1" t="s">
        <v>8</v>
      </c>
      <c r="D293" s="75">
        <v>14</v>
      </c>
    </row>
    <row r="294" spans="1:4" ht="14.5" customHeight="1" x14ac:dyDescent="0.35">
      <c r="A294" s="1" t="s">
        <v>396</v>
      </c>
      <c r="B294" s="1" t="s">
        <v>245</v>
      </c>
      <c r="C294" s="1" t="s">
        <v>8</v>
      </c>
      <c r="D294" s="75">
        <v>14</v>
      </c>
    </row>
    <row r="295" spans="1:4" ht="14.5" customHeight="1" x14ac:dyDescent="0.35">
      <c r="A295" s="1" t="s">
        <v>388</v>
      </c>
      <c r="B295" s="1" t="s">
        <v>729</v>
      </c>
      <c r="C295" s="1" t="s">
        <v>24</v>
      </c>
      <c r="D295" s="75">
        <v>13</v>
      </c>
    </row>
    <row r="296" spans="1:4" ht="14.5" customHeight="1" x14ac:dyDescent="0.35">
      <c r="A296" s="1" t="s">
        <v>385</v>
      </c>
      <c r="B296" s="1" t="s">
        <v>831</v>
      </c>
      <c r="C296" s="1" t="s">
        <v>8</v>
      </c>
      <c r="D296" s="75">
        <v>12</v>
      </c>
    </row>
    <row r="297" spans="1:4" ht="14.5" customHeight="1" x14ac:dyDescent="0.35">
      <c r="A297" s="1" t="s">
        <v>385</v>
      </c>
      <c r="B297" s="1" t="s">
        <v>407</v>
      </c>
      <c r="C297" s="1" t="s">
        <v>8</v>
      </c>
      <c r="D297" s="75">
        <v>12</v>
      </c>
    </row>
    <row r="298" spans="1:4" ht="14.5" customHeight="1" x14ac:dyDescent="0.35">
      <c r="A298" s="1" t="s">
        <v>388</v>
      </c>
      <c r="B298" s="1" t="s">
        <v>980</v>
      </c>
      <c r="C298" s="1" t="s">
        <v>24</v>
      </c>
      <c r="D298" s="75">
        <v>12</v>
      </c>
    </row>
    <row r="299" spans="1:4" ht="14.5" customHeight="1" x14ac:dyDescent="0.35">
      <c r="A299" s="1" t="s">
        <v>390</v>
      </c>
      <c r="B299" s="1" t="s">
        <v>322</v>
      </c>
      <c r="C299" s="1" t="s">
        <v>17</v>
      </c>
      <c r="D299" s="75">
        <v>12</v>
      </c>
    </row>
    <row r="300" spans="1:4" ht="14.5" customHeight="1" x14ac:dyDescent="0.35">
      <c r="A300" s="1" t="s">
        <v>390</v>
      </c>
      <c r="B300" s="1" t="s">
        <v>755</v>
      </c>
      <c r="C300" s="1" t="s">
        <v>17</v>
      </c>
      <c r="D300" s="75">
        <v>12</v>
      </c>
    </row>
    <row r="301" spans="1:4" ht="14.5" customHeight="1" x14ac:dyDescent="0.35">
      <c r="A301" s="1" t="s">
        <v>204</v>
      </c>
      <c r="B301" s="1" t="s">
        <v>823</v>
      </c>
      <c r="C301" s="1" t="s">
        <v>17</v>
      </c>
      <c r="D301" s="75">
        <v>12</v>
      </c>
    </row>
    <row r="302" spans="1:4" ht="14.5" customHeight="1" x14ac:dyDescent="0.35">
      <c r="A302" s="1" t="s">
        <v>393</v>
      </c>
      <c r="B302" s="1" t="s">
        <v>831</v>
      </c>
      <c r="C302" s="1" t="s">
        <v>8</v>
      </c>
      <c r="D302" s="75">
        <v>12</v>
      </c>
    </row>
    <row r="303" spans="1:4" ht="14.5" customHeight="1" x14ac:dyDescent="0.35">
      <c r="A303" s="1" t="s">
        <v>385</v>
      </c>
      <c r="B303" s="1" t="s">
        <v>33</v>
      </c>
      <c r="C303" s="1" t="s">
        <v>24</v>
      </c>
      <c r="D303" s="75">
        <v>11</v>
      </c>
    </row>
    <row r="304" spans="1:4" ht="14.5" customHeight="1" x14ac:dyDescent="0.35">
      <c r="A304" s="1" t="s">
        <v>385</v>
      </c>
      <c r="B304" s="1" t="s">
        <v>981</v>
      </c>
      <c r="C304" s="1" t="s">
        <v>24</v>
      </c>
      <c r="D304" s="75">
        <v>11</v>
      </c>
    </row>
    <row r="305" spans="1:4" ht="14.5" customHeight="1" x14ac:dyDescent="0.35">
      <c r="A305" s="1" t="s">
        <v>393</v>
      </c>
      <c r="B305" s="1" t="s">
        <v>129</v>
      </c>
      <c r="C305" s="1" t="s">
        <v>8</v>
      </c>
      <c r="D305" s="75">
        <v>11</v>
      </c>
    </row>
    <row r="306" spans="1:4" ht="14.5" customHeight="1" x14ac:dyDescent="0.35">
      <c r="A306" s="1" t="s">
        <v>393</v>
      </c>
      <c r="B306" s="1" t="s">
        <v>483</v>
      </c>
      <c r="C306" s="1" t="s">
        <v>8</v>
      </c>
      <c r="D306" s="75">
        <v>11</v>
      </c>
    </row>
    <row r="307" spans="1:4" ht="14.5" customHeight="1" x14ac:dyDescent="0.35">
      <c r="A307" s="1" t="s">
        <v>553</v>
      </c>
      <c r="B307" s="1" t="s">
        <v>847</v>
      </c>
      <c r="C307" s="1" t="s">
        <v>8</v>
      </c>
      <c r="D307" s="75">
        <v>11</v>
      </c>
    </row>
    <row r="308" spans="1:4" ht="14.5" customHeight="1" x14ac:dyDescent="0.35">
      <c r="A308" s="1" t="s">
        <v>553</v>
      </c>
      <c r="B308" s="1" t="s">
        <v>869</v>
      </c>
      <c r="C308" s="1" t="s">
        <v>17</v>
      </c>
      <c r="D308" s="75">
        <v>11</v>
      </c>
    </row>
    <row r="309" spans="1:4" ht="14.5" customHeight="1" x14ac:dyDescent="0.35">
      <c r="A309" s="1" t="s">
        <v>389</v>
      </c>
      <c r="B309" s="1" t="s">
        <v>982</v>
      </c>
      <c r="C309" s="1" t="s">
        <v>8</v>
      </c>
      <c r="D309" s="75">
        <v>10</v>
      </c>
    </row>
    <row r="310" spans="1:4" ht="14.5" customHeight="1" x14ac:dyDescent="0.35">
      <c r="A310" s="1" t="s">
        <v>398</v>
      </c>
      <c r="B310" s="1" t="s">
        <v>768</v>
      </c>
      <c r="C310" s="1" t="s">
        <v>17</v>
      </c>
      <c r="D310" s="75">
        <v>10</v>
      </c>
    </row>
    <row r="311" spans="1:4" ht="14.5" customHeight="1" x14ac:dyDescent="0.35">
      <c r="A311" s="1" t="s">
        <v>181</v>
      </c>
      <c r="B311" s="1" t="s">
        <v>983</v>
      </c>
      <c r="C311" s="1" t="s">
        <v>8</v>
      </c>
      <c r="D311" s="75">
        <v>10</v>
      </c>
    </row>
    <row r="312" spans="1:4" ht="14.5" customHeight="1" x14ac:dyDescent="0.35">
      <c r="A312" s="1" t="s">
        <v>553</v>
      </c>
      <c r="B312" s="1" t="s">
        <v>984</v>
      </c>
      <c r="C312" s="1" t="s">
        <v>8</v>
      </c>
      <c r="D312" s="75">
        <v>10</v>
      </c>
    </row>
    <row r="313" spans="1:4" ht="14.5" customHeight="1" x14ac:dyDescent="0.35">
      <c r="A313" s="1" t="s">
        <v>385</v>
      </c>
      <c r="B313" s="1" t="s">
        <v>985</v>
      </c>
      <c r="C313" s="1" t="s">
        <v>8</v>
      </c>
      <c r="D313" s="75">
        <v>9</v>
      </c>
    </row>
    <row r="314" spans="1:4" ht="14.5" customHeight="1" x14ac:dyDescent="0.35">
      <c r="A314" s="81" t="s">
        <v>555</v>
      </c>
      <c r="B314" s="1" t="s">
        <v>921</v>
      </c>
      <c r="C314" s="1" t="s">
        <v>24</v>
      </c>
      <c r="D314" s="75">
        <v>9</v>
      </c>
    </row>
    <row r="315" spans="1:4" ht="14.5" customHeight="1" x14ac:dyDescent="0.35">
      <c r="A315" s="1" t="s">
        <v>389</v>
      </c>
      <c r="B315" s="1" t="s">
        <v>423</v>
      </c>
      <c r="C315" s="1" t="s">
        <v>8</v>
      </c>
      <c r="D315" s="75">
        <v>9</v>
      </c>
    </row>
    <row r="316" spans="1:4" ht="14.5" customHeight="1" x14ac:dyDescent="0.35">
      <c r="A316" s="1" t="s">
        <v>181</v>
      </c>
      <c r="B316" s="1" t="s">
        <v>185</v>
      </c>
      <c r="C316" s="1" t="s">
        <v>8</v>
      </c>
      <c r="D316" s="75">
        <v>9</v>
      </c>
    </row>
    <row r="317" spans="1:4" ht="14.5" customHeight="1" x14ac:dyDescent="0.35">
      <c r="A317" s="1" t="s">
        <v>181</v>
      </c>
      <c r="B317" s="1" t="s">
        <v>797</v>
      </c>
      <c r="C317" s="1" t="s">
        <v>8</v>
      </c>
      <c r="D317" s="75">
        <v>9</v>
      </c>
    </row>
    <row r="318" spans="1:4" ht="14.5" customHeight="1" x14ac:dyDescent="0.35">
      <c r="A318" s="1" t="s">
        <v>204</v>
      </c>
      <c r="B318" s="1" t="s">
        <v>986</v>
      </c>
      <c r="C318" s="1" t="s">
        <v>17</v>
      </c>
      <c r="D318" s="75">
        <v>9</v>
      </c>
    </row>
    <row r="319" spans="1:4" ht="14.5" customHeight="1" x14ac:dyDescent="0.35">
      <c r="A319" s="1" t="s">
        <v>393</v>
      </c>
      <c r="B319" s="1" t="s">
        <v>987</v>
      </c>
      <c r="C319" s="1" t="s">
        <v>17</v>
      </c>
      <c r="D319" s="75">
        <v>9</v>
      </c>
    </row>
    <row r="320" spans="1:4" ht="14.5" customHeight="1" x14ac:dyDescent="0.35">
      <c r="A320" s="1" t="s">
        <v>553</v>
      </c>
      <c r="B320" s="1" t="s">
        <v>988</v>
      </c>
      <c r="C320" s="1" t="s">
        <v>8</v>
      </c>
      <c r="D320" s="75">
        <v>9</v>
      </c>
    </row>
    <row r="321" spans="1:4" ht="14.5" customHeight="1" x14ac:dyDescent="0.35">
      <c r="A321" s="1" t="s">
        <v>553</v>
      </c>
      <c r="B321" s="1" t="s">
        <v>461</v>
      </c>
      <c r="C321" s="1" t="s">
        <v>24</v>
      </c>
      <c r="D321" s="75">
        <v>9</v>
      </c>
    </row>
    <row r="322" spans="1:4" ht="14.5" customHeight="1" x14ac:dyDescent="0.35">
      <c r="A322" s="1" t="s">
        <v>391</v>
      </c>
      <c r="B322" s="1" t="s">
        <v>528</v>
      </c>
      <c r="C322" s="1" t="s">
        <v>8</v>
      </c>
      <c r="D322" s="75">
        <v>8</v>
      </c>
    </row>
    <row r="323" spans="1:4" ht="14.5" customHeight="1" x14ac:dyDescent="0.35">
      <c r="A323" s="1" t="s">
        <v>204</v>
      </c>
      <c r="B323" s="1" t="s">
        <v>827</v>
      </c>
      <c r="C323" s="1" t="s">
        <v>24</v>
      </c>
      <c r="D323" s="75">
        <v>8</v>
      </c>
    </row>
    <row r="324" spans="1:4" ht="14.5" customHeight="1" x14ac:dyDescent="0.35">
      <c r="A324" s="1" t="s">
        <v>393</v>
      </c>
      <c r="B324" s="1" t="s">
        <v>842</v>
      </c>
      <c r="C324" s="1" t="s">
        <v>24</v>
      </c>
      <c r="D324" s="75">
        <v>8</v>
      </c>
    </row>
    <row r="325" spans="1:4" ht="14.5" customHeight="1" x14ac:dyDescent="0.35">
      <c r="A325" s="1" t="s">
        <v>395</v>
      </c>
      <c r="B325" s="1" t="s">
        <v>916</v>
      </c>
      <c r="C325" s="1" t="s">
        <v>17</v>
      </c>
      <c r="D325" s="75">
        <v>7</v>
      </c>
    </row>
    <row r="326" spans="1:4" ht="14.5" customHeight="1" x14ac:dyDescent="0.35">
      <c r="A326" s="1" t="s">
        <v>396</v>
      </c>
      <c r="B326" s="1" t="s">
        <v>942</v>
      </c>
      <c r="C326" s="1" t="s">
        <v>8</v>
      </c>
      <c r="D326" s="75">
        <v>7</v>
      </c>
    </row>
    <row r="327" spans="1:4" ht="14.5" customHeight="1" x14ac:dyDescent="0.35">
      <c r="A327" s="81" t="s">
        <v>555</v>
      </c>
      <c r="B327" s="1" t="s">
        <v>989</v>
      </c>
      <c r="C327" s="1" t="s">
        <v>8</v>
      </c>
      <c r="D327" s="75">
        <v>6</v>
      </c>
    </row>
    <row r="328" spans="1:4" ht="14.5" customHeight="1" x14ac:dyDescent="0.35">
      <c r="A328" s="1" t="s">
        <v>388</v>
      </c>
      <c r="B328" s="1" t="s">
        <v>990</v>
      </c>
      <c r="C328" s="1" t="s">
        <v>8</v>
      </c>
      <c r="D328" s="75">
        <v>6</v>
      </c>
    </row>
    <row r="329" spans="1:4" ht="14.5" customHeight="1" x14ac:dyDescent="0.35">
      <c r="A329" s="1" t="s">
        <v>388</v>
      </c>
      <c r="B329" s="81" t="s">
        <v>991</v>
      </c>
      <c r="C329" s="81" t="s">
        <v>17</v>
      </c>
      <c r="D329" s="75">
        <v>6</v>
      </c>
    </row>
    <row r="330" spans="1:4" ht="14.5" customHeight="1" x14ac:dyDescent="0.35">
      <c r="A330" s="1" t="s">
        <v>389</v>
      </c>
      <c r="B330" s="1" t="s">
        <v>746</v>
      </c>
      <c r="C330" s="1" t="s">
        <v>17</v>
      </c>
      <c r="D330" s="75">
        <v>6</v>
      </c>
    </row>
    <row r="331" spans="1:4" ht="14.5" customHeight="1" x14ac:dyDescent="0.35">
      <c r="A331" s="1" t="s">
        <v>389</v>
      </c>
      <c r="B331" s="1" t="s">
        <v>117</v>
      </c>
      <c r="C331" s="1" t="s">
        <v>17</v>
      </c>
      <c r="D331" s="75">
        <v>6</v>
      </c>
    </row>
    <row r="332" spans="1:4" ht="14.5" customHeight="1" x14ac:dyDescent="0.35">
      <c r="A332" s="1" t="s">
        <v>391</v>
      </c>
      <c r="B332" s="1" t="s">
        <v>779</v>
      </c>
      <c r="C332" s="1" t="s">
        <v>17</v>
      </c>
      <c r="D332" s="75">
        <v>6</v>
      </c>
    </row>
    <row r="333" spans="1:4" ht="14.5" customHeight="1" x14ac:dyDescent="0.35">
      <c r="A333" s="1" t="s">
        <v>391</v>
      </c>
      <c r="B333" s="1" t="s">
        <v>781</v>
      </c>
      <c r="C333" s="1" t="s">
        <v>17</v>
      </c>
      <c r="D333" s="75">
        <v>6</v>
      </c>
    </row>
    <row r="334" spans="1:4" ht="14.5" customHeight="1" x14ac:dyDescent="0.35">
      <c r="A334" s="1" t="s">
        <v>181</v>
      </c>
      <c r="B334" s="1" t="s">
        <v>806</v>
      </c>
      <c r="C334" s="1" t="s">
        <v>17</v>
      </c>
      <c r="D334" s="75">
        <v>6</v>
      </c>
    </row>
    <row r="335" spans="1:4" ht="14.5" customHeight="1" x14ac:dyDescent="0.35">
      <c r="A335" s="1" t="s">
        <v>181</v>
      </c>
      <c r="B335" s="1" t="s">
        <v>203</v>
      </c>
      <c r="C335" s="1" t="s">
        <v>24</v>
      </c>
      <c r="D335" s="75">
        <v>6</v>
      </c>
    </row>
    <row r="336" spans="1:4" ht="14.5" customHeight="1" x14ac:dyDescent="0.35">
      <c r="A336" s="1" t="s">
        <v>204</v>
      </c>
      <c r="B336" s="1" t="s">
        <v>819</v>
      </c>
      <c r="C336" s="1" t="s">
        <v>8</v>
      </c>
      <c r="D336" s="75">
        <v>6</v>
      </c>
    </row>
    <row r="337" spans="1:4" ht="14.5" customHeight="1" x14ac:dyDescent="0.35">
      <c r="A337" s="1" t="s">
        <v>393</v>
      </c>
      <c r="B337" s="1" t="s">
        <v>836</v>
      </c>
      <c r="C337" s="1" t="s">
        <v>17</v>
      </c>
      <c r="D337" s="75">
        <v>6</v>
      </c>
    </row>
    <row r="338" spans="1:4" ht="14.5" customHeight="1" x14ac:dyDescent="0.35">
      <c r="A338" s="1" t="s">
        <v>395</v>
      </c>
      <c r="B338" s="1" t="s">
        <v>882</v>
      </c>
      <c r="C338" s="1" t="s">
        <v>24</v>
      </c>
      <c r="D338" s="75">
        <v>6</v>
      </c>
    </row>
    <row r="339" spans="1:4" ht="14.5" customHeight="1" x14ac:dyDescent="0.35">
      <c r="A339" s="1" t="s">
        <v>396</v>
      </c>
      <c r="B339" s="1" t="s">
        <v>321</v>
      </c>
      <c r="C339" s="1" t="s">
        <v>24</v>
      </c>
      <c r="D339" s="75">
        <v>6</v>
      </c>
    </row>
    <row r="340" spans="1:4" ht="14.5" customHeight="1" x14ac:dyDescent="0.35">
      <c r="A340" s="1" t="s">
        <v>388</v>
      </c>
      <c r="B340" s="1" t="s">
        <v>711</v>
      </c>
      <c r="C340" s="1" t="s">
        <v>8</v>
      </c>
      <c r="D340" s="75">
        <v>5</v>
      </c>
    </row>
    <row r="341" spans="1:4" ht="14.5" customHeight="1" x14ac:dyDescent="0.35">
      <c r="A341" s="1" t="s">
        <v>394</v>
      </c>
      <c r="B341" s="1" t="s">
        <v>890</v>
      </c>
      <c r="C341" s="1" t="s">
        <v>8</v>
      </c>
      <c r="D341" s="75">
        <v>5</v>
      </c>
    </row>
    <row r="342" spans="1:4" ht="14.5" customHeight="1" x14ac:dyDescent="0.35">
      <c r="A342" s="1" t="s">
        <v>396</v>
      </c>
      <c r="B342" s="1" t="s">
        <v>946</v>
      </c>
      <c r="C342" s="1" t="s">
        <v>17</v>
      </c>
      <c r="D342" s="75">
        <v>5</v>
      </c>
    </row>
    <row r="343" spans="1:4" ht="14.5" customHeight="1" x14ac:dyDescent="0.35">
      <c r="A343" s="1" t="s">
        <v>385</v>
      </c>
      <c r="B343" s="1" t="s">
        <v>992</v>
      </c>
      <c r="C343" s="1" t="s">
        <v>8</v>
      </c>
      <c r="D343" s="75">
        <v>4</v>
      </c>
    </row>
    <row r="344" spans="1:4" ht="14.5" customHeight="1" x14ac:dyDescent="0.35">
      <c r="A344" s="1" t="s">
        <v>386</v>
      </c>
      <c r="B344" s="1" t="s">
        <v>51</v>
      </c>
      <c r="C344" s="1" t="s">
        <v>8</v>
      </c>
      <c r="D344" s="75">
        <v>4</v>
      </c>
    </row>
    <row r="345" spans="1:4" ht="14.5" customHeight="1" x14ac:dyDescent="0.35">
      <c r="A345" s="1" t="s">
        <v>389</v>
      </c>
      <c r="B345" s="1" t="s">
        <v>993</v>
      </c>
      <c r="C345" s="1" t="s">
        <v>17</v>
      </c>
      <c r="D345" s="75">
        <v>4</v>
      </c>
    </row>
    <row r="346" spans="1:4" ht="14.5" customHeight="1" x14ac:dyDescent="0.35">
      <c r="A346" s="1" t="s">
        <v>389</v>
      </c>
      <c r="B346" s="1" t="s">
        <v>994</v>
      </c>
      <c r="C346" s="1" t="s">
        <v>17</v>
      </c>
      <c r="D346" s="75">
        <v>4</v>
      </c>
    </row>
    <row r="347" spans="1:4" ht="14.5" customHeight="1" x14ac:dyDescent="0.35">
      <c r="A347" s="1" t="s">
        <v>390</v>
      </c>
      <c r="B347" s="1" t="s">
        <v>752</v>
      </c>
      <c r="C347" s="1" t="s">
        <v>8</v>
      </c>
      <c r="D347" s="75">
        <v>4</v>
      </c>
    </row>
    <row r="348" spans="1:4" ht="14.5" customHeight="1" x14ac:dyDescent="0.35">
      <c r="A348" s="1" t="s">
        <v>393</v>
      </c>
      <c r="B348" s="1" t="s">
        <v>254</v>
      </c>
      <c r="C348" s="1" t="s">
        <v>8</v>
      </c>
      <c r="D348" s="75">
        <v>4</v>
      </c>
    </row>
    <row r="349" spans="1:4" ht="14.5" customHeight="1" x14ac:dyDescent="0.35">
      <c r="A349" s="1" t="s">
        <v>395</v>
      </c>
      <c r="B349" s="1" t="s">
        <v>496</v>
      </c>
      <c r="C349" s="1" t="s">
        <v>24</v>
      </c>
      <c r="D349" s="75">
        <v>4</v>
      </c>
    </row>
    <row r="350" spans="1:4" ht="14.5" customHeight="1" x14ac:dyDescent="0.35">
      <c r="A350" s="1" t="s">
        <v>385</v>
      </c>
      <c r="B350" s="1" t="s">
        <v>995</v>
      </c>
      <c r="C350" s="1" t="s">
        <v>24</v>
      </c>
      <c r="D350" s="75">
        <v>3</v>
      </c>
    </row>
    <row r="351" spans="1:4" ht="14.5" customHeight="1" x14ac:dyDescent="0.35">
      <c r="A351" s="1" t="s">
        <v>386</v>
      </c>
      <c r="B351" s="1" t="s">
        <v>996</v>
      </c>
      <c r="C351" s="1" t="s">
        <v>24</v>
      </c>
      <c r="D351" s="75">
        <v>3</v>
      </c>
    </row>
    <row r="352" spans="1:4" ht="14.5" customHeight="1" x14ac:dyDescent="0.35">
      <c r="A352" s="1" t="s">
        <v>386</v>
      </c>
      <c r="B352" s="1" t="s">
        <v>997</v>
      </c>
      <c r="C352" s="1" t="s">
        <v>24</v>
      </c>
      <c r="D352" s="75">
        <v>3</v>
      </c>
    </row>
    <row r="353" spans="1:4" ht="14.5" customHeight="1" x14ac:dyDescent="0.35">
      <c r="A353" s="1" t="s">
        <v>388</v>
      </c>
      <c r="B353" s="1" t="s">
        <v>998</v>
      </c>
      <c r="C353" s="1" t="s">
        <v>17</v>
      </c>
      <c r="D353" s="75">
        <v>3</v>
      </c>
    </row>
    <row r="354" spans="1:4" ht="14.5" customHeight="1" x14ac:dyDescent="0.35">
      <c r="A354" s="1" t="s">
        <v>388</v>
      </c>
      <c r="B354" s="1" t="s">
        <v>999</v>
      </c>
      <c r="C354" s="1" t="s">
        <v>17</v>
      </c>
      <c r="D354" s="75">
        <v>3</v>
      </c>
    </row>
    <row r="355" spans="1:4" ht="14.5" customHeight="1" x14ac:dyDescent="0.35">
      <c r="A355" s="1" t="s">
        <v>389</v>
      </c>
      <c r="B355" s="81" t="s">
        <v>1000</v>
      </c>
      <c r="C355" s="81" t="s">
        <v>17</v>
      </c>
      <c r="D355" s="75">
        <v>3</v>
      </c>
    </row>
    <row r="356" spans="1:4" ht="14.5" customHeight="1" x14ac:dyDescent="0.35">
      <c r="A356" s="1" t="s">
        <v>389</v>
      </c>
      <c r="B356" s="81" t="s">
        <v>1001</v>
      </c>
      <c r="C356" s="81" t="s">
        <v>17</v>
      </c>
      <c r="D356" s="75">
        <v>3</v>
      </c>
    </row>
    <row r="357" spans="1:4" ht="14.5" customHeight="1" x14ac:dyDescent="0.35">
      <c r="A357" s="1" t="s">
        <v>390</v>
      </c>
      <c r="B357" s="1" t="s">
        <v>757</v>
      </c>
      <c r="C357" s="1" t="s">
        <v>17</v>
      </c>
      <c r="D357" s="75">
        <v>3</v>
      </c>
    </row>
    <row r="358" spans="1:4" ht="14.5" customHeight="1" x14ac:dyDescent="0.35">
      <c r="A358" s="1" t="s">
        <v>390</v>
      </c>
      <c r="B358" s="1" t="s">
        <v>1002</v>
      </c>
      <c r="C358" s="1" t="s">
        <v>24</v>
      </c>
      <c r="D358" s="75">
        <v>3</v>
      </c>
    </row>
    <row r="359" spans="1:4" ht="14.5" customHeight="1" x14ac:dyDescent="0.35">
      <c r="A359" s="1" t="s">
        <v>398</v>
      </c>
      <c r="B359" s="1" t="s">
        <v>1003</v>
      </c>
      <c r="C359" s="1" t="s">
        <v>17</v>
      </c>
      <c r="D359" s="75">
        <v>3</v>
      </c>
    </row>
    <row r="360" spans="1:4" ht="14.5" customHeight="1" x14ac:dyDescent="0.35">
      <c r="A360" s="1" t="s">
        <v>398</v>
      </c>
      <c r="B360" s="1" t="s">
        <v>459</v>
      </c>
      <c r="C360" s="1" t="s">
        <v>24</v>
      </c>
      <c r="D360" s="75">
        <v>3</v>
      </c>
    </row>
    <row r="361" spans="1:4" ht="14.5" customHeight="1" x14ac:dyDescent="0.35">
      <c r="A361" s="1" t="s">
        <v>398</v>
      </c>
      <c r="B361" s="1" t="s">
        <v>769</v>
      </c>
      <c r="C361" s="1" t="s">
        <v>24</v>
      </c>
      <c r="D361" s="75">
        <v>3</v>
      </c>
    </row>
    <row r="362" spans="1:4" ht="14.5" customHeight="1" x14ac:dyDescent="0.35">
      <c r="A362" s="1" t="s">
        <v>398</v>
      </c>
      <c r="B362" s="1" t="s">
        <v>770</v>
      </c>
      <c r="C362" s="1" t="s">
        <v>24</v>
      </c>
      <c r="D362" s="75">
        <v>3</v>
      </c>
    </row>
    <row r="363" spans="1:4" ht="14.5" customHeight="1" x14ac:dyDescent="0.35">
      <c r="A363" s="1" t="s">
        <v>391</v>
      </c>
      <c r="B363" s="1" t="s">
        <v>463</v>
      </c>
      <c r="C363" s="1" t="s">
        <v>17</v>
      </c>
      <c r="D363" s="75">
        <v>3</v>
      </c>
    </row>
    <row r="364" spans="1:4" ht="14.5" customHeight="1" x14ac:dyDescent="0.35">
      <c r="A364" s="1" t="s">
        <v>181</v>
      </c>
      <c r="B364" s="1" t="s">
        <v>802</v>
      </c>
      <c r="C364" s="1" t="s">
        <v>17</v>
      </c>
      <c r="D364" s="75">
        <v>3</v>
      </c>
    </row>
    <row r="365" spans="1:4" ht="14.5" customHeight="1" x14ac:dyDescent="0.35">
      <c r="A365" s="1" t="s">
        <v>181</v>
      </c>
      <c r="B365" s="1" t="s">
        <v>808</v>
      </c>
      <c r="C365" s="1" t="s">
        <v>17</v>
      </c>
      <c r="D365" s="75">
        <v>3</v>
      </c>
    </row>
    <row r="366" spans="1:4" ht="14.5" customHeight="1" x14ac:dyDescent="0.35">
      <c r="A366" s="1" t="s">
        <v>181</v>
      </c>
      <c r="B366" s="1" t="s">
        <v>811</v>
      </c>
      <c r="C366" s="1" t="s">
        <v>24</v>
      </c>
      <c r="D366" s="75">
        <v>3</v>
      </c>
    </row>
    <row r="367" spans="1:4" ht="14.5" customHeight="1" x14ac:dyDescent="0.35">
      <c r="A367" s="1" t="s">
        <v>393</v>
      </c>
      <c r="B367" s="1" t="s">
        <v>837</v>
      </c>
      <c r="C367" s="1" t="s">
        <v>17</v>
      </c>
      <c r="D367" s="75">
        <v>3</v>
      </c>
    </row>
    <row r="368" spans="1:4" ht="14.5" customHeight="1" x14ac:dyDescent="0.35">
      <c r="A368" s="1" t="s">
        <v>394</v>
      </c>
      <c r="B368" s="1" t="s">
        <v>1004</v>
      </c>
      <c r="C368" s="1" t="s">
        <v>24</v>
      </c>
      <c r="D368" s="75">
        <v>3</v>
      </c>
    </row>
    <row r="369" spans="1:4" ht="14.5" customHeight="1" x14ac:dyDescent="0.35">
      <c r="A369" s="1" t="s">
        <v>395</v>
      </c>
      <c r="B369" s="1" t="s">
        <v>311</v>
      </c>
      <c r="C369" s="1" t="s">
        <v>17</v>
      </c>
      <c r="D369" s="75">
        <v>3</v>
      </c>
    </row>
    <row r="370" spans="1:4" ht="14.5" customHeight="1" x14ac:dyDescent="0.35">
      <c r="A370" s="1" t="s">
        <v>395</v>
      </c>
      <c r="B370" s="1" t="s">
        <v>914</v>
      </c>
      <c r="C370" s="1" t="s">
        <v>17</v>
      </c>
      <c r="D370" s="75">
        <v>3</v>
      </c>
    </row>
    <row r="371" spans="1:4" ht="14.5" customHeight="1" x14ac:dyDescent="0.35">
      <c r="A371" s="1" t="s">
        <v>395</v>
      </c>
      <c r="B371" s="1" t="s">
        <v>917</v>
      </c>
      <c r="C371" s="1" t="s">
        <v>17</v>
      </c>
      <c r="D371" s="75">
        <v>3</v>
      </c>
    </row>
    <row r="372" spans="1:4" ht="14.5" customHeight="1" x14ac:dyDescent="0.35">
      <c r="A372" s="1" t="s">
        <v>385</v>
      </c>
      <c r="B372" s="1" t="s">
        <v>613</v>
      </c>
      <c r="C372" s="1" t="s">
        <v>24</v>
      </c>
      <c r="D372" s="75">
        <v>2</v>
      </c>
    </row>
    <row r="373" spans="1:4" ht="14.5" customHeight="1" x14ac:dyDescent="0.35">
      <c r="A373" s="1" t="s">
        <v>386</v>
      </c>
      <c r="B373" s="1" t="s">
        <v>619</v>
      </c>
      <c r="C373" s="1" t="s">
        <v>8</v>
      </c>
      <c r="D373" s="75">
        <v>2</v>
      </c>
    </row>
    <row r="374" spans="1:4" ht="14.5" customHeight="1" x14ac:dyDescent="0.35">
      <c r="A374" s="1" t="s">
        <v>386</v>
      </c>
      <c r="B374" s="1" t="s">
        <v>1005</v>
      </c>
      <c r="C374" s="1" t="s">
        <v>17</v>
      </c>
      <c r="D374" s="75">
        <v>2</v>
      </c>
    </row>
    <row r="375" spans="1:4" ht="14.5" customHeight="1" x14ac:dyDescent="0.35">
      <c r="A375" s="1" t="s">
        <v>386</v>
      </c>
      <c r="B375" s="1" t="s">
        <v>1006</v>
      </c>
      <c r="C375" s="1" t="s">
        <v>24</v>
      </c>
      <c r="D375" s="75">
        <v>2</v>
      </c>
    </row>
    <row r="376" spans="1:4" ht="14.5" customHeight="1" x14ac:dyDescent="0.35">
      <c r="A376" s="1" t="s">
        <v>389</v>
      </c>
      <c r="B376" s="1" t="s">
        <v>1007</v>
      </c>
      <c r="C376" s="1" t="s">
        <v>8</v>
      </c>
      <c r="D376" s="75">
        <v>2</v>
      </c>
    </row>
    <row r="377" spans="1:4" ht="14.5" customHeight="1" x14ac:dyDescent="0.35">
      <c r="A377" s="1" t="s">
        <v>398</v>
      </c>
      <c r="B377" s="1" t="s">
        <v>1008</v>
      </c>
      <c r="C377" s="1" t="s">
        <v>24</v>
      </c>
      <c r="D377" s="75">
        <v>2</v>
      </c>
    </row>
    <row r="378" spans="1:4" ht="14.5" customHeight="1" x14ac:dyDescent="0.35">
      <c r="A378" s="1" t="s">
        <v>396</v>
      </c>
      <c r="B378" s="1" t="s">
        <v>943</v>
      </c>
      <c r="C378" s="1" t="s">
        <v>8</v>
      </c>
      <c r="D378" s="75">
        <v>2</v>
      </c>
    </row>
    <row r="379" spans="1:4" ht="14.5" customHeight="1" x14ac:dyDescent="0.35">
      <c r="A379" s="81" t="s">
        <v>555</v>
      </c>
      <c r="B379" s="81" t="s">
        <v>678</v>
      </c>
      <c r="C379" s="81" t="s">
        <v>8</v>
      </c>
      <c r="D379" s="75">
        <v>1</v>
      </c>
    </row>
    <row r="380" spans="1:4" ht="14.5" customHeight="1" x14ac:dyDescent="0.35">
      <c r="A380" s="81" t="s">
        <v>555</v>
      </c>
      <c r="B380" s="81" t="s">
        <v>692</v>
      </c>
      <c r="C380" s="81" t="s">
        <v>17</v>
      </c>
      <c r="D380" s="75">
        <v>1</v>
      </c>
    </row>
    <row r="381" spans="1:4" ht="14.5" customHeight="1" x14ac:dyDescent="0.35">
      <c r="A381" s="1" t="s">
        <v>388</v>
      </c>
      <c r="B381" s="1" t="s">
        <v>1009</v>
      </c>
      <c r="C381" s="1" t="s">
        <v>24</v>
      </c>
      <c r="D381" s="75">
        <v>1</v>
      </c>
    </row>
    <row r="382" spans="1:4" ht="14.5" customHeight="1" x14ac:dyDescent="0.35">
      <c r="A382" s="1" t="s">
        <v>389</v>
      </c>
      <c r="B382" s="1" t="s">
        <v>1010</v>
      </c>
      <c r="C382" s="1" t="s">
        <v>17</v>
      </c>
      <c r="D382" s="75">
        <v>1</v>
      </c>
    </row>
    <row r="383" spans="1:4" ht="14.5" customHeight="1" x14ac:dyDescent="0.35">
      <c r="A383" s="1" t="s">
        <v>389</v>
      </c>
      <c r="B383" s="1" t="s">
        <v>748</v>
      </c>
      <c r="C383" s="1" t="s">
        <v>24</v>
      </c>
      <c r="D383" s="75">
        <v>1</v>
      </c>
    </row>
    <row r="384" spans="1:4" ht="14.5" customHeight="1" x14ac:dyDescent="0.35">
      <c r="A384" s="1" t="s">
        <v>553</v>
      </c>
      <c r="B384" s="1" t="s">
        <v>849</v>
      </c>
      <c r="C384" s="1" t="s">
        <v>8</v>
      </c>
      <c r="D384" s="75">
        <v>1</v>
      </c>
    </row>
    <row r="385" spans="1:4" ht="14.5" customHeight="1" x14ac:dyDescent="0.35">
      <c r="A385" s="1" t="s">
        <v>553</v>
      </c>
      <c r="B385" s="1" t="s">
        <v>1011</v>
      </c>
      <c r="C385" s="1" t="s">
        <v>24</v>
      </c>
      <c r="D385" s="75">
        <v>1</v>
      </c>
    </row>
    <row r="386" spans="1:4" ht="14.5" customHeight="1" x14ac:dyDescent="0.35">
      <c r="A386" s="1" t="s">
        <v>394</v>
      </c>
      <c r="B386" s="1" t="s">
        <v>900</v>
      </c>
      <c r="C386" s="1" t="s">
        <v>24</v>
      </c>
      <c r="D386" s="75">
        <v>1</v>
      </c>
    </row>
    <row r="387" spans="1:4" ht="14.5" customHeight="1" x14ac:dyDescent="0.35">
      <c r="A387" s="1" t="s">
        <v>385</v>
      </c>
      <c r="B387" s="1" t="s">
        <v>21</v>
      </c>
      <c r="C387" s="1" t="s">
        <v>17</v>
      </c>
      <c r="D387" s="75">
        <v>0</v>
      </c>
    </row>
    <row r="388" spans="1:4" ht="14.5" customHeight="1" x14ac:dyDescent="0.35">
      <c r="A388" s="1" t="s">
        <v>385</v>
      </c>
      <c r="B388" s="1" t="s">
        <v>409</v>
      </c>
      <c r="C388" s="1" t="s">
        <v>17</v>
      </c>
      <c r="D388" s="75">
        <v>0</v>
      </c>
    </row>
    <row r="389" spans="1:4" ht="14.5" customHeight="1" x14ac:dyDescent="0.35">
      <c r="A389" s="1" t="s">
        <v>386</v>
      </c>
      <c r="B389" s="1" t="s">
        <v>66</v>
      </c>
      <c r="C389" s="1" t="s">
        <v>24</v>
      </c>
      <c r="D389" s="75">
        <v>0</v>
      </c>
    </row>
    <row r="390" spans="1:4" ht="14.5" customHeight="1" x14ac:dyDescent="0.35">
      <c r="A390" s="81" t="s">
        <v>555</v>
      </c>
      <c r="B390" s="81" t="s">
        <v>1012</v>
      </c>
      <c r="C390" s="81" t="s">
        <v>8</v>
      </c>
      <c r="D390" s="75">
        <v>0</v>
      </c>
    </row>
    <row r="391" spans="1:4" ht="14.5" customHeight="1" x14ac:dyDescent="0.35">
      <c r="A391" s="81" t="s">
        <v>555</v>
      </c>
      <c r="B391" s="81" t="s">
        <v>1013</v>
      </c>
      <c r="C391" s="81" t="s">
        <v>17</v>
      </c>
      <c r="D391" s="75">
        <v>0</v>
      </c>
    </row>
    <row r="392" spans="1:4" ht="14.5" customHeight="1" x14ac:dyDescent="0.35">
      <c r="A392" s="81" t="s">
        <v>555</v>
      </c>
      <c r="B392" s="81" t="s">
        <v>702</v>
      </c>
      <c r="C392" s="81" t="s">
        <v>24</v>
      </c>
      <c r="D392" s="75">
        <v>0</v>
      </c>
    </row>
    <row r="393" spans="1:4" ht="14.5" customHeight="1" x14ac:dyDescent="0.35">
      <c r="A393" s="81" t="s">
        <v>555</v>
      </c>
      <c r="B393" s="81" t="s">
        <v>1014</v>
      </c>
      <c r="C393" s="81" t="s">
        <v>24</v>
      </c>
      <c r="D393" s="75">
        <v>0</v>
      </c>
    </row>
    <row r="394" spans="1:4" ht="14.5" customHeight="1" x14ac:dyDescent="0.35">
      <c r="A394" s="1" t="s">
        <v>388</v>
      </c>
      <c r="B394" s="1" t="s">
        <v>86</v>
      </c>
      <c r="C394" s="1" t="s">
        <v>8</v>
      </c>
      <c r="D394" s="75">
        <v>0</v>
      </c>
    </row>
    <row r="395" spans="1:4" ht="14.5" customHeight="1" x14ac:dyDescent="0.35">
      <c r="A395" s="1" t="s">
        <v>388</v>
      </c>
      <c r="B395" s="1" t="s">
        <v>102</v>
      </c>
      <c r="C395" s="1" t="s">
        <v>17</v>
      </c>
      <c r="D395" s="75">
        <v>0</v>
      </c>
    </row>
    <row r="396" spans="1:4" ht="14.5" customHeight="1" x14ac:dyDescent="0.35">
      <c r="A396" s="1" t="s">
        <v>388</v>
      </c>
      <c r="B396" s="1" t="s">
        <v>733</v>
      </c>
      <c r="C396" s="1" t="s">
        <v>24</v>
      </c>
      <c r="D396" s="75">
        <v>0</v>
      </c>
    </row>
    <row r="397" spans="1:4" ht="14.5" customHeight="1" x14ac:dyDescent="0.35">
      <c r="A397" s="1" t="s">
        <v>389</v>
      </c>
      <c r="B397" s="1" t="s">
        <v>1015</v>
      </c>
      <c r="C397" s="1" t="s">
        <v>17</v>
      </c>
      <c r="D397" s="75">
        <v>0</v>
      </c>
    </row>
    <row r="398" spans="1:4" ht="14.5" customHeight="1" x14ac:dyDescent="0.35">
      <c r="A398" s="1" t="s">
        <v>389</v>
      </c>
      <c r="B398" s="1" t="s">
        <v>425</v>
      </c>
      <c r="C398" s="1" t="s">
        <v>24</v>
      </c>
      <c r="D398" s="75">
        <v>0</v>
      </c>
    </row>
    <row r="399" spans="1:4" ht="14.5" customHeight="1" x14ac:dyDescent="0.35">
      <c r="A399" s="1" t="s">
        <v>390</v>
      </c>
      <c r="B399" s="1" t="s">
        <v>141</v>
      </c>
      <c r="C399" s="1" t="s">
        <v>8</v>
      </c>
      <c r="D399" s="75">
        <v>0</v>
      </c>
    </row>
    <row r="400" spans="1:4" ht="14.5" customHeight="1" x14ac:dyDescent="0.35">
      <c r="A400" s="1" t="s">
        <v>398</v>
      </c>
      <c r="B400" s="1" t="s">
        <v>441</v>
      </c>
      <c r="C400" s="1" t="s">
        <v>8</v>
      </c>
      <c r="D400" s="75">
        <v>0</v>
      </c>
    </row>
    <row r="401" spans="1:4" ht="14.5" customHeight="1" x14ac:dyDescent="0.35">
      <c r="A401" s="1" t="s">
        <v>398</v>
      </c>
      <c r="B401" s="1" t="s">
        <v>762</v>
      </c>
      <c r="C401" s="1" t="s">
        <v>8</v>
      </c>
      <c r="D401" s="75">
        <v>0</v>
      </c>
    </row>
    <row r="402" spans="1:4" ht="14.5" customHeight="1" x14ac:dyDescent="0.35">
      <c r="A402" s="1" t="s">
        <v>391</v>
      </c>
      <c r="B402" s="1" t="s">
        <v>789</v>
      </c>
      <c r="C402" s="1" t="s">
        <v>24</v>
      </c>
      <c r="D402" s="75">
        <v>0</v>
      </c>
    </row>
    <row r="403" spans="1:4" ht="14.5" customHeight="1" x14ac:dyDescent="0.35">
      <c r="A403" s="1" t="s">
        <v>181</v>
      </c>
      <c r="B403" s="1" t="s">
        <v>549</v>
      </c>
      <c r="C403" s="1" t="s">
        <v>17</v>
      </c>
      <c r="D403" s="75">
        <v>0</v>
      </c>
    </row>
    <row r="404" spans="1:4" ht="14.5" customHeight="1" x14ac:dyDescent="0.35">
      <c r="A404" s="1" t="s">
        <v>204</v>
      </c>
      <c r="B404" s="1" t="s">
        <v>818</v>
      </c>
      <c r="C404" s="1" t="s">
        <v>8</v>
      </c>
      <c r="D404" s="75">
        <v>0</v>
      </c>
    </row>
    <row r="405" spans="1:4" ht="14.5" customHeight="1" x14ac:dyDescent="0.35">
      <c r="A405" s="1" t="s">
        <v>204</v>
      </c>
      <c r="B405" s="1" t="s">
        <v>222</v>
      </c>
      <c r="C405" s="1" t="s">
        <v>17</v>
      </c>
      <c r="D405" s="75">
        <v>0</v>
      </c>
    </row>
    <row r="406" spans="1:4" ht="14.5" customHeight="1" x14ac:dyDescent="0.35">
      <c r="A406" s="1" t="s">
        <v>204</v>
      </c>
      <c r="B406" s="1" t="s">
        <v>1016</v>
      </c>
      <c r="C406" s="1" t="s">
        <v>17</v>
      </c>
      <c r="D406" s="75">
        <v>0</v>
      </c>
    </row>
    <row r="407" spans="1:4" ht="14.5" customHeight="1" x14ac:dyDescent="0.35">
      <c r="A407" s="1" t="s">
        <v>204</v>
      </c>
      <c r="B407" s="1" t="s">
        <v>1017</v>
      </c>
      <c r="C407" s="1" t="s">
        <v>17</v>
      </c>
      <c r="D407" s="75">
        <v>0</v>
      </c>
    </row>
    <row r="408" spans="1:4" ht="14.5" customHeight="1" x14ac:dyDescent="0.35">
      <c r="A408" s="1" t="s">
        <v>394</v>
      </c>
      <c r="B408" s="1" t="s">
        <v>268</v>
      </c>
      <c r="C408" s="1" t="s">
        <v>8</v>
      </c>
      <c r="D408" s="75">
        <v>0</v>
      </c>
    </row>
    <row r="409" spans="1:4" ht="14.5" customHeight="1" x14ac:dyDescent="0.35">
      <c r="A409" s="1" t="s">
        <v>394</v>
      </c>
      <c r="B409" s="1" t="s">
        <v>489</v>
      </c>
      <c r="C409" s="1" t="s">
        <v>17</v>
      </c>
      <c r="D409" s="75">
        <v>0</v>
      </c>
    </row>
    <row r="410" spans="1:4" ht="14.5" customHeight="1" x14ac:dyDescent="0.35">
      <c r="A410" s="1" t="s">
        <v>395</v>
      </c>
      <c r="B410" s="1" t="s">
        <v>909</v>
      </c>
      <c r="C410" s="1" t="s">
        <v>8</v>
      </c>
      <c r="D410" s="75">
        <v>0</v>
      </c>
    </row>
    <row r="411" spans="1:4" ht="14.5" customHeight="1" x14ac:dyDescent="0.35">
      <c r="A411" s="1" t="s">
        <v>395</v>
      </c>
      <c r="B411" s="1" t="s">
        <v>1018</v>
      </c>
      <c r="C411" s="1" t="s">
        <v>24</v>
      </c>
      <c r="D411" s="75">
        <v>0</v>
      </c>
    </row>
    <row r="412" spans="1:4" ht="14.5" customHeight="1" x14ac:dyDescent="0.35">
      <c r="A412" s="1" t="s">
        <v>396</v>
      </c>
      <c r="B412" s="1" t="s">
        <v>522</v>
      </c>
      <c r="C412" s="1" t="s">
        <v>8</v>
      </c>
      <c r="D412" s="75">
        <v>0</v>
      </c>
    </row>
    <row r="413" spans="1:4" ht="14.5" customHeight="1" x14ac:dyDescent="0.35">
      <c r="A413" s="1" t="s">
        <v>396</v>
      </c>
      <c r="B413" s="1" t="s">
        <v>345</v>
      </c>
      <c r="C413" s="1" t="s">
        <v>17</v>
      </c>
      <c r="D413" s="75">
        <v>0</v>
      </c>
    </row>
    <row r="414" spans="1:4" ht="14.5" customHeight="1" x14ac:dyDescent="0.35">
      <c r="A414" s="1" t="s">
        <v>551</v>
      </c>
      <c r="B414" s="1" t="s">
        <v>558</v>
      </c>
      <c r="C414" s="1" t="s">
        <v>6</v>
      </c>
      <c r="D414" s="75">
        <v>0</v>
      </c>
    </row>
    <row r="415" spans="1:4" ht="14.5" customHeight="1" x14ac:dyDescent="0.35">
      <c r="A415" s="1" t="s">
        <v>551</v>
      </c>
      <c r="B415" s="1" t="s">
        <v>560</v>
      </c>
      <c r="C415" s="1" t="s">
        <v>8</v>
      </c>
      <c r="D415" s="75">
        <v>0</v>
      </c>
    </row>
    <row r="416" spans="1:4" ht="14.5" customHeight="1" x14ac:dyDescent="0.35">
      <c r="A416" s="1" t="s">
        <v>551</v>
      </c>
      <c r="B416" s="1" t="s">
        <v>562</v>
      </c>
      <c r="C416" s="1" t="s">
        <v>8</v>
      </c>
      <c r="D416" s="75">
        <v>0</v>
      </c>
    </row>
    <row r="417" spans="1:4" ht="14.5" customHeight="1" x14ac:dyDescent="0.35">
      <c r="A417" s="1" t="s">
        <v>551</v>
      </c>
      <c r="B417" s="1" t="s">
        <v>564</v>
      </c>
      <c r="C417" s="1" t="s">
        <v>8</v>
      </c>
      <c r="D417" s="75">
        <v>0</v>
      </c>
    </row>
    <row r="418" spans="1:4" ht="14.5" customHeight="1" x14ac:dyDescent="0.35">
      <c r="A418" s="1" t="s">
        <v>551</v>
      </c>
      <c r="B418" s="1" t="s">
        <v>566</v>
      </c>
      <c r="C418" s="1" t="s">
        <v>8</v>
      </c>
      <c r="D418" s="75">
        <v>0</v>
      </c>
    </row>
    <row r="419" spans="1:4" ht="14.5" customHeight="1" x14ac:dyDescent="0.35">
      <c r="A419" s="1" t="s">
        <v>551</v>
      </c>
      <c r="B419" s="1" t="s">
        <v>568</v>
      </c>
      <c r="C419" s="1" t="s">
        <v>8</v>
      </c>
      <c r="D419" s="75">
        <v>0</v>
      </c>
    </row>
    <row r="420" spans="1:4" ht="14.5" customHeight="1" x14ac:dyDescent="0.35">
      <c r="A420" s="1" t="s">
        <v>551</v>
      </c>
      <c r="B420" s="1" t="s">
        <v>570</v>
      </c>
      <c r="C420" s="1" t="s">
        <v>8</v>
      </c>
      <c r="D420" s="75">
        <v>0</v>
      </c>
    </row>
    <row r="421" spans="1:4" ht="14.5" customHeight="1" x14ac:dyDescent="0.35">
      <c r="A421" s="1" t="s">
        <v>551</v>
      </c>
      <c r="B421" s="1" t="s">
        <v>1019</v>
      </c>
      <c r="C421" s="1" t="s">
        <v>17</v>
      </c>
      <c r="D421" s="75">
        <v>0</v>
      </c>
    </row>
    <row r="422" spans="1:4" ht="14.5" customHeight="1" x14ac:dyDescent="0.35">
      <c r="A422" s="1" t="s">
        <v>551</v>
      </c>
      <c r="B422" s="1" t="s">
        <v>572</v>
      </c>
      <c r="C422" s="1" t="s">
        <v>17</v>
      </c>
      <c r="D422" s="75">
        <v>0</v>
      </c>
    </row>
    <row r="423" spans="1:4" ht="14.5" customHeight="1" x14ac:dyDescent="0.35">
      <c r="A423" s="1" t="s">
        <v>551</v>
      </c>
      <c r="B423" s="1" t="s">
        <v>574</v>
      </c>
      <c r="C423" s="1" t="s">
        <v>17</v>
      </c>
      <c r="D423" s="75">
        <v>0</v>
      </c>
    </row>
    <row r="424" spans="1:4" ht="14.5" customHeight="1" x14ac:dyDescent="0.35">
      <c r="A424" s="1" t="s">
        <v>551</v>
      </c>
      <c r="B424" s="1" t="s">
        <v>577</v>
      </c>
      <c r="C424" s="1" t="s">
        <v>17</v>
      </c>
      <c r="D424" s="75">
        <v>0</v>
      </c>
    </row>
    <row r="425" spans="1:4" ht="14.5" customHeight="1" x14ac:dyDescent="0.35">
      <c r="A425" s="1" t="s">
        <v>551</v>
      </c>
      <c r="B425" s="1" t="s">
        <v>579</v>
      </c>
      <c r="C425" s="1" t="s">
        <v>17</v>
      </c>
      <c r="D425" s="75">
        <v>0</v>
      </c>
    </row>
    <row r="426" spans="1:4" ht="14.5" customHeight="1" x14ac:dyDescent="0.35">
      <c r="A426" s="1" t="s">
        <v>551</v>
      </c>
      <c r="B426" s="1" t="s">
        <v>581</v>
      </c>
      <c r="C426" s="1" t="s">
        <v>24</v>
      </c>
      <c r="D426" s="75">
        <v>0</v>
      </c>
    </row>
    <row r="427" spans="1:4" ht="14.5" customHeight="1" x14ac:dyDescent="0.35">
      <c r="A427" s="1" t="s">
        <v>551</v>
      </c>
      <c r="B427" s="1" t="s">
        <v>583</v>
      </c>
      <c r="C427" s="1" t="s">
        <v>24</v>
      </c>
      <c r="D427" s="75">
        <v>0</v>
      </c>
    </row>
    <row r="428" spans="1:4" ht="14.5" customHeight="1" x14ac:dyDescent="0.35">
      <c r="A428" s="1" t="s">
        <v>551</v>
      </c>
      <c r="B428" s="1" t="s">
        <v>525</v>
      </c>
      <c r="C428" s="1" t="s">
        <v>24</v>
      </c>
      <c r="D428" s="75">
        <v>0</v>
      </c>
    </row>
    <row r="429" spans="1:4" ht="14.5" customHeight="1" x14ac:dyDescent="0.35">
      <c r="A429" s="1" t="s">
        <v>551</v>
      </c>
      <c r="B429" s="1" t="s">
        <v>588</v>
      </c>
      <c r="C429" s="1" t="s">
        <v>24</v>
      </c>
      <c r="D429" s="75">
        <v>0</v>
      </c>
    </row>
    <row r="430" spans="1:4" ht="14.5" customHeight="1" x14ac:dyDescent="0.35">
      <c r="A430" s="1" t="s">
        <v>551</v>
      </c>
      <c r="B430" s="1" t="s">
        <v>590</v>
      </c>
      <c r="C430" s="1" t="s">
        <v>24</v>
      </c>
      <c r="D430" s="75">
        <v>0</v>
      </c>
    </row>
    <row r="431" spans="1:4" ht="14.5" customHeight="1" x14ac:dyDescent="0.35">
      <c r="A431" s="1" t="s">
        <v>551</v>
      </c>
      <c r="B431" s="1" t="s">
        <v>592</v>
      </c>
      <c r="C431" s="1" t="s">
        <v>24</v>
      </c>
      <c r="D431" s="75">
        <v>0</v>
      </c>
    </row>
    <row r="432" spans="1:4" ht="14.5" customHeight="1" x14ac:dyDescent="0.35">
      <c r="A432" s="1" t="s">
        <v>551</v>
      </c>
      <c r="B432" s="1" t="s">
        <v>594</v>
      </c>
      <c r="C432" s="1" t="s">
        <v>24</v>
      </c>
      <c r="D432" s="75">
        <v>0</v>
      </c>
    </row>
    <row r="433" spans="1:4" ht="14.5" customHeight="1" x14ac:dyDescent="0.35">
      <c r="A433" s="1" t="s">
        <v>551</v>
      </c>
      <c r="B433" s="1" t="s">
        <v>596</v>
      </c>
      <c r="C433" s="1" t="s">
        <v>24</v>
      </c>
      <c r="D433" s="75">
        <v>0</v>
      </c>
    </row>
    <row r="434" spans="1:4" ht="14.5" customHeight="1" x14ac:dyDescent="0.35">
      <c r="A434" s="1" t="s">
        <v>385</v>
      </c>
      <c r="B434" s="1" t="s">
        <v>601</v>
      </c>
      <c r="C434" s="1" t="s">
        <v>8</v>
      </c>
      <c r="D434" s="75">
        <v>0</v>
      </c>
    </row>
    <row r="435" spans="1:4" ht="14.5" customHeight="1" x14ac:dyDescent="0.35">
      <c r="A435" s="1" t="s">
        <v>385</v>
      </c>
      <c r="B435" s="1" t="s">
        <v>602</v>
      </c>
      <c r="C435" s="1" t="s">
        <v>8</v>
      </c>
      <c r="D435" s="75">
        <v>0</v>
      </c>
    </row>
    <row r="436" spans="1:4" ht="14.5" customHeight="1" x14ac:dyDescent="0.35">
      <c r="A436" s="1" t="s">
        <v>385</v>
      </c>
      <c r="B436" s="1" t="s">
        <v>1020</v>
      </c>
      <c r="C436" s="1" t="s">
        <v>24</v>
      </c>
      <c r="D436" s="75">
        <v>0</v>
      </c>
    </row>
    <row r="437" spans="1:4" ht="14.5" customHeight="1" x14ac:dyDescent="0.35">
      <c r="A437" s="1" t="s">
        <v>552</v>
      </c>
      <c r="B437" s="1" t="s">
        <v>632</v>
      </c>
      <c r="C437" s="1" t="s">
        <v>6</v>
      </c>
      <c r="D437" s="75">
        <v>0</v>
      </c>
    </row>
    <row r="438" spans="1:4" ht="14.5" customHeight="1" x14ac:dyDescent="0.35">
      <c r="A438" s="1" t="s">
        <v>552</v>
      </c>
      <c r="B438" s="1" t="s">
        <v>634</v>
      </c>
      <c r="C438" s="1" t="s">
        <v>8</v>
      </c>
      <c r="D438" s="75">
        <v>0</v>
      </c>
    </row>
    <row r="439" spans="1:4" ht="14.5" customHeight="1" x14ac:dyDescent="0.35">
      <c r="A439" s="1" t="s">
        <v>552</v>
      </c>
      <c r="B439" s="1" t="s">
        <v>137</v>
      </c>
      <c r="C439" s="1" t="s">
        <v>8</v>
      </c>
      <c r="D439" s="75">
        <v>0</v>
      </c>
    </row>
    <row r="440" spans="1:4" ht="14.5" customHeight="1" x14ac:dyDescent="0.35">
      <c r="A440" s="1" t="s">
        <v>552</v>
      </c>
      <c r="B440" s="1" t="s">
        <v>637</v>
      </c>
      <c r="C440" s="1" t="s">
        <v>8</v>
      </c>
      <c r="D440" s="75">
        <v>0</v>
      </c>
    </row>
    <row r="441" spans="1:4" ht="14.5" customHeight="1" x14ac:dyDescent="0.35">
      <c r="A441" s="1" t="s">
        <v>552</v>
      </c>
      <c r="B441" s="1" t="s">
        <v>639</v>
      </c>
      <c r="C441" s="1" t="s">
        <v>8</v>
      </c>
      <c r="D441" s="75">
        <v>0</v>
      </c>
    </row>
    <row r="442" spans="1:4" ht="14.5" customHeight="1" x14ac:dyDescent="0.35">
      <c r="A442" s="1" t="s">
        <v>552</v>
      </c>
      <c r="B442" s="1" t="s">
        <v>1021</v>
      </c>
      <c r="C442" s="1" t="s">
        <v>8</v>
      </c>
      <c r="D442" s="75">
        <v>0</v>
      </c>
    </row>
    <row r="443" spans="1:4" ht="14.5" customHeight="1" x14ac:dyDescent="0.35">
      <c r="A443" s="1" t="s">
        <v>552</v>
      </c>
      <c r="B443" s="1" t="s">
        <v>641</v>
      </c>
      <c r="C443" s="1" t="s">
        <v>8</v>
      </c>
      <c r="D443" s="75">
        <v>0</v>
      </c>
    </row>
    <row r="444" spans="1:4" ht="14.5" customHeight="1" x14ac:dyDescent="0.35">
      <c r="A444" s="1" t="s">
        <v>552</v>
      </c>
      <c r="B444" s="1" t="s">
        <v>643</v>
      </c>
      <c r="C444" s="1" t="s">
        <v>8</v>
      </c>
      <c r="D444" s="75">
        <v>0</v>
      </c>
    </row>
    <row r="445" spans="1:4" ht="14.5" customHeight="1" x14ac:dyDescent="0.35">
      <c r="A445" s="1" t="s">
        <v>552</v>
      </c>
      <c r="B445" s="1" t="s">
        <v>645</v>
      </c>
      <c r="C445" s="1" t="s">
        <v>8</v>
      </c>
      <c r="D445" s="75">
        <v>0</v>
      </c>
    </row>
    <row r="446" spans="1:4" ht="14.5" customHeight="1" x14ac:dyDescent="0.35">
      <c r="A446" s="1" t="s">
        <v>552</v>
      </c>
      <c r="B446" s="1" t="s">
        <v>647</v>
      </c>
      <c r="C446" s="1" t="s">
        <v>17</v>
      </c>
      <c r="D446" s="75">
        <v>0</v>
      </c>
    </row>
    <row r="447" spans="1:4" ht="14.5" customHeight="1" x14ac:dyDescent="0.35">
      <c r="A447" s="1" t="s">
        <v>552</v>
      </c>
      <c r="B447" s="1" t="s">
        <v>649</v>
      </c>
      <c r="C447" s="1" t="s">
        <v>17</v>
      </c>
      <c r="D447" s="75">
        <v>0</v>
      </c>
    </row>
    <row r="448" spans="1:4" ht="14.5" customHeight="1" x14ac:dyDescent="0.35">
      <c r="A448" s="1" t="s">
        <v>552</v>
      </c>
      <c r="B448" s="1" t="s">
        <v>651</v>
      </c>
      <c r="C448" s="1" t="s">
        <v>17</v>
      </c>
      <c r="D448" s="75">
        <v>0</v>
      </c>
    </row>
    <row r="449" spans="1:4" ht="14.5" customHeight="1" x14ac:dyDescent="0.35">
      <c r="A449" s="1" t="s">
        <v>552</v>
      </c>
      <c r="B449" s="1" t="s">
        <v>1022</v>
      </c>
      <c r="C449" s="1" t="s">
        <v>24</v>
      </c>
      <c r="D449" s="75">
        <v>0</v>
      </c>
    </row>
    <row r="450" spans="1:4" ht="14.5" customHeight="1" x14ac:dyDescent="0.35">
      <c r="A450" s="1" t="s">
        <v>552</v>
      </c>
      <c r="B450" s="1" t="s">
        <v>653</v>
      </c>
      <c r="C450" s="1" t="s">
        <v>24</v>
      </c>
      <c r="D450" s="75">
        <v>0</v>
      </c>
    </row>
    <row r="451" spans="1:4" ht="14.5" customHeight="1" x14ac:dyDescent="0.35">
      <c r="A451" s="1" t="s">
        <v>552</v>
      </c>
      <c r="B451" s="1" t="s">
        <v>655</v>
      </c>
      <c r="C451" s="1" t="s">
        <v>24</v>
      </c>
      <c r="D451" s="75">
        <v>0</v>
      </c>
    </row>
    <row r="452" spans="1:4" ht="14.5" customHeight="1" x14ac:dyDescent="0.35">
      <c r="A452" s="1" t="s">
        <v>552</v>
      </c>
      <c r="B452" s="1" t="s">
        <v>657</v>
      </c>
      <c r="C452" s="1" t="s">
        <v>24</v>
      </c>
      <c r="D452" s="75">
        <v>0</v>
      </c>
    </row>
    <row r="453" spans="1:4" ht="14.5" customHeight="1" x14ac:dyDescent="0.35">
      <c r="A453" s="1" t="s">
        <v>552</v>
      </c>
      <c r="B453" s="1" t="s">
        <v>659</v>
      </c>
      <c r="C453" s="1" t="s">
        <v>24</v>
      </c>
      <c r="D453" s="75">
        <v>0</v>
      </c>
    </row>
    <row r="454" spans="1:4" ht="14.5" customHeight="1" x14ac:dyDescent="0.35">
      <c r="A454" s="1" t="s">
        <v>552</v>
      </c>
      <c r="B454" s="1" t="s">
        <v>661</v>
      </c>
      <c r="C454" s="1" t="s">
        <v>24</v>
      </c>
      <c r="D454" s="75">
        <v>0</v>
      </c>
    </row>
    <row r="455" spans="1:4" ht="14.5" customHeight="1" x14ac:dyDescent="0.35">
      <c r="A455" s="1" t="s">
        <v>552</v>
      </c>
      <c r="B455" s="1" t="s">
        <v>663</v>
      </c>
      <c r="C455" s="1" t="s">
        <v>24</v>
      </c>
      <c r="D455" s="75">
        <v>0</v>
      </c>
    </row>
    <row r="456" spans="1:4" ht="14.5" customHeight="1" x14ac:dyDescent="0.35">
      <c r="A456" s="81" t="s">
        <v>555</v>
      </c>
      <c r="B456" s="1" t="s">
        <v>676</v>
      </c>
      <c r="C456" s="1" t="s">
        <v>8</v>
      </c>
      <c r="D456" s="75">
        <v>0</v>
      </c>
    </row>
    <row r="457" spans="1:4" ht="14.5" customHeight="1" x14ac:dyDescent="0.35">
      <c r="A457" s="81" t="s">
        <v>555</v>
      </c>
      <c r="B457" s="81" t="s">
        <v>680</v>
      </c>
      <c r="C457" s="81" t="s">
        <v>8</v>
      </c>
      <c r="D457" s="75">
        <v>0</v>
      </c>
    </row>
    <row r="458" spans="1:4" ht="14.5" customHeight="1" x14ac:dyDescent="0.35">
      <c r="A458" s="81" t="s">
        <v>555</v>
      </c>
      <c r="B458" s="81" t="s">
        <v>34</v>
      </c>
      <c r="C458" s="81" t="s">
        <v>8</v>
      </c>
      <c r="D458" s="75">
        <v>0</v>
      </c>
    </row>
    <row r="459" spans="1:4" ht="14.5" customHeight="1" x14ac:dyDescent="0.35">
      <c r="A459" s="81" t="s">
        <v>555</v>
      </c>
      <c r="B459" s="81" t="s">
        <v>690</v>
      </c>
      <c r="C459" s="81" t="s">
        <v>17</v>
      </c>
      <c r="D459" s="75">
        <v>0</v>
      </c>
    </row>
    <row r="460" spans="1:4" ht="14.5" customHeight="1" x14ac:dyDescent="0.35">
      <c r="A460" s="81" t="s">
        <v>555</v>
      </c>
      <c r="B460" s="81" t="s">
        <v>696</v>
      </c>
      <c r="C460" s="81" t="s">
        <v>24</v>
      </c>
      <c r="D460" s="75">
        <v>0</v>
      </c>
    </row>
    <row r="461" spans="1:4" ht="14.5" customHeight="1" x14ac:dyDescent="0.35">
      <c r="A461" s="81" t="s">
        <v>555</v>
      </c>
      <c r="B461" s="81" t="s">
        <v>700</v>
      </c>
      <c r="C461" s="81" t="s">
        <v>24</v>
      </c>
      <c r="D461" s="75">
        <v>0</v>
      </c>
    </row>
    <row r="462" spans="1:4" ht="14.5" customHeight="1" x14ac:dyDescent="0.35">
      <c r="A462" s="1" t="s">
        <v>388</v>
      </c>
      <c r="B462" s="1" t="s">
        <v>707</v>
      </c>
      <c r="C462" s="1" t="s">
        <v>8</v>
      </c>
      <c r="D462" s="75">
        <v>0</v>
      </c>
    </row>
    <row r="463" spans="1:4" ht="14.5" customHeight="1" x14ac:dyDescent="0.35">
      <c r="A463" s="1" t="s">
        <v>388</v>
      </c>
      <c r="B463" s="1" t="s">
        <v>717</v>
      </c>
      <c r="C463" s="1" t="s">
        <v>17</v>
      </c>
      <c r="D463" s="75">
        <v>0</v>
      </c>
    </row>
    <row r="464" spans="1:4" ht="14.5" customHeight="1" x14ac:dyDescent="0.35">
      <c r="A464" s="1" t="s">
        <v>388</v>
      </c>
      <c r="B464" s="1" t="s">
        <v>743</v>
      </c>
      <c r="C464" s="1" t="s">
        <v>17</v>
      </c>
      <c r="D464" s="75">
        <v>0</v>
      </c>
    </row>
    <row r="465" spans="1:4" ht="14.5" customHeight="1" x14ac:dyDescent="0.35">
      <c r="A465" s="1" t="s">
        <v>388</v>
      </c>
      <c r="B465" s="1" t="s">
        <v>723</v>
      </c>
      <c r="C465" s="1" t="s">
        <v>24</v>
      </c>
      <c r="D465" s="75">
        <v>0</v>
      </c>
    </row>
    <row r="466" spans="1:4" ht="14.5" customHeight="1" x14ac:dyDescent="0.35">
      <c r="A466" s="1" t="s">
        <v>388</v>
      </c>
      <c r="B466" s="1" t="s">
        <v>724</v>
      </c>
      <c r="C466" s="1" t="s">
        <v>24</v>
      </c>
      <c r="D466" s="75">
        <v>0</v>
      </c>
    </row>
    <row r="467" spans="1:4" ht="14.5" customHeight="1" x14ac:dyDescent="0.35">
      <c r="A467" s="1" t="s">
        <v>389</v>
      </c>
      <c r="B467" s="1" t="s">
        <v>737</v>
      </c>
      <c r="C467" s="1" t="s">
        <v>8</v>
      </c>
      <c r="D467" s="75">
        <v>0</v>
      </c>
    </row>
    <row r="468" spans="1:4" ht="14.5" customHeight="1" x14ac:dyDescent="0.35">
      <c r="A468" s="1" t="s">
        <v>389</v>
      </c>
      <c r="B468" s="1" t="s">
        <v>738</v>
      </c>
      <c r="C468" s="1" t="s">
        <v>8</v>
      </c>
      <c r="D468" s="75">
        <v>0</v>
      </c>
    </row>
    <row r="469" spans="1:4" ht="14.5" customHeight="1" x14ac:dyDescent="0.35">
      <c r="A469" s="1" t="s">
        <v>389</v>
      </c>
      <c r="B469" s="81" t="s">
        <v>744</v>
      </c>
      <c r="C469" s="81" t="s">
        <v>17</v>
      </c>
      <c r="D469" s="75">
        <v>0</v>
      </c>
    </row>
    <row r="470" spans="1:4" ht="14.5" customHeight="1" x14ac:dyDescent="0.35">
      <c r="A470" s="1" t="s">
        <v>389</v>
      </c>
      <c r="B470" s="1" t="s">
        <v>317</v>
      </c>
      <c r="C470" s="1" t="s">
        <v>24</v>
      </c>
      <c r="D470" s="75">
        <v>0</v>
      </c>
    </row>
    <row r="471" spans="1:4" ht="14.5" customHeight="1" x14ac:dyDescent="0.35">
      <c r="A471" s="1" t="s">
        <v>390</v>
      </c>
      <c r="B471" s="1" t="s">
        <v>751</v>
      </c>
      <c r="C471" s="1" t="s">
        <v>8</v>
      </c>
      <c r="D471" s="75">
        <v>0</v>
      </c>
    </row>
    <row r="472" spans="1:4" ht="14.5" customHeight="1" x14ac:dyDescent="0.35">
      <c r="A472" s="1" t="s">
        <v>390</v>
      </c>
      <c r="B472" s="1" t="s">
        <v>140</v>
      </c>
      <c r="C472" s="1" t="s">
        <v>8</v>
      </c>
      <c r="D472" s="75">
        <v>0</v>
      </c>
    </row>
    <row r="473" spans="1:4" ht="14.5" customHeight="1" x14ac:dyDescent="0.35">
      <c r="A473" s="1" t="s">
        <v>390</v>
      </c>
      <c r="B473" s="1" t="s">
        <v>760</v>
      </c>
      <c r="C473" s="1" t="s">
        <v>24</v>
      </c>
      <c r="D473" s="75">
        <v>0</v>
      </c>
    </row>
    <row r="474" spans="1:4" ht="14.5" customHeight="1" x14ac:dyDescent="0.35">
      <c r="A474" s="1" t="s">
        <v>398</v>
      </c>
      <c r="B474" s="1" t="s">
        <v>764</v>
      </c>
      <c r="C474" s="1" t="s">
        <v>8</v>
      </c>
      <c r="D474" s="75">
        <v>0</v>
      </c>
    </row>
    <row r="475" spans="1:4" ht="14.5" customHeight="1" x14ac:dyDescent="0.35">
      <c r="A475" s="1" t="s">
        <v>398</v>
      </c>
      <c r="B475" s="1" t="s">
        <v>452</v>
      </c>
      <c r="C475" s="1" t="s">
        <v>24</v>
      </c>
      <c r="D475" s="75">
        <v>0</v>
      </c>
    </row>
    <row r="476" spans="1:4" ht="14.5" customHeight="1" x14ac:dyDescent="0.35">
      <c r="A476" s="1" t="s">
        <v>391</v>
      </c>
      <c r="B476" s="1" t="s">
        <v>774</v>
      </c>
      <c r="C476" s="1" t="s">
        <v>8</v>
      </c>
      <c r="D476" s="75">
        <v>0</v>
      </c>
    </row>
    <row r="477" spans="1:4" ht="14.5" customHeight="1" x14ac:dyDescent="0.35">
      <c r="A477" s="1" t="s">
        <v>181</v>
      </c>
      <c r="B477" s="1" t="s">
        <v>793</v>
      </c>
      <c r="C477" s="1" t="s">
        <v>8</v>
      </c>
      <c r="D477" s="75">
        <v>0</v>
      </c>
    </row>
    <row r="478" spans="1:4" ht="14.5" customHeight="1" x14ac:dyDescent="0.35">
      <c r="A478" s="1" t="s">
        <v>181</v>
      </c>
      <c r="B478" s="1" t="s">
        <v>795</v>
      </c>
      <c r="C478" s="1" t="s">
        <v>8</v>
      </c>
      <c r="D478" s="75">
        <v>0</v>
      </c>
    </row>
    <row r="479" spans="1:4" ht="14.5" customHeight="1" x14ac:dyDescent="0.35">
      <c r="A479" s="1" t="s">
        <v>181</v>
      </c>
      <c r="B479" s="1" t="s">
        <v>801</v>
      </c>
      <c r="C479" s="1" t="s">
        <v>17</v>
      </c>
      <c r="D479" s="75">
        <v>0</v>
      </c>
    </row>
    <row r="480" spans="1:4" ht="14.5" customHeight="1" x14ac:dyDescent="0.35">
      <c r="A480" s="1" t="s">
        <v>181</v>
      </c>
      <c r="B480" s="1" t="s">
        <v>1023</v>
      </c>
      <c r="C480" s="1" t="s">
        <v>24</v>
      </c>
      <c r="D480" s="75">
        <v>0</v>
      </c>
    </row>
    <row r="481" spans="1:4" ht="14.5" customHeight="1" x14ac:dyDescent="0.35">
      <c r="A481" s="1" t="s">
        <v>393</v>
      </c>
      <c r="B481" s="1" t="s">
        <v>481</v>
      </c>
      <c r="C481" s="1" t="s">
        <v>8</v>
      </c>
      <c r="D481" s="75">
        <v>0</v>
      </c>
    </row>
    <row r="482" spans="1:4" ht="14.5" customHeight="1" x14ac:dyDescent="0.35">
      <c r="A482" s="1" t="s">
        <v>393</v>
      </c>
      <c r="B482" s="1" t="s">
        <v>834</v>
      </c>
      <c r="C482" s="1" t="s">
        <v>8</v>
      </c>
      <c r="D482" s="75">
        <v>0</v>
      </c>
    </row>
    <row r="483" spans="1:4" ht="14.5" customHeight="1" x14ac:dyDescent="0.35">
      <c r="A483" s="1" t="s">
        <v>393</v>
      </c>
      <c r="B483" s="1" t="s">
        <v>1023</v>
      </c>
      <c r="C483" s="1" t="s">
        <v>24</v>
      </c>
      <c r="D483" s="75">
        <v>0</v>
      </c>
    </row>
    <row r="484" spans="1:4" ht="14.5" customHeight="1" x14ac:dyDescent="0.35">
      <c r="A484" s="1" t="s">
        <v>553</v>
      </c>
      <c r="B484" s="1" t="s">
        <v>851</v>
      </c>
      <c r="C484" s="1" t="s">
        <v>8</v>
      </c>
      <c r="D484" s="75">
        <v>0</v>
      </c>
    </row>
    <row r="485" spans="1:4" ht="14.5" customHeight="1" x14ac:dyDescent="0.35">
      <c r="A485" s="1" t="s">
        <v>553</v>
      </c>
      <c r="B485" s="1" t="s">
        <v>853</v>
      </c>
      <c r="C485" s="1" t="s">
        <v>8</v>
      </c>
      <c r="D485" s="75">
        <v>0</v>
      </c>
    </row>
    <row r="486" spans="1:4" ht="14.5" customHeight="1" x14ac:dyDescent="0.35">
      <c r="A486" s="1" t="s">
        <v>553</v>
      </c>
      <c r="B486" s="1" t="s">
        <v>855</v>
      </c>
      <c r="C486" s="1" t="s">
        <v>8</v>
      </c>
      <c r="D486" s="75">
        <v>0</v>
      </c>
    </row>
    <row r="487" spans="1:4" ht="14.5" customHeight="1" x14ac:dyDescent="0.35">
      <c r="A487" s="1" t="s">
        <v>553</v>
      </c>
      <c r="B487" s="1" t="s">
        <v>867</v>
      </c>
      <c r="C487" s="1" t="s">
        <v>17</v>
      </c>
      <c r="D487" s="75">
        <v>0</v>
      </c>
    </row>
    <row r="488" spans="1:4" ht="14.5" customHeight="1" x14ac:dyDescent="0.35">
      <c r="A488" s="1" t="s">
        <v>394</v>
      </c>
      <c r="B488" s="1" t="s">
        <v>888</v>
      </c>
      <c r="C488" s="1" t="s">
        <v>8</v>
      </c>
      <c r="D488" s="75">
        <v>0</v>
      </c>
    </row>
    <row r="489" spans="1:4" ht="14.5" customHeight="1" x14ac:dyDescent="0.35">
      <c r="A489" s="1" t="s">
        <v>394</v>
      </c>
      <c r="B489" s="1" t="s">
        <v>487</v>
      </c>
      <c r="C489" s="1" t="s">
        <v>8</v>
      </c>
      <c r="D489" s="75">
        <v>0</v>
      </c>
    </row>
    <row r="490" spans="1:4" ht="14.5" customHeight="1" x14ac:dyDescent="0.35">
      <c r="A490" s="1" t="s">
        <v>395</v>
      </c>
      <c r="B490" s="1" t="s">
        <v>901</v>
      </c>
      <c r="C490" s="1" t="s">
        <v>8</v>
      </c>
      <c r="D490" s="75">
        <v>0</v>
      </c>
    </row>
    <row r="491" spans="1:4" ht="14.5" customHeight="1" x14ac:dyDescent="0.35">
      <c r="A491" s="1" t="s">
        <v>395</v>
      </c>
      <c r="B491" s="1" t="s">
        <v>911</v>
      </c>
      <c r="C491" s="1" t="s">
        <v>8</v>
      </c>
      <c r="D491" s="75">
        <v>0</v>
      </c>
    </row>
    <row r="492" spans="1:4" ht="14.5" customHeight="1" x14ac:dyDescent="0.35">
      <c r="A492" s="1" t="s">
        <v>395</v>
      </c>
      <c r="B492" s="1" t="s">
        <v>913</v>
      </c>
      <c r="C492" s="1" t="s">
        <v>17</v>
      </c>
      <c r="D492" s="75">
        <v>0</v>
      </c>
    </row>
    <row r="493" spans="1:4" ht="14.5" customHeight="1" x14ac:dyDescent="0.35">
      <c r="A493" s="1" t="s">
        <v>395</v>
      </c>
      <c r="B493" s="1" t="s">
        <v>923</v>
      </c>
      <c r="C493" s="1" t="s">
        <v>24</v>
      </c>
      <c r="D493" s="75">
        <v>0</v>
      </c>
    </row>
    <row r="494" spans="1:4" ht="14.5" customHeight="1" x14ac:dyDescent="0.35">
      <c r="A494" s="1" t="s">
        <v>399</v>
      </c>
      <c r="B494" s="1" t="s">
        <v>499</v>
      </c>
      <c r="C494" s="1" t="s">
        <v>6</v>
      </c>
      <c r="D494" s="75">
        <v>0</v>
      </c>
    </row>
    <row r="495" spans="1:4" ht="14.5" customHeight="1" x14ac:dyDescent="0.35">
      <c r="A495" s="1" t="s">
        <v>399</v>
      </c>
      <c r="B495" s="1" t="s">
        <v>179</v>
      </c>
      <c r="C495" s="1" t="s">
        <v>8</v>
      </c>
      <c r="D495" s="75">
        <v>0</v>
      </c>
    </row>
    <row r="496" spans="1:4" ht="14.5" customHeight="1" x14ac:dyDescent="0.35">
      <c r="A496" s="1" t="s">
        <v>399</v>
      </c>
      <c r="B496" s="1" t="s">
        <v>414</v>
      </c>
      <c r="C496" s="1" t="s">
        <v>8</v>
      </c>
      <c r="D496" s="75">
        <v>0</v>
      </c>
    </row>
    <row r="497" spans="1:4" ht="14.5" customHeight="1" x14ac:dyDescent="0.35">
      <c r="A497" s="1" t="s">
        <v>399</v>
      </c>
      <c r="B497" s="1" t="s">
        <v>924</v>
      </c>
      <c r="C497" s="1" t="s">
        <v>8</v>
      </c>
      <c r="D497" s="75">
        <v>0</v>
      </c>
    </row>
    <row r="498" spans="1:4" ht="14.5" customHeight="1" x14ac:dyDescent="0.35">
      <c r="A498" s="1" t="s">
        <v>399</v>
      </c>
      <c r="B498" s="1" t="s">
        <v>925</v>
      </c>
      <c r="C498" s="1" t="s">
        <v>8</v>
      </c>
      <c r="D498" s="75">
        <v>0</v>
      </c>
    </row>
    <row r="499" spans="1:4" ht="14.5" customHeight="1" x14ac:dyDescent="0.35">
      <c r="A499" s="1" t="s">
        <v>399</v>
      </c>
      <c r="B499" s="1" t="s">
        <v>926</v>
      </c>
      <c r="C499" s="1" t="s">
        <v>8</v>
      </c>
      <c r="D499" s="75">
        <v>0</v>
      </c>
    </row>
    <row r="500" spans="1:4" ht="14.5" customHeight="1" x14ac:dyDescent="0.35">
      <c r="A500" s="1" t="s">
        <v>399</v>
      </c>
      <c r="B500" s="1" t="s">
        <v>927</v>
      </c>
      <c r="C500" s="1" t="s">
        <v>8</v>
      </c>
      <c r="D500" s="75">
        <v>0</v>
      </c>
    </row>
    <row r="501" spans="1:4" ht="14.5" customHeight="1" x14ac:dyDescent="0.35">
      <c r="A501" s="1" t="s">
        <v>399</v>
      </c>
      <c r="B501" s="1" t="s">
        <v>928</v>
      </c>
      <c r="C501" s="1" t="s">
        <v>8</v>
      </c>
      <c r="D501" s="75">
        <v>0</v>
      </c>
    </row>
    <row r="502" spans="1:4" ht="14.5" customHeight="1" x14ac:dyDescent="0.35">
      <c r="A502" s="1" t="s">
        <v>399</v>
      </c>
      <c r="B502" s="1" t="s">
        <v>929</v>
      </c>
      <c r="C502" s="1" t="s">
        <v>8</v>
      </c>
      <c r="D502" s="75">
        <v>0</v>
      </c>
    </row>
    <row r="503" spans="1:4" ht="14.5" customHeight="1" x14ac:dyDescent="0.35">
      <c r="A503" s="1" t="s">
        <v>399</v>
      </c>
      <c r="B503" s="1" t="s">
        <v>932</v>
      </c>
      <c r="C503" s="1" t="s">
        <v>17</v>
      </c>
      <c r="D503" s="75">
        <v>0</v>
      </c>
    </row>
    <row r="504" spans="1:4" ht="14.5" customHeight="1" x14ac:dyDescent="0.35">
      <c r="A504" s="1" t="s">
        <v>399</v>
      </c>
      <c r="B504" s="1" t="s">
        <v>933</v>
      </c>
      <c r="C504" s="1" t="s">
        <v>17</v>
      </c>
      <c r="D504" s="75">
        <v>0</v>
      </c>
    </row>
    <row r="505" spans="1:4" ht="14.5" customHeight="1" x14ac:dyDescent="0.35">
      <c r="A505" s="1" t="s">
        <v>399</v>
      </c>
      <c r="B505" s="1" t="s">
        <v>934</v>
      </c>
      <c r="C505" s="1" t="s">
        <v>17</v>
      </c>
      <c r="D505" s="75">
        <v>0</v>
      </c>
    </row>
    <row r="506" spans="1:4" ht="14.5" customHeight="1" x14ac:dyDescent="0.35">
      <c r="A506" s="1" t="s">
        <v>399</v>
      </c>
      <c r="B506" s="1" t="s">
        <v>514</v>
      </c>
      <c r="C506" s="1" t="s">
        <v>17</v>
      </c>
      <c r="D506" s="75">
        <v>0</v>
      </c>
    </row>
    <row r="507" spans="1:4" ht="14.5" customHeight="1" x14ac:dyDescent="0.35">
      <c r="A507" s="1" t="s">
        <v>399</v>
      </c>
      <c r="B507" s="1" t="s">
        <v>935</v>
      </c>
      <c r="C507" s="1" t="s">
        <v>24</v>
      </c>
      <c r="D507" s="75">
        <v>0</v>
      </c>
    </row>
    <row r="508" spans="1:4" ht="14.5" customHeight="1" x14ac:dyDescent="0.35">
      <c r="A508" s="1" t="s">
        <v>399</v>
      </c>
      <c r="B508" s="1" t="s">
        <v>936</v>
      </c>
      <c r="C508" s="1" t="s">
        <v>24</v>
      </c>
      <c r="D508" s="75">
        <v>0</v>
      </c>
    </row>
    <row r="509" spans="1:4" ht="14.5" customHeight="1" x14ac:dyDescent="0.35">
      <c r="A509" s="1" t="s">
        <v>399</v>
      </c>
      <c r="B509" s="1" t="s">
        <v>938</v>
      </c>
      <c r="C509" s="1" t="s">
        <v>24</v>
      </c>
      <c r="D509" s="75">
        <v>0</v>
      </c>
    </row>
    <row r="510" spans="1:4" ht="14.5" customHeight="1" x14ac:dyDescent="0.35">
      <c r="A510" s="1" t="s">
        <v>399</v>
      </c>
      <c r="B510" s="1" t="s">
        <v>939</v>
      </c>
      <c r="C510" s="1" t="s">
        <v>24</v>
      </c>
      <c r="D510" s="75">
        <v>0</v>
      </c>
    </row>
    <row r="511" spans="1:4" ht="14.5" customHeight="1" x14ac:dyDescent="0.35">
      <c r="A511" s="1" t="s">
        <v>399</v>
      </c>
      <c r="B511" s="1" t="s">
        <v>519</v>
      </c>
      <c r="C511" s="1" t="s">
        <v>24</v>
      </c>
      <c r="D511" s="75">
        <v>0</v>
      </c>
    </row>
    <row r="512" spans="1:4" ht="14.5" customHeight="1" x14ac:dyDescent="0.35">
      <c r="A512" s="1" t="s">
        <v>399</v>
      </c>
      <c r="B512" s="1" t="s">
        <v>940</v>
      </c>
      <c r="C512" s="1" t="s">
        <v>24</v>
      </c>
      <c r="D512" s="75">
        <v>0</v>
      </c>
    </row>
    <row r="513" spans="1:4" ht="14.5" customHeight="1" x14ac:dyDescent="0.35">
      <c r="A513" s="1" t="s">
        <v>396</v>
      </c>
      <c r="B513" s="1" t="s">
        <v>944</v>
      </c>
      <c r="C513" s="1" t="s">
        <v>17</v>
      </c>
      <c r="D513" s="75">
        <v>0</v>
      </c>
    </row>
    <row r="514" spans="1:4" ht="14.5" customHeight="1" x14ac:dyDescent="0.35">
      <c r="A514" s="1" t="s">
        <v>396</v>
      </c>
      <c r="B514" s="1" t="s">
        <v>947</v>
      </c>
      <c r="C514" s="1" t="s">
        <v>17</v>
      </c>
      <c r="D514" s="75">
        <v>0</v>
      </c>
    </row>
    <row r="515" spans="1:4" ht="14.5" customHeight="1" x14ac:dyDescent="0.35">
      <c r="A515" s="1" t="s">
        <v>396</v>
      </c>
      <c r="B515" s="1" t="s">
        <v>950</v>
      </c>
      <c r="C515" s="1" t="s">
        <v>24</v>
      </c>
      <c r="D515" s="75">
        <v>0</v>
      </c>
    </row>
    <row r="516" spans="1:4" ht="14.5" customHeight="1" x14ac:dyDescent="0.35">
      <c r="A516" s="1" t="s">
        <v>394</v>
      </c>
      <c r="B516" s="1" t="s">
        <v>486</v>
      </c>
      <c r="C516" s="1" t="s">
        <v>8</v>
      </c>
      <c r="D516" s="75">
        <v>-1</v>
      </c>
    </row>
    <row r="517" spans="1:4" ht="14.5" customHeight="1" x14ac:dyDescent="0.35">
      <c r="A517" s="1" t="s">
        <v>395</v>
      </c>
      <c r="B517" s="1" t="s">
        <v>907</v>
      </c>
      <c r="C517" s="1" t="s">
        <v>8</v>
      </c>
      <c r="D517" s="75">
        <v>-1</v>
      </c>
    </row>
    <row r="518" spans="1:4" ht="14.5" customHeight="1" x14ac:dyDescent="0.35">
      <c r="A518" s="1" t="s">
        <v>389</v>
      </c>
      <c r="B518" s="1" t="s">
        <v>168</v>
      </c>
      <c r="C518" s="1" t="s">
        <v>8</v>
      </c>
      <c r="D518" s="75">
        <v>-2</v>
      </c>
    </row>
    <row r="519" spans="1:4" ht="14.5" customHeight="1" x14ac:dyDescent="0.35">
      <c r="A519" s="1" t="s">
        <v>393</v>
      </c>
      <c r="B519" s="1" t="s">
        <v>832</v>
      </c>
      <c r="C519" s="1" t="s">
        <v>8</v>
      </c>
      <c r="D519" s="75">
        <v>-2</v>
      </c>
    </row>
    <row r="520" spans="1:4" ht="14.5" customHeight="1" x14ac:dyDescent="0.35">
      <c r="A520" s="1" t="s">
        <v>396</v>
      </c>
      <c r="B520" s="1" t="s">
        <v>521</v>
      </c>
      <c r="C520" s="1" t="s">
        <v>8</v>
      </c>
      <c r="D520" s="75">
        <v>-3</v>
      </c>
    </row>
    <row r="521" spans="1:4" ht="14.5" customHeight="1" x14ac:dyDescent="0.35">
      <c r="A521" s="1" t="s">
        <v>396</v>
      </c>
      <c r="B521" s="1" t="s">
        <v>1024</v>
      </c>
      <c r="C521" s="1" t="s">
        <v>8</v>
      </c>
      <c r="D521" s="75">
        <v>-4</v>
      </c>
    </row>
  </sheetData>
  <sheetProtection selectLockedCells="1" selectUnlockedCells="1"/>
  <sortState ref="A2:C523">
    <sortCondition descending="1" ref="C2:C523"/>
  </sortState>
  <pageMargins left="0.78749999999999998" right="0.78749999999999998" top="1.0527777777777778" bottom="1.0527777777777778" header="0.78749999999999998" footer="0.78749999999999998"/>
  <pageSetup paperSize="9" firstPageNumber="0" orientation="portrait" horizontalDpi="300" verticalDpi="300" r:id="rId1"/>
  <headerFooter alignWithMargins="0">
    <oddHeader>&amp;C&amp;"Times New Roman,Standaard"&amp;12&amp;A</oddHeader>
    <oddFooter>&amp;C&amp;"Times New Roman,Standaard"&amp;12Pagina &amp;P</oddFooter>
  </headerFooter>
</worksheet>
</file>

<file path=docMetadata/LabelInfo.xml><?xml version="1.0" encoding="utf-8"?>
<clbl:labelList xmlns:clbl="http://schemas.microsoft.com/office/2020/mipLabelMetadata">
  <clbl:label id="{3129b2cc-4393-4691-814d-95eb8359c06c}" enabled="1" method="Standard" siteId="{deff24bb-2089-4400-8c8e-f71e680378b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 Spelerslijst</vt:lpstr>
      <vt:lpstr>2 - Deelnameformulier</vt:lpstr>
      <vt:lpstr>3 - Statistieken 25-26</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Matthijs Hanck</dc:creator>
  <cp:keywords/>
  <dc:description/>
  <cp:lastModifiedBy>Matthijs Hanck</cp:lastModifiedBy>
  <cp:revision/>
  <dcterms:created xsi:type="dcterms:W3CDTF">2019-07-05T14:35:06Z</dcterms:created>
  <dcterms:modified xsi:type="dcterms:W3CDTF">2026-08-05T10:57:07Z</dcterms:modified>
  <cp:category/>
  <cp:contentStatus/>
</cp:coreProperties>
</file>